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0BDDBC9-1BA0-49DD-A713-6E2FAABB9E94}" xr6:coauthVersionLast="45" xr6:coauthVersionMax="45" xr10:uidLastSave="{00000000-0000-0000-0000-000000000000}"/>
  <bookViews>
    <workbookView xWindow="-120" yWindow="-120" windowWidth="29040" windowHeight="17640" activeTab="1" xr2:uid="{00000000-000D-0000-FFFF-FFFF00000000}"/>
  </bookViews>
  <sheets>
    <sheet name="Finansinės būklės ataskaita" sheetId="4" r:id="rId1"/>
    <sheet name="Veiklos rezultatų ataskaita" sheetId="5" r:id="rId2"/>
    <sheet name="Finansavimo sumos" sheetId="6" r:id="rId3"/>
  </sheets>
  <definedNames>
    <definedName name="_xlnm.Print_Titles" localSheetId="0">'Finansinės būklės ataskaita'!$19:$19</definedName>
  </definedNames>
  <calcPr calcId="181029"/>
</workbook>
</file>

<file path=xl/calcChain.xml><?xml version="1.0" encoding="utf-8"?>
<calcChain xmlns="http://schemas.openxmlformats.org/spreadsheetml/2006/main">
  <c r="M24" i="6" l="1"/>
  <c r="M23" i="6"/>
  <c r="L22" i="6"/>
  <c r="K22" i="6"/>
  <c r="J22" i="6"/>
  <c r="I22" i="6"/>
  <c r="H22" i="6"/>
  <c r="G22" i="6"/>
  <c r="F22" i="6"/>
  <c r="E22" i="6"/>
  <c r="D22" i="6"/>
  <c r="C22" i="6"/>
  <c r="M22" i="6" s="1"/>
  <c r="M21" i="6"/>
  <c r="M20" i="6"/>
  <c r="L19" i="6"/>
  <c r="K19" i="6"/>
  <c r="J19" i="6"/>
  <c r="I19" i="6"/>
  <c r="H19" i="6"/>
  <c r="G19" i="6"/>
  <c r="F19" i="6"/>
  <c r="E19" i="6"/>
  <c r="D19" i="6"/>
  <c r="M19" i="6" s="1"/>
  <c r="C19" i="6"/>
  <c r="M18" i="6"/>
  <c r="M17" i="6"/>
  <c r="L16" i="6"/>
  <c r="K16" i="6"/>
  <c r="J16" i="6"/>
  <c r="I16" i="6"/>
  <c r="H16" i="6"/>
  <c r="G16" i="6"/>
  <c r="F16" i="6"/>
  <c r="E16" i="6"/>
  <c r="M16" i="6" s="1"/>
  <c r="D16" i="6"/>
  <c r="C16" i="6"/>
  <c r="M15" i="6"/>
  <c r="M14" i="6"/>
  <c r="L13" i="6"/>
  <c r="L25" i="6" s="1"/>
  <c r="K13" i="6"/>
  <c r="K25" i="6" s="1"/>
  <c r="J13" i="6"/>
  <c r="J25" i="6" s="1"/>
  <c r="I13" i="6"/>
  <c r="I25" i="6" s="1"/>
  <c r="H13" i="6"/>
  <c r="H25" i="6" s="1"/>
  <c r="G13" i="6"/>
  <c r="G25" i="6" s="1"/>
  <c r="F13" i="6"/>
  <c r="F25" i="6" s="1"/>
  <c r="E13" i="6"/>
  <c r="E25" i="6" s="1"/>
  <c r="D13" i="6"/>
  <c r="D25" i="6" s="1"/>
  <c r="C13" i="6"/>
  <c r="M13" i="6" s="1"/>
  <c r="C25" i="6" l="1"/>
  <c r="M25" i="6" s="1"/>
  <c r="I47" i="5" l="1"/>
  <c r="H47" i="5"/>
  <c r="I31" i="5"/>
  <c r="H31" i="5"/>
  <c r="I28" i="5"/>
  <c r="H28" i="5"/>
  <c r="I22" i="5"/>
  <c r="H22" i="5"/>
  <c r="I21" i="5"/>
  <c r="I46" i="5" s="1"/>
  <c r="I54" i="5" s="1"/>
  <c r="I56" i="5" s="1"/>
  <c r="H21" i="5"/>
  <c r="H46" i="5" s="1"/>
  <c r="H54" i="5" s="1"/>
  <c r="H56" i="5" s="1"/>
  <c r="G42" i="4" l="1"/>
  <c r="G41" i="4" s="1"/>
  <c r="G49" i="4"/>
  <c r="G21" i="4"/>
  <c r="G20" i="4"/>
  <c r="G58" i="4" s="1"/>
  <c r="G27" i="4"/>
  <c r="F21" i="4"/>
  <c r="F27" i="4"/>
  <c r="F20" i="4" s="1"/>
  <c r="F42" i="4"/>
  <c r="F41" i="4" s="1"/>
  <c r="F49" i="4"/>
  <c r="G59" i="4"/>
  <c r="G65" i="4"/>
  <c r="G75" i="4"/>
  <c r="G69" i="4" s="1"/>
  <c r="G64" i="4" s="1"/>
  <c r="G94" i="4" s="1"/>
  <c r="G86" i="4"/>
  <c r="G84" i="4" s="1"/>
  <c r="G90" i="4"/>
  <c r="F59" i="4"/>
  <c r="F65" i="4"/>
  <c r="F75" i="4"/>
  <c r="F69" i="4" s="1"/>
  <c r="F64" i="4" s="1"/>
  <c r="F86" i="4"/>
  <c r="F84" i="4" s="1"/>
  <c r="F90" i="4"/>
  <c r="F58" i="4" l="1"/>
  <c r="F9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ketvirtas</author>
  </authors>
  <commentList>
    <comment ref="F39" authorId="0" shapeId="0" xr:uid="{00000000-0006-0000-0000-000001000000}">
      <text>
        <r>
          <rPr>
            <sz val="9"/>
            <color indexed="81"/>
            <rFont val="Tahoma"/>
            <family val="2"/>
            <charset val="186"/>
          </rPr>
          <t>#02_1_G39#</t>
        </r>
      </text>
    </comment>
    <comment ref="F68" authorId="0" shapeId="0" xr:uid="{00000000-0006-0000-0000-000002000000}">
      <text>
        <r>
          <rPr>
            <sz val="9"/>
            <color indexed="81"/>
            <rFont val="Tahoma"/>
            <family val="2"/>
            <charset val="186"/>
          </rPr>
          <t>#02_1_G68#</t>
        </r>
      </text>
    </comment>
    <comment ref="F74" authorId="0" shapeId="0" xr:uid="{00000000-0006-0000-0000-000003000000}">
      <text>
        <r>
          <rPr>
            <sz val="9"/>
            <color indexed="81"/>
            <rFont val="Tahoma"/>
            <family val="2"/>
            <charset val="186"/>
          </rPr>
          <t>#02_1_G74#</t>
        </r>
      </text>
    </comment>
    <comment ref="F76" authorId="0" shapeId="0" xr:uid="{00000000-0006-0000-0000-000004000000}">
      <text>
        <r>
          <rPr>
            <sz val="9"/>
            <color indexed="81"/>
            <rFont val="Tahoma"/>
            <family val="2"/>
            <charset val="186"/>
          </rPr>
          <t>#02_1_G76#</t>
        </r>
      </text>
    </comment>
    <comment ref="F77" authorId="0" shapeId="0" xr:uid="{00000000-0006-0000-0000-000005000000}">
      <text>
        <r>
          <rPr>
            <sz val="9"/>
            <color indexed="81"/>
            <rFont val="Tahoma"/>
            <family val="2"/>
            <charset val="186"/>
          </rPr>
          <t>#02_1_G77#</t>
        </r>
      </text>
    </comment>
    <comment ref="F78" authorId="0" shapeId="0" xr:uid="{00000000-0006-0000-0000-000006000000}">
      <text>
        <r>
          <rPr>
            <sz val="9"/>
            <color indexed="81"/>
            <rFont val="Tahoma"/>
            <family val="2"/>
            <charset val="186"/>
          </rPr>
          <t>#02_1_G78#</t>
        </r>
      </text>
    </comment>
    <comment ref="F81" authorId="0" shapeId="0" xr:uid="{00000000-0006-0000-0000-000007000000}">
      <text>
        <r>
          <rPr>
            <sz val="9"/>
            <color indexed="81"/>
            <rFont val="Tahoma"/>
            <family val="2"/>
            <charset val="186"/>
          </rPr>
          <t>#02_1_G81#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ketvirtas</author>
  </authors>
  <commentList>
    <comment ref="H23" authorId="0" shapeId="0" xr:uid="{88F075A6-BC57-436A-B41B-457D476A1826}">
      <text>
        <r>
          <rPr>
            <sz val="9"/>
            <color indexed="81"/>
            <rFont val="Tahoma"/>
            <charset val="1"/>
          </rPr>
          <t xml:space="preserve">#03_2_I23#
</t>
        </r>
      </text>
    </comment>
    <comment ref="H24" authorId="0" shapeId="0" xr:uid="{D8AB4408-CD06-42C5-97F4-FF78578D6C5B}">
      <text>
        <r>
          <rPr>
            <sz val="9"/>
            <color indexed="81"/>
            <rFont val="Tahoma"/>
            <charset val="1"/>
          </rPr>
          <t xml:space="preserve">#03_2_I24#
</t>
        </r>
      </text>
    </comment>
    <comment ref="H25" authorId="0" shapeId="0" xr:uid="{9F195398-9D74-4777-8385-389B8DE41177}">
      <text>
        <r>
          <rPr>
            <sz val="9"/>
            <color indexed="81"/>
            <rFont val="Tahoma"/>
            <family val="2"/>
            <charset val="186"/>
          </rPr>
          <t>#03_2_I25#</t>
        </r>
      </text>
    </comment>
    <comment ref="H26" authorId="0" shapeId="0" xr:uid="{A371BEAF-F432-4D3C-9B81-5C23F980068A}">
      <text>
        <r>
          <rPr>
            <sz val="9"/>
            <color indexed="81"/>
            <rFont val="Tahoma"/>
            <charset val="1"/>
          </rPr>
          <t>#03_2_I26#</t>
        </r>
      </text>
    </comment>
    <comment ref="H32" authorId="0" shapeId="0" xr:uid="{3356B7AF-0BA3-4885-A173-3EFB7A2DD173}">
      <text>
        <r>
          <rPr>
            <sz val="9"/>
            <color indexed="81"/>
            <rFont val="Tahoma"/>
            <charset val="1"/>
          </rPr>
          <t>#03_2_I32#</t>
        </r>
      </text>
    </comment>
    <comment ref="H33" authorId="0" shapeId="0" xr:uid="{C9133136-1694-41AB-BA50-C087C52653B3}">
      <text>
        <r>
          <rPr>
            <sz val="9"/>
            <color indexed="81"/>
            <rFont val="Tahoma"/>
            <charset val="1"/>
          </rPr>
          <t>#03_2_I33#</t>
        </r>
      </text>
    </comment>
    <comment ref="H34" authorId="0" shapeId="0" xr:uid="{A815E9D8-C25C-4ECB-84A9-A344DABCF655}">
      <text>
        <r>
          <rPr>
            <sz val="9"/>
            <color indexed="81"/>
            <rFont val="Tahoma"/>
            <charset val="1"/>
          </rPr>
          <t>#03_2_I34#</t>
        </r>
      </text>
    </comment>
    <comment ref="H35" authorId="0" shapeId="0" xr:uid="{0C598567-96D0-4562-9FAD-9D5B4EA13BD3}">
      <text>
        <r>
          <rPr>
            <sz val="9"/>
            <color indexed="81"/>
            <rFont val="Tahoma"/>
            <charset val="1"/>
          </rPr>
          <t>#03_2_I35#</t>
        </r>
      </text>
    </comment>
    <comment ref="H36" authorId="0" shapeId="0" xr:uid="{AD147A63-BC0D-42BD-A06B-E8542230A7A9}">
      <text>
        <r>
          <rPr>
            <sz val="9"/>
            <color indexed="81"/>
            <rFont val="Tahoma"/>
            <charset val="1"/>
          </rPr>
          <t>#03_2_I36#</t>
        </r>
      </text>
    </comment>
    <comment ref="H37" authorId="0" shapeId="0" xr:uid="{C93872D8-EE58-4D07-92B0-59F59E40A12F}">
      <text>
        <r>
          <rPr>
            <sz val="9"/>
            <color indexed="81"/>
            <rFont val="Tahoma"/>
            <charset val="1"/>
          </rPr>
          <t>#03_2_I37#</t>
        </r>
      </text>
    </comment>
    <comment ref="H38" authorId="0" shapeId="0" xr:uid="{B4CDE45E-F41F-4F77-B731-E0658827F4D2}">
      <text>
        <r>
          <rPr>
            <sz val="9"/>
            <color indexed="81"/>
            <rFont val="Tahoma"/>
            <charset val="1"/>
          </rPr>
          <t>#03_2_I38#</t>
        </r>
      </text>
    </comment>
    <comment ref="H39" authorId="0" shapeId="0" xr:uid="{BDAA1F79-483E-4582-AFA0-5D9D48A93357}">
      <text>
        <r>
          <rPr>
            <sz val="9"/>
            <color indexed="81"/>
            <rFont val="Tahoma"/>
            <charset val="1"/>
          </rPr>
          <t>#03_2_I39#</t>
        </r>
      </text>
    </comment>
    <comment ref="H40" authorId="0" shapeId="0" xr:uid="{1EF7F0AF-BC62-4CC5-BE8B-140F11F5405E}">
      <text>
        <r>
          <rPr>
            <sz val="9"/>
            <color indexed="81"/>
            <rFont val="Tahoma"/>
            <charset val="1"/>
          </rPr>
          <t>#03_2_I40#</t>
        </r>
      </text>
    </comment>
    <comment ref="H41" authorId="0" shapeId="0" xr:uid="{48D29BAD-4D48-427B-9D07-803D46295CE5}">
      <text>
        <r>
          <rPr>
            <sz val="9"/>
            <color indexed="81"/>
            <rFont val="Tahoma"/>
            <charset val="1"/>
          </rPr>
          <t>#03_2_I41#</t>
        </r>
      </text>
    </comment>
    <comment ref="H42" authorId="0" shapeId="0" xr:uid="{59E8A4A4-5E20-4DF7-8A92-BC1DA17F78EB}">
      <text>
        <r>
          <rPr>
            <sz val="9"/>
            <color indexed="81"/>
            <rFont val="Tahoma"/>
            <charset val="1"/>
          </rPr>
          <t>#03_2_I42#</t>
        </r>
      </text>
    </comment>
    <comment ref="H43" authorId="0" shapeId="0" xr:uid="{58554A0D-4AD8-4600-AD4D-456F8C2B5852}">
      <text>
        <r>
          <rPr>
            <sz val="9"/>
            <color indexed="81"/>
            <rFont val="Tahoma"/>
            <charset val="1"/>
          </rPr>
          <t>#03_2_I43#</t>
        </r>
      </text>
    </comment>
    <comment ref="H44" authorId="0" shapeId="0" xr:uid="{8D32FBEC-B7B6-40E6-AFB4-85311A19CB23}">
      <text>
        <r>
          <rPr>
            <sz val="9"/>
            <color indexed="81"/>
            <rFont val="Tahoma"/>
            <charset val="1"/>
          </rPr>
          <t>#03_2_I44#</t>
        </r>
      </text>
    </comment>
    <comment ref="H45" authorId="0" shapeId="0" xr:uid="{BE89D653-75C6-4F2E-9F86-412A21AC5ED7}">
      <text>
        <r>
          <rPr>
            <sz val="9"/>
            <color indexed="81"/>
            <rFont val="Tahoma"/>
            <charset val="1"/>
          </rPr>
          <t>#03_2_I45#</t>
        </r>
      </text>
    </comment>
    <comment ref="H53" authorId="0" shapeId="0" xr:uid="{47F5B5E0-670D-4917-9FD6-D31F62E54121}">
      <text>
        <r>
          <rPr>
            <sz val="9"/>
            <color indexed="81"/>
            <rFont val="Tahoma"/>
            <charset val="1"/>
          </rPr>
          <t>#03_2_I53#</t>
        </r>
      </text>
    </comment>
    <comment ref="H55" authorId="0" shapeId="0" xr:uid="{C5FF8AB1-7091-4831-84B1-28C1F5CB4A8F}">
      <text>
        <r>
          <rPr>
            <sz val="9"/>
            <color indexed="81"/>
            <rFont val="Tahoma"/>
            <charset val="1"/>
          </rPr>
          <t>#03_2_I55#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antras</author>
  </authors>
  <commentList>
    <comment ref="C14" authorId="0" shapeId="0" xr:uid="{5271F45C-6218-4424-AE2F-24E1BF5E1B6C}">
      <text>
        <r>
          <rPr>
            <sz val="9"/>
            <color indexed="81"/>
            <rFont val="Tahoma"/>
            <family val="2"/>
            <charset val="186"/>
          </rPr>
          <t>#20_4_D14#</t>
        </r>
      </text>
    </comment>
    <comment ref="D14" authorId="0" shapeId="0" xr:uid="{688049AE-CCA7-426A-9AC4-2287575D86E2}">
      <text>
        <r>
          <rPr>
            <sz val="9"/>
            <color indexed="81"/>
            <rFont val="Tahoma"/>
            <family val="2"/>
            <charset val="186"/>
          </rPr>
          <t>#20_4_E14#</t>
        </r>
      </text>
    </comment>
    <comment ref="E14" authorId="0" shapeId="0" xr:uid="{EFF28C68-F91D-490B-9AB2-F2A1125D6DC5}">
      <text>
        <r>
          <rPr>
            <sz val="9"/>
            <color indexed="81"/>
            <rFont val="Tahoma"/>
            <family val="2"/>
            <charset val="186"/>
          </rPr>
          <t>#20_4_F14#</t>
        </r>
      </text>
    </comment>
    <comment ref="F14" authorId="0" shapeId="0" xr:uid="{468EC341-18AF-49FD-8ABD-DF0427268246}">
      <text>
        <r>
          <rPr>
            <sz val="9"/>
            <color indexed="81"/>
            <rFont val="Tahoma"/>
            <family val="2"/>
            <charset val="186"/>
          </rPr>
          <t>#20_4_G14#</t>
        </r>
      </text>
    </comment>
    <comment ref="G14" authorId="0" shapeId="0" xr:uid="{8EAD6277-EBE2-40F3-8CBB-4383004DA202}">
      <text>
        <r>
          <rPr>
            <sz val="9"/>
            <color indexed="81"/>
            <rFont val="Tahoma"/>
            <family val="2"/>
            <charset val="186"/>
          </rPr>
          <t>#20_4_H14#</t>
        </r>
      </text>
    </comment>
    <comment ref="H14" authorId="0" shapeId="0" xr:uid="{81BEED10-0024-431A-803C-C1666ED00E26}">
      <text>
        <r>
          <rPr>
            <sz val="9"/>
            <color indexed="81"/>
            <rFont val="Tahoma"/>
            <family val="2"/>
            <charset val="186"/>
          </rPr>
          <t>#20_4_I14#</t>
        </r>
      </text>
    </comment>
    <comment ref="I14" authorId="0" shapeId="0" xr:uid="{1D4E75A6-D6C2-4F05-B662-07E4E527CAD0}">
      <text>
        <r>
          <rPr>
            <sz val="9"/>
            <color indexed="81"/>
            <rFont val="Tahoma"/>
            <family val="2"/>
            <charset val="186"/>
          </rPr>
          <t>#20_4_J14#</t>
        </r>
      </text>
    </comment>
    <comment ref="J14" authorId="0" shapeId="0" xr:uid="{06973A52-1C82-40CB-B592-C3EDD7914AD2}">
      <text>
        <r>
          <rPr>
            <sz val="9"/>
            <color indexed="81"/>
            <rFont val="Tahoma"/>
            <family val="2"/>
            <charset val="186"/>
          </rPr>
          <t>#20_4_K14#</t>
        </r>
      </text>
    </comment>
    <comment ref="K14" authorId="0" shapeId="0" xr:uid="{0FB64703-C331-4F1A-A4F8-DE659219327C}">
      <text>
        <r>
          <rPr>
            <sz val="9"/>
            <color indexed="81"/>
            <rFont val="Tahoma"/>
            <family val="2"/>
            <charset val="186"/>
          </rPr>
          <t>#20_4_L14#</t>
        </r>
      </text>
    </comment>
    <comment ref="L14" authorId="0" shapeId="0" xr:uid="{482627CE-8818-49FF-A197-891110721773}">
      <text>
        <r>
          <rPr>
            <sz val="9"/>
            <color indexed="81"/>
            <rFont val="Tahoma"/>
            <family val="2"/>
            <charset val="186"/>
          </rPr>
          <t>#20_4_M14#</t>
        </r>
      </text>
    </comment>
    <comment ref="C15" authorId="0" shapeId="0" xr:uid="{5637B320-5372-4F84-AC00-0F7C92D285DC}">
      <text>
        <r>
          <rPr>
            <sz val="9"/>
            <color indexed="81"/>
            <rFont val="Tahoma"/>
            <family val="2"/>
            <charset val="186"/>
          </rPr>
          <t>#20_4_D15#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5" authorId="0" shapeId="0" xr:uid="{AF942F3F-6C5F-4263-9D3F-217CE94ABDA2}">
      <text>
        <r>
          <rPr>
            <sz val="9"/>
            <color indexed="81"/>
            <rFont val="Tahoma"/>
            <family val="2"/>
            <charset val="186"/>
          </rPr>
          <t>#20_4_E15#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5" authorId="0" shapeId="0" xr:uid="{F5FFC526-7CCE-4BD7-B4E2-F4E12A2ABC3F}">
      <text>
        <r>
          <rPr>
            <sz val="9"/>
            <color indexed="81"/>
            <rFont val="Tahoma"/>
            <family val="2"/>
            <charset val="186"/>
          </rPr>
          <t>#20_4_F15#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5" authorId="0" shapeId="0" xr:uid="{B4197D5D-DDBF-4662-99CC-81EB26C246B4}">
      <text>
        <r>
          <rPr>
            <sz val="9"/>
            <color indexed="81"/>
            <rFont val="Tahoma"/>
            <family val="2"/>
            <charset val="186"/>
          </rPr>
          <t>#20_4_G15#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5" authorId="0" shapeId="0" xr:uid="{B4A04F53-3B31-4A60-9353-0246471FE0A1}">
      <text>
        <r>
          <rPr>
            <sz val="9"/>
            <color indexed="81"/>
            <rFont val="Tahoma"/>
            <family val="2"/>
            <charset val="186"/>
          </rPr>
          <t>#20_4_H15#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5" authorId="0" shapeId="0" xr:uid="{E0930873-AB9E-48F2-9B7D-9CCFB67975AB}">
      <text>
        <r>
          <rPr>
            <sz val="9"/>
            <color indexed="81"/>
            <rFont val="Tahoma"/>
            <family val="2"/>
            <charset val="186"/>
          </rPr>
          <t>#20_4_I15#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5" authorId="0" shapeId="0" xr:uid="{51B4B0A6-5AD1-4ABF-A5A5-8B64AB354369}">
      <text>
        <r>
          <rPr>
            <sz val="9"/>
            <color indexed="81"/>
            <rFont val="Tahoma"/>
            <family val="2"/>
            <charset val="186"/>
          </rPr>
          <t>#20_4_J15#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5" authorId="0" shapeId="0" xr:uid="{D59C2868-5FB4-4563-9390-9E2CFE6E3976}">
      <text>
        <r>
          <rPr>
            <sz val="9"/>
            <color indexed="81"/>
            <rFont val="Tahoma"/>
            <family val="2"/>
            <charset val="186"/>
          </rPr>
          <t>#20_4_K15#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5" authorId="0" shapeId="0" xr:uid="{9CF2B1AC-61D7-4641-8E41-92B2C6C08FCF}">
      <text>
        <r>
          <rPr>
            <sz val="9"/>
            <color indexed="81"/>
            <rFont val="Tahoma"/>
            <family val="2"/>
            <charset val="186"/>
          </rPr>
          <t>#20_4_L15#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5" authorId="0" shapeId="0" xr:uid="{2ECDDF88-63D9-46F5-8F4E-247B8968A45F}">
      <text>
        <r>
          <rPr>
            <sz val="9"/>
            <color indexed="81"/>
            <rFont val="Tahoma"/>
            <family val="2"/>
            <charset val="186"/>
          </rPr>
          <t>#20_4_M15#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7" authorId="0" shapeId="0" xr:uid="{D382BB05-9B12-402A-B998-E4352ED05FED}">
      <text>
        <r>
          <rPr>
            <sz val="9"/>
            <color indexed="81"/>
            <rFont val="Tahoma"/>
            <family val="2"/>
            <charset val="186"/>
          </rPr>
          <t>#20_4_D17#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7" authorId="0" shapeId="0" xr:uid="{E0FA8974-8B6B-4FDA-A7F6-4D63743BF84A}">
      <text>
        <r>
          <rPr>
            <sz val="9"/>
            <color indexed="81"/>
            <rFont val="Tahoma"/>
            <family val="2"/>
            <charset val="186"/>
          </rPr>
          <t>#20_4_E17#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7" authorId="0" shapeId="0" xr:uid="{80CC6095-CD53-4DD2-908D-F95E84057FB1}">
      <text>
        <r>
          <rPr>
            <sz val="9"/>
            <color indexed="81"/>
            <rFont val="Tahoma"/>
            <family val="2"/>
            <charset val="186"/>
          </rPr>
          <t>#20_4_F17#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7" authorId="0" shapeId="0" xr:uid="{DF425ED8-BBC4-414F-8CF7-4676A49EC843}">
      <text>
        <r>
          <rPr>
            <sz val="9"/>
            <color indexed="81"/>
            <rFont val="Tahoma"/>
            <family val="2"/>
            <charset val="186"/>
          </rPr>
          <t>#20_4_G17#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7" authorId="0" shapeId="0" xr:uid="{A877FD00-5905-43E6-AC99-1717DE0220D4}">
      <text>
        <r>
          <rPr>
            <sz val="9"/>
            <color indexed="81"/>
            <rFont val="Tahoma"/>
            <family val="2"/>
            <charset val="186"/>
          </rPr>
          <t>#20_4_H17#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7" authorId="0" shapeId="0" xr:uid="{03E3E6A5-CD53-49DB-B7F7-0123DB0E16EA}">
      <text>
        <r>
          <rPr>
            <sz val="9"/>
            <color indexed="81"/>
            <rFont val="Tahoma"/>
            <family val="2"/>
            <charset val="186"/>
          </rPr>
          <t>#20_4_I17#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7" authorId="0" shapeId="0" xr:uid="{086D8D96-CE3B-477F-9C61-5B7081CA212E}">
      <text>
        <r>
          <rPr>
            <sz val="9"/>
            <color indexed="81"/>
            <rFont val="Tahoma"/>
            <family val="2"/>
            <charset val="186"/>
          </rPr>
          <t>#20_4_J17#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7" authorId="0" shapeId="0" xr:uid="{613D60ED-21D6-430B-AE99-7550A1B5E20C}">
      <text>
        <r>
          <rPr>
            <sz val="9"/>
            <color indexed="81"/>
            <rFont val="Tahoma"/>
            <family val="2"/>
            <charset val="186"/>
          </rPr>
          <t>#20_4_K17#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7" authorId="0" shapeId="0" xr:uid="{007FB2EE-03F1-4A04-9B94-F81EC1452325}">
      <text>
        <r>
          <rPr>
            <sz val="9"/>
            <color indexed="81"/>
            <rFont val="Tahoma"/>
            <family val="2"/>
            <charset val="186"/>
          </rPr>
          <t>#20_4_L17#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7" authorId="0" shapeId="0" xr:uid="{0A1553EF-E127-4424-83F5-4EE591C95526}">
      <text>
        <r>
          <rPr>
            <sz val="9"/>
            <color indexed="81"/>
            <rFont val="Tahoma"/>
            <family val="2"/>
            <charset val="186"/>
          </rPr>
          <t>#20_4_M17#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8" authorId="0" shapeId="0" xr:uid="{D0195A80-28D0-40BA-9DA6-20AF7A840AB2}">
      <text>
        <r>
          <rPr>
            <sz val="9"/>
            <color indexed="81"/>
            <rFont val="Tahoma"/>
            <family val="2"/>
            <charset val="186"/>
          </rPr>
          <t>#20_4_D18#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8" authorId="0" shapeId="0" xr:uid="{6D3F0D02-2454-473A-8E78-1982955C79D1}">
      <text>
        <r>
          <rPr>
            <sz val="9"/>
            <color indexed="81"/>
            <rFont val="Tahoma"/>
            <family val="2"/>
            <charset val="186"/>
          </rPr>
          <t>#20_4_E18#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8" authorId="0" shapeId="0" xr:uid="{BC441777-7BDC-4AB1-B86E-97CB1C4688E3}">
      <text>
        <r>
          <rPr>
            <sz val="9"/>
            <color indexed="81"/>
            <rFont val="Tahoma"/>
            <family val="2"/>
            <charset val="186"/>
          </rPr>
          <t>#20_4_F18#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8" authorId="0" shapeId="0" xr:uid="{1F9F2FBC-9A9D-45EF-8B8B-36CCD07D2423}">
      <text>
        <r>
          <rPr>
            <sz val="9"/>
            <color indexed="81"/>
            <rFont val="Tahoma"/>
            <family val="2"/>
            <charset val="186"/>
          </rPr>
          <t>#20_4_G18#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8" authorId="0" shapeId="0" xr:uid="{DF258176-41E6-4261-B19C-4DC9AC839E14}">
      <text>
        <r>
          <rPr>
            <sz val="9"/>
            <color indexed="81"/>
            <rFont val="Tahoma"/>
            <family val="2"/>
            <charset val="186"/>
          </rPr>
          <t>#20_4_H18#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8" authorId="0" shapeId="0" xr:uid="{7BAFBED6-B047-447E-8C8B-D4FC13DA62F2}">
      <text>
        <r>
          <rPr>
            <sz val="9"/>
            <color indexed="81"/>
            <rFont val="Tahoma"/>
            <family val="2"/>
            <charset val="186"/>
          </rPr>
          <t>#20_4_I18#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8" authorId="0" shapeId="0" xr:uid="{C6298DDF-D747-4702-B3F2-AD4E0C3A95CF}">
      <text>
        <r>
          <rPr>
            <sz val="9"/>
            <color indexed="81"/>
            <rFont val="Tahoma"/>
            <family val="2"/>
            <charset val="186"/>
          </rPr>
          <t>#20_4_J18#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" authorId="0" shapeId="0" xr:uid="{5A32FF9D-B7DB-453E-BD2A-C552F9DDD476}">
      <text>
        <r>
          <rPr>
            <sz val="9"/>
            <color indexed="81"/>
            <rFont val="Tahoma"/>
            <family val="2"/>
            <charset val="186"/>
          </rPr>
          <t>#20_4_K18#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8" authorId="0" shapeId="0" xr:uid="{70ACEEED-2195-459F-A03A-7A8389D749A1}">
      <text>
        <r>
          <rPr>
            <sz val="9"/>
            <color indexed="81"/>
            <rFont val="Tahoma"/>
            <family val="2"/>
            <charset val="186"/>
          </rPr>
          <t>#20_4_L18#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8" authorId="0" shapeId="0" xr:uid="{729F1E82-2EE1-407B-AFEF-F58176353B48}">
      <text>
        <r>
          <rPr>
            <sz val="9"/>
            <color indexed="81"/>
            <rFont val="Tahoma"/>
            <family val="2"/>
            <charset val="186"/>
          </rPr>
          <t>#20_4_M18#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0" authorId="0" shapeId="0" xr:uid="{9ED3DD9E-867C-4DBF-98C9-B2AD75E16635}">
      <text>
        <r>
          <rPr>
            <sz val="9"/>
            <color indexed="81"/>
            <rFont val="Tahoma"/>
            <family val="2"/>
            <charset val="186"/>
          </rPr>
          <t>#20_4_D20#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0" authorId="0" shapeId="0" xr:uid="{80A9097A-36DE-4E4B-97D0-9B29C5D3D3F5}">
      <text>
        <r>
          <rPr>
            <sz val="9"/>
            <color indexed="81"/>
            <rFont val="Tahoma"/>
            <family val="2"/>
            <charset val="186"/>
          </rPr>
          <t>#20_4_E20#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0" authorId="0" shapeId="0" xr:uid="{6EBF0562-7183-4DE2-8137-99CB3BDFED2F}">
      <text>
        <r>
          <rPr>
            <sz val="9"/>
            <color indexed="81"/>
            <rFont val="Tahoma"/>
            <family val="2"/>
            <charset val="186"/>
          </rPr>
          <t>#20_4_F20#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0" authorId="0" shapeId="0" xr:uid="{EF8F2155-2807-4661-8457-EB828F92130E}">
      <text>
        <r>
          <rPr>
            <sz val="9"/>
            <color indexed="81"/>
            <rFont val="Tahoma"/>
            <family val="2"/>
            <charset val="186"/>
          </rPr>
          <t>#20_4_G20#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0" authorId="0" shapeId="0" xr:uid="{2598CB5D-8107-42E1-A925-6AC3D52EF4A3}">
      <text>
        <r>
          <rPr>
            <sz val="9"/>
            <color indexed="81"/>
            <rFont val="Tahoma"/>
            <family val="2"/>
            <charset val="186"/>
          </rPr>
          <t>#20_4_H20#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0" authorId="0" shapeId="0" xr:uid="{33DD995B-5E53-4E26-8F28-81CE7E2046BB}">
      <text>
        <r>
          <rPr>
            <sz val="9"/>
            <color indexed="81"/>
            <rFont val="Tahoma"/>
            <family val="2"/>
            <charset val="186"/>
          </rPr>
          <t>#20_4_I20#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0" authorId="0" shapeId="0" xr:uid="{B70B5EEA-B940-4974-901B-81064B84983F}">
      <text>
        <r>
          <rPr>
            <sz val="9"/>
            <color indexed="81"/>
            <rFont val="Tahoma"/>
            <family val="2"/>
            <charset val="186"/>
          </rPr>
          <t>#20_4_J20#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0" authorId="0" shapeId="0" xr:uid="{395F74CC-2EA3-4D2D-8B51-C858175CDFFB}">
      <text>
        <r>
          <rPr>
            <sz val="9"/>
            <color indexed="81"/>
            <rFont val="Tahoma"/>
            <family val="2"/>
            <charset val="186"/>
          </rPr>
          <t>#20_4_K20#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0" authorId="0" shapeId="0" xr:uid="{24FF7C97-CEAF-452E-97F3-03971C36F9F7}">
      <text>
        <r>
          <rPr>
            <sz val="9"/>
            <color indexed="81"/>
            <rFont val="Tahoma"/>
            <family val="2"/>
            <charset val="186"/>
          </rPr>
          <t>#20_4_L20#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0" authorId="0" shapeId="0" xr:uid="{6E34B93B-71CD-4EE1-875A-92E9F7E514CC}">
      <text>
        <r>
          <rPr>
            <sz val="9"/>
            <color indexed="81"/>
            <rFont val="Tahoma"/>
            <family val="2"/>
            <charset val="186"/>
          </rPr>
          <t>#20_4_M20#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1" authorId="0" shapeId="0" xr:uid="{F42C1A4F-9986-4235-8621-E5F1C78C7071}">
      <text>
        <r>
          <rPr>
            <sz val="9"/>
            <color indexed="81"/>
            <rFont val="Tahoma"/>
            <family val="2"/>
            <charset val="186"/>
          </rPr>
          <t>#20_4_D21#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1" authorId="0" shapeId="0" xr:uid="{A99A1150-9E09-4EDE-8ED5-719CF3032567}">
      <text>
        <r>
          <rPr>
            <sz val="9"/>
            <color indexed="81"/>
            <rFont val="Tahoma"/>
            <family val="2"/>
            <charset val="186"/>
          </rPr>
          <t>#20_4_E21#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1" authorId="0" shapeId="0" xr:uid="{75F87653-BC55-4757-B8EF-3961787FF866}">
      <text>
        <r>
          <rPr>
            <sz val="9"/>
            <color indexed="81"/>
            <rFont val="Tahoma"/>
            <family val="2"/>
            <charset val="186"/>
          </rPr>
          <t>#20_4_F21#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1" authorId="0" shapeId="0" xr:uid="{B1CEA2D9-FBEC-46AF-AD8B-C76012F85175}">
      <text>
        <r>
          <rPr>
            <sz val="9"/>
            <color indexed="81"/>
            <rFont val="Tahoma"/>
            <family val="2"/>
            <charset val="186"/>
          </rPr>
          <t>#20_4_G21#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1" authorId="0" shapeId="0" xr:uid="{EC1AEF4E-84ED-46B2-B1F6-0DDE8A60060F}">
      <text>
        <r>
          <rPr>
            <sz val="9"/>
            <color indexed="81"/>
            <rFont val="Tahoma"/>
            <family val="2"/>
            <charset val="186"/>
          </rPr>
          <t>#20_4_H21#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1" authorId="0" shapeId="0" xr:uid="{1411A086-E8C4-45CE-84A1-66D412A4E07B}">
      <text>
        <r>
          <rPr>
            <sz val="9"/>
            <color indexed="81"/>
            <rFont val="Tahoma"/>
            <family val="2"/>
            <charset val="186"/>
          </rPr>
          <t>#20_4_I21#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1" authorId="0" shapeId="0" xr:uid="{088F9789-7A65-4243-81A3-A581AB326881}">
      <text>
        <r>
          <rPr>
            <sz val="9"/>
            <color indexed="81"/>
            <rFont val="Tahoma"/>
            <family val="2"/>
            <charset val="186"/>
          </rPr>
          <t>#20_4_J21#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1" authorId="0" shapeId="0" xr:uid="{4E03B83F-089A-4127-AB5D-F416C25BEEFE}">
      <text>
        <r>
          <rPr>
            <sz val="9"/>
            <color indexed="81"/>
            <rFont val="Tahoma"/>
            <family val="2"/>
            <charset val="186"/>
          </rPr>
          <t>#20_4_K21#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1" authorId="0" shapeId="0" xr:uid="{3135176C-6D8F-4233-A568-78158AF67523}">
      <text>
        <r>
          <rPr>
            <sz val="9"/>
            <color indexed="81"/>
            <rFont val="Tahoma"/>
            <family val="2"/>
            <charset val="186"/>
          </rPr>
          <t>#20_4_L21#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1" authorId="0" shapeId="0" xr:uid="{BB3423E8-D4AE-42DD-BF4C-F31206F4EFC0}">
      <text>
        <r>
          <rPr>
            <sz val="9"/>
            <color indexed="81"/>
            <rFont val="Tahoma"/>
            <family val="2"/>
            <charset val="186"/>
          </rPr>
          <t>#20_4_M21#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3" authorId="0" shapeId="0" xr:uid="{4408AC9A-D60D-415D-93C0-4E4365373918}">
      <text>
        <r>
          <rPr>
            <sz val="9"/>
            <color indexed="81"/>
            <rFont val="Tahoma"/>
            <family val="2"/>
            <charset val="186"/>
          </rPr>
          <t>#20_4_D23#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3" authorId="0" shapeId="0" xr:uid="{24E933FC-1043-4897-A398-8FE9B2393B96}">
      <text>
        <r>
          <rPr>
            <sz val="9"/>
            <color indexed="81"/>
            <rFont val="Tahoma"/>
            <family val="2"/>
            <charset val="186"/>
          </rPr>
          <t>#20_4_E23#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3" authorId="0" shapeId="0" xr:uid="{A95449A0-717A-45AA-ACCA-475CDB2CDC3A}">
      <text>
        <r>
          <rPr>
            <sz val="9"/>
            <color indexed="81"/>
            <rFont val="Tahoma"/>
            <family val="2"/>
            <charset val="186"/>
          </rPr>
          <t>#20_4_F23#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3" authorId="0" shapeId="0" xr:uid="{E7D64792-17C4-48AF-98F1-FFED2E01CFB4}">
      <text>
        <r>
          <rPr>
            <sz val="9"/>
            <color indexed="81"/>
            <rFont val="Tahoma"/>
            <family val="2"/>
            <charset val="186"/>
          </rPr>
          <t>#20_4_G23#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3" authorId="0" shapeId="0" xr:uid="{DE880110-B21A-4413-9A1A-A8E40248D652}">
      <text>
        <r>
          <rPr>
            <sz val="9"/>
            <color indexed="81"/>
            <rFont val="Tahoma"/>
            <family val="2"/>
            <charset val="186"/>
          </rPr>
          <t>#20_4_H23#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3" authorId="0" shapeId="0" xr:uid="{BC5B4397-D7A6-4A93-A8F1-22A674ED6CEE}">
      <text>
        <r>
          <rPr>
            <sz val="9"/>
            <color indexed="81"/>
            <rFont val="Tahoma"/>
            <family val="2"/>
            <charset val="186"/>
          </rPr>
          <t>#20_4_I23#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3" authorId="0" shapeId="0" xr:uid="{1CA0B455-B300-4C1D-8DBA-568AD43FE150}">
      <text>
        <r>
          <rPr>
            <sz val="9"/>
            <color indexed="81"/>
            <rFont val="Tahoma"/>
            <family val="2"/>
            <charset val="186"/>
          </rPr>
          <t>#20_4_J23#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3" authorId="0" shapeId="0" xr:uid="{802FE8FE-3BEB-42D2-833E-1401CEFC7E5C}">
      <text>
        <r>
          <rPr>
            <sz val="9"/>
            <color indexed="81"/>
            <rFont val="Tahoma"/>
            <family val="2"/>
            <charset val="186"/>
          </rPr>
          <t>#20_4_K23#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3" authorId="0" shapeId="0" xr:uid="{9FEE92A1-1034-4EBD-BAA0-13DAA507154E}">
      <text>
        <r>
          <rPr>
            <sz val="9"/>
            <color indexed="81"/>
            <rFont val="Tahoma"/>
            <family val="2"/>
            <charset val="186"/>
          </rPr>
          <t>#20_4_L23#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3" authorId="0" shapeId="0" xr:uid="{0665BBD2-CCA2-4429-B434-5D28F7BCD75F}">
      <text>
        <r>
          <rPr>
            <sz val="9"/>
            <color indexed="81"/>
            <rFont val="Tahoma"/>
            <family val="2"/>
            <charset val="186"/>
          </rPr>
          <t>#20_4_M23#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4" authorId="0" shapeId="0" xr:uid="{80BA2FA1-2B7C-400D-8B83-0BD83694C01D}">
      <text>
        <r>
          <rPr>
            <sz val="9"/>
            <color indexed="81"/>
            <rFont val="Tahoma"/>
            <family val="2"/>
            <charset val="186"/>
          </rPr>
          <t>#20_4_D24#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4" authorId="0" shapeId="0" xr:uid="{69DE2082-22B0-4309-BE02-9FD83981081C}">
      <text>
        <r>
          <rPr>
            <sz val="9"/>
            <color indexed="81"/>
            <rFont val="Tahoma"/>
            <family val="2"/>
            <charset val="186"/>
          </rPr>
          <t>#20_4_E24#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4" authorId="0" shapeId="0" xr:uid="{DF0AD290-F8A2-44BE-863C-B668028D7E1D}">
      <text>
        <r>
          <rPr>
            <sz val="9"/>
            <color indexed="81"/>
            <rFont val="Tahoma"/>
            <family val="2"/>
            <charset val="186"/>
          </rPr>
          <t>#20_4_F24#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4" authorId="0" shapeId="0" xr:uid="{951F321B-C7D6-4850-B6B3-1B93D8ABCC4D}">
      <text>
        <r>
          <rPr>
            <sz val="9"/>
            <color indexed="81"/>
            <rFont val="Tahoma"/>
            <family val="2"/>
            <charset val="186"/>
          </rPr>
          <t>#20_4_G24#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4" authorId="0" shapeId="0" xr:uid="{46762D92-2FC1-4A9A-A767-84BE15B0D491}">
      <text>
        <r>
          <rPr>
            <sz val="9"/>
            <color indexed="81"/>
            <rFont val="Tahoma"/>
            <family val="2"/>
            <charset val="186"/>
          </rPr>
          <t>#20_4_H24#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4" authorId="0" shapeId="0" xr:uid="{8A0AF47B-A51C-46E9-B481-9083AAFDB4BB}">
      <text>
        <r>
          <rPr>
            <sz val="9"/>
            <color indexed="81"/>
            <rFont val="Tahoma"/>
            <family val="2"/>
            <charset val="186"/>
          </rPr>
          <t>#20_4_I24#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4" authorId="0" shapeId="0" xr:uid="{DAE90BCF-DBBE-4DC6-B042-8BA15E707BC3}">
      <text>
        <r>
          <rPr>
            <sz val="9"/>
            <color indexed="81"/>
            <rFont val="Tahoma"/>
            <family val="2"/>
            <charset val="186"/>
          </rPr>
          <t>#20_4_J24#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4" authorId="0" shapeId="0" xr:uid="{EC2F48BB-4265-45A7-87FC-3AC7FCE83754}">
      <text>
        <r>
          <rPr>
            <sz val="9"/>
            <color indexed="81"/>
            <rFont val="Tahoma"/>
            <family val="2"/>
            <charset val="186"/>
          </rPr>
          <t>#20_4_K24#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4" authorId="0" shapeId="0" xr:uid="{7601603A-19C6-4F7E-86C5-2DFAE43BE59A}">
      <text>
        <r>
          <rPr>
            <sz val="9"/>
            <color indexed="81"/>
            <rFont val="Tahoma"/>
            <family val="2"/>
            <charset val="186"/>
          </rPr>
          <t>#20_4_L24#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4" authorId="0" shapeId="0" xr:uid="{91720FD4-CC1B-4BE3-A285-752D6E646A56}">
      <text>
        <r>
          <rPr>
            <sz val="9"/>
            <color indexed="81"/>
            <rFont val="Tahoma"/>
            <family val="2"/>
            <charset val="186"/>
          </rPr>
          <t>#20_4_M24#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<sst xmlns="http://schemas.openxmlformats.org/spreadsheetml/2006/main" count="377" uniqueCount="277">
  <si>
    <t>FINANSINĖS BŪKLĖS ATASKAITA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</si>
  <si>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</si>
  <si>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</si>
  <si>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</si>
  <si>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</si>
  <si>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</si>
  <si>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</si>
  <si>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</si>
  <si>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</si>
  <si>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</si>
  <si>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I.1</t>
  </si>
  <si>
    <t>Plėtros darbai</t>
  </si>
  <si>
    <t>I.2</t>
  </si>
  <si>
    <t>I.3</t>
  </si>
  <si>
    <t>Kitas nematerialusis turtas</t>
  </si>
  <si>
    <t>I.4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</si>
  <si>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</si>
  <si>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</si>
  <si>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</si>
  <si>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</si>
  <si>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</si>
  <si>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</si>
  <si>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</si>
  <si>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</si>
  <si>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</si>
  <si>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</si>
  <si>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</si>
  <si>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</si>
  <si>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</si>
  <si>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</si>
  <si>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</si>
  <si>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</si>
  <si>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</si>
  <si>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</si>
  <si>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</si>
  <si>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t>II.10</t>
  </si>
  <si>
    <t>III.</t>
  </si>
  <si>
    <t>Ilgalaikis finansinis turtas</t>
  </si>
  <si>
    <t>III.1</t>
  </si>
  <si>
    <t>III.2</t>
  </si>
  <si>
    <t>III.3</t>
  </si>
  <si>
    <t>III.4</t>
  </si>
  <si>
    <t>III.5</t>
  </si>
  <si>
    <t>III.6</t>
  </si>
  <si>
    <t>IV.</t>
  </si>
  <si>
    <t>B.</t>
  </si>
  <si>
    <t>BIOLOGINIS TURTAS</t>
  </si>
  <si>
    <t>C.</t>
  </si>
  <si>
    <t>TRUMPALAIKIS TURTAS</t>
  </si>
  <si>
    <t>Atsargos</t>
  </si>
  <si>
    <t>Strateginės ir neliečiamosios atsargos</t>
  </si>
  <si>
    <t>Gautini mokesčiai ir socialinės įmokos</t>
  </si>
  <si>
    <t>Gautinos finansavimo sumos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</si>
  <si>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</si>
  <si>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</si>
  <si>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</si>
  <si>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</si>
  <si>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</si>
  <si>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</si>
  <si>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</si>
  <si>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</si>
  <si>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</si>
  <si>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kitų šaltinių</t>
  </si>
  <si>
    <t>E.</t>
  </si>
  <si>
    <t>ĮSIPAREIGOJIMAI</t>
  </si>
  <si>
    <t>Ilgalaikiai įsipareigojimai</t>
  </si>
  <si>
    <t>Ilgalaikiai atidėjiniai</t>
  </si>
  <si>
    <t>Kiti ilgalaikiai įsipareigojimai</t>
  </si>
  <si>
    <t>Trumpalaikiai įsipareigojimai</t>
  </si>
  <si>
    <t>Grąžintinos finansavimo sumos</t>
  </si>
  <si>
    <t>Kitos mokėtinos sumos biudžetui</t>
  </si>
  <si>
    <t>Mokėtinos socialinės išmokos</t>
  </si>
  <si>
    <t>Tiekėjams mokėtinos sumos</t>
  </si>
  <si>
    <t>Su darbo santykiais susiję įsipareigojimai</t>
  </si>
  <si>
    <t>Kiti trumpalaikiai įsipareigojimai</t>
  </si>
  <si>
    <t>F.</t>
  </si>
  <si>
    <t>GRYNASIS TURTAS</t>
  </si>
  <si>
    <t>Rezervai</t>
  </si>
  <si>
    <t>Tikrosios vertės rezervas</t>
  </si>
  <si>
    <t>Kiti rezervai</t>
  </si>
  <si>
    <t>Sukauptas perviršis ar deficitas</t>
  </si>
  <si>
    <t>Prestižas</t>
  </si>
  <si>
    <t>Gautinos trumpalaikės finansinės sumos</t>
  </si>
  <si>
    <t>Sukauptos gautinos sumos</t>
  </si>
  <si>
    <t>Mokėtinos subsidijos, dotacijos ir finansavimo sumos</t>
  </si>
  <si>
    <t>Mokėtinos sumos į Europos Sąjungos biudžetą</t>
  </si>
  <si>
    <t>Dalininkų kapitalas</t>
  </si>
  <si>
    <t>G.</t>
  </si>
  <si>
    <t>MAŽUMOS DALIS</t>
  </si>
  <si>
    <t>Gautinos sumos už turto naudojimą, parduotas prekes, turtą, paslaugas</t>
  </si>
  <si>
    <t>Medžiagos, žaliavos ir ūkinis inventorius</t>
  </si>
  <si>
    <t>Sukauptos mokėtinos sumos</t>
  </si>
  <si>
    <t>I.5</t>
  </si>
  <si>
    <t>(Žemesniojo lygio viešojo sektoriaus subjektų, išskyrus mokesčių fondus ir išteklių fondus, finansinės būklės ataskaitos forma)</t>
  </si>
  <si>
    <t>2-ojo VSAFAS „Finansinės būklės ataskaita“</t>
  </si>
  <si>
    <t xml:space="preserve">IV. </t>
  </si>
  <si>
    <t>Nematerialusis turtas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</si>
  <si>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</si>
  <si>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Ilgalaikiai finansiniai įsipareigojimai</t>
  </si>
  <si>
    <t>Trumpalaikiai finansiniai įsipareigojimai</t>
  </si>
  <si>
    <t>Mokėtinos sumos į biudžetus ir fondus</t>
  </si>
  <si>
    <t>Ilgalaikių atidėjinių einamųjų metų dalis ir trumpalaikiai atidėjiniai</t>
  </si>
  <si>
    <t xml:space="preserve">I.3 </t>
  </si>
  <si>
    <t>Ilgalaikis materialusis ir biologinis turtas, skirtas parduoti</t>
  </si>
  <si>
    <t>Iš Europos Sąjungos, užsienio valstybių ir tarptautinių organizacijų</t>
  </si>
  <si>
    <t>Einamųjų metų perviršis ar deficitas</t>
  </si>
  <si>
    <t>Ankstesnių metų perviršis ar deficitas</t>
  </si>
  <si>
    <t>Ilgalaikių įsipareigojimų einamųjų metų dalis</t>
  </si>
  <si>
    <t>Nuosavybės metodo įtaka</t>
  </si>
  <si>
    <t>Išankstiniai apmokėjimai</t>
  </si>
  <si>
    <t>Grąžintini mokesčiai, įmokos ir jų permokos</t>
  </si>
  <si>
    <t>(vardas ir pavardė)</t>
  </si>
  <si>
    <t>2 priedas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</si>
  <si>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</si>
  <si>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</si>
  <si>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</si>
  <si>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Programinė įranga ir jos licencijos</t>
  </si>
  <si>
    <t>Nebaigta gaminti produkcija ir nebaigtos vykdyti sutartys</t>
  </si>
  <si>
    <t>IV.1</t>
  </si>
  <si>
    <t>IV.2</t>
  </si>
  <si>
    <t>IŠ VISO FINANSAVIMO SUMŲ, ĮSIPAREIGOJIMŲ, GRYNOJO TURTO IR MAŽUMOS DALIES:</t>
  </si>
  <si>
    <t>Nebaigti projektai ir išankstiniai mokėjimai</t>
  </si>
  <si>
    <t>Pagaminta produkcija, atsargos, skirtos parduoti (perduoti)</t>
  </si>
  <si>
    <t>Nebaigta statyba ir išankstiniai mokėjimai</t>
  </si>
  <si>
    <t>II.11</t>
  </si>
  <si>
    <t>II.6.1</t>
  </si>
  <si>
    <t>II.6.2</t>
  </si>
  <si>
    <t>II.12</t>
  </si>
  <si>
    <t>Mineraliniai ištekliai ir kitas ilgalaikis turtas</t>
  </si>
  <si>
    <t>(viešojo sektoriaus subjekto vadovas arba jo įgaliotas administracijos vadovas)</t>
  </si>
  <si>
    <t>(parašas)</t>
  </si>
  <si>
    <t xml:space="preserve">        (vyriausiasis buhalteris (buhalteris)                    </t>
  </si>
  <si>
    <t>Pateikimo valiuta ir tikslumas: eurais arba tūkstančiais eurų</t>
  </si>
  <si>
    <t>Priekulės vaikų lopšelis - darželis</t>
  </si>
  <si>
    <t>PAGAL  2020.09.30 D. DUOMENIS</t>
  </si>
  <si>
    <t>191787491 Lietuvininkų g. 11 Priekulė Klaipėdos rajonas</t>
  </si>
  <si>
    <t xml:space="preserve">2020.11.   Nr.     </t>
  </si>
  <si>
    <t>P03</t>
  </si>
  <si>
    <t>P04</t>
  </si>
  <si>
    <t>P08</t>
  </si>
  <si>
    <t>P09</t>
  </si>
  <si>
    <t>P10</t>
  </si>
  <si>
    <t>P11</t>
  </si>
  <si>
    <t>P12</t>
  </si>
  <si>
    <t>P17</t>
  </si>
  <si>
    <t>P18</t>
  </si>
  <si>
    <t>Direktorė</t>
  </si>
  <si>
    <t>Vilija Rimkuvienė</t>
  </si>
  <si>
    <t>Vyr. buhalterė</t>
  </si>
  <si>
    <t>Vilija Vasiulienė</t>
  </si>
  <si>
    <t>3-iojo VSAFAS „Veiklos rezultatų ataskaita“</t>
  </si>
  <si>
    <t>(Žemesniojo lygio viešojo sektoriaus subjektų, išskyrus mokesčių fondus ir išteklių fondus</t>
  </si>
  <si>
    <t>(įskaitant socialinės apsaugos fondus), veiklos rezultatų ataskaitos forma)</t>
  </si>
  <si>
    <t>(viešojo sektoriaus subjekto arba viešojo sektoriaus subjektų grupės pavadinimas)</t>
  </si>
  <si>
    <t>(viešojo sektoriaus subjekto, parengusio veiklos rezultatų ataskaitą</t>
  </si>
  <si>
    <t>arba konsoliduotąją veiklos rezultatų ataskaitą,  kodas, adresas)</t>
  </si>
  <si>
    <t>VEIKLOS REZULTATŲ ATASKAITA</t>
  </si>
  <si>
    <r>
      <t xml:space="preserve">Pateikimo valiuta ir tikslumas: eurais </t>
    </r>
    <r>
      <rPr>
        <i/>
        <sz val="11"/>
        <rFont val="TimesNewRoman,Bold"/>
        <charset val="186"/>
      </rPr>
      <t>arba tūkstančiais eurų</t>
    </r>
  </si>
  <si>
    <t>Pastabos Nr.</t>
  </si>
  <si>
    <t>Ataskaitinis laikotarpis</t>
  </si>
  <si>
    <t>Praėjęs ataskaitinis laikotarpis</t>
  </si>
  <si>
    <t>PAGRINDINĖS VEIKLOS PAJAMOS</t>
  </si>
  <si>
    <t>FINANSAVIMO PAJAMOS</t>
  </si>
  <si>
    <t>I.1.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</si>
  <si>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</si>
  <si>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</si>
  <si>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</si>
  <si>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</si>
  <si>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</si>
  <si>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</si>
  <si>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MOKESČIŲ IR SOCIALINIŲ ĮMOKŲ PAJAMOS</t>
  </si>
  <si>
    <t xml:space="preserve">PAGRINDINĖS VEIKLOS KITOS PAJAMOS </t>
  </si>
  <si>
    <t>III.1.</t>
  </si>
  <si>
    <t>Pagrindinės veiklos kitos pajamos</t>
  </si>
  <si>
    <t>P21</t>
  </si>
  <si>
    <t>III.2.</t>
  </si>
  <si>
    <t>Pervestinų pagrindinės veiklos kitų pajamų suma</t>
  </si>
  <si>
    <t>PAGRINDINĖS VEIKLOS SĄNAUDOS</t>
  </si>
  <si>
    <t>P22</t>
  </si>
  <si>
    <t xml:space="preserve">Darbo užmokesčio ir socialinio draudimo </t>
  </si>
  <si>
    <t>DARBO UŽMOKESČIO IR SOCIALINIO DRAUDIMO</t>
  </si>
  <si>
    <t>Nusidėvėjimo ir amortizacijos</t>
  </si>
  <si>
    <t>NUSIDĖVĖJIMO IR AMORTIZACIJOS</t>
  </si>
  <si>
    <t>KOMUNALINIŲ PASLAUGŲ IR ryšių</t>
  </si>
  <si>
    <t>KOMUNALINIŲ PASLAUGŲ IR RYŠIŲ</t>
  </si>
  <si>
    <t xml:space="preserve">Komandiruočių </t>
  </si>
  <si>
    <t>KOMANDIRUOČIŲ</t>
  </si>
  <si>
    <t xml:space="preserve">Transporto </t>
  </si>
  <si>
    <t>TRANSPORTO</t>
  </si>
  <si>
    <t>VI.</t>
  </si>
  <si>
    <t xml:space="preserve">Kvalifikacijos kėlimo </t>
  </si>
  <si>
    <t>KVALIFIKACIJOS KĖLIMO</t>
  </si>
  <si>
    <t>VII.</t>
  </si>
  <si>
    <t>PAPRASTOJO Remonto IR EKSPLOATAVIMO</t>
  </si>
  <si>
    <t>PAPRASTOJO REMONTO IR EKSPLOATAVIMO</t>
  </si>
  <si>
    <t>VIII.</t>
  </si>
  <si>
    <t>NUVERTĖJIMO IR NURAŠYTŲ SUMŲ</t>
  </si>
  <si>
    <t>IX.</t>
  </si>
  <si>
    <t>SUNAUDOTŲ IR PARDUOTŲ ATSARGŲ SAVIKAINA</t>
  </si>
  <si>
    <t>X.</t>
  </si>
  <si>
    <t>socialinių išmokų</t>
  </si>
  <si>
    <t>SOCIALINIŲ IŠMOKŲ</t>
  </si>
  <si>
    <t>XI.</t>
  </si>
  <si>
    <t>nuomos</t>
  </si>
  <si>
    <t>NUOMOS</t>
  </si>
  <si>
    <t>XII.</t>
  </si>
  <si>
    <t>finansavimo</t>
  </si>
  <si>
    <t>FINANSAVIMO</t>
  </si>
  <si>
    <t>XIII.</t>
  </si>
  <si>
    <t>kitų paslaugų</t>
  </si>
  <si>
    <t>KITŲ PASLAUGŲ</t>
  </si>
  <si>
    <t>XIV.</t>
  </si>
  <si>
    <t xml:space="preserve">Kitos </t>
  </si>
  <si>
    <t>KITOS</t>
  </si>
  <si>
    <t>PAGRINDINĖS VEIKLOS PERVIRŠIS AR DEFICITAS</t>
  </si>
  <si>
    <t>KITOS VEIKLOS REZULTATAS</t>
  </si>
  <si>
    <t xml:space="preserve">I. </t>
  </si>
  <si>
    <t>Kitos veiklos pajamos</t>
  </si>
  <si>
    <t>KITOS VEIKLOS PAJAMOS</t>
  </si>
  <si>
    <t>PERVESTINOS Į BIUDŽETĄ KITOS VEIKLOS PAJAMOS</t>
  </si>
  <si>
    <t xml:space="preserve">III. </t>
  </si>
  <si>
    <t>Kitos veiklos sąnaudos</t>
  </si>
  <si>
    <t>KITOS VEIKLOS SĄNAUDOS</t>
  </si>
  <si>
    <t>FINANSINĖS IR INVESTICINĖS VEIKLOS REZULTATAS</t>
  </si>
  <si>
    <t>APSKAITOS POLITIKOS KEITIMO IR ESMINIŲ APSKAITOS KLAIDŲ TAISYMO ĮTAKA</t>
  </si>
  <si>
    <t>PELNO MOKESTIS</t>
  </si>
  <si>
    <t>H.</t>
  </si>
  <si>
    <t>GRYNASIS PERVIRŠIS AR DEFICITAS PRIEŠ NUOSAVYBĖS METODO ĮTAKĄ</t>
  </si>
  <si>
    <t>NUOSAVYBĖS METODO ĮTAKA</t>
  </si>
  <si>
    <t>J.</t>
  </si>
  <si>
    <t>GRYNASIS PERVIRŠIS AR DEFICITAS</t>
  </si>
  <si>
    <t>TENKANTIS KONTROLIUOJANČIAJAM SUBJEKTUI</t>
  </si>
  <si>
    <t>TENKANTIS MAŽUMOS DALIAI</t>
  </si>
  <si>
    <t xml:space="preserve">(viešojo sektoriaus subjekto vadovas arba jo įgaliotas administracijos vadovas)                           </t>
  </si>
  <si>
    <t xml:space="preserve">vyriausiasis buhalteris (buhalteris)                                                                                      </t>
  </si>
  <si>
    <t xml:space="preserve">  (parašas)</t>
  </si>
  <si>
    <t xml:space="preserve">                                     20-ojo VSAFAS „Finansavimo sumos“</t>
  </si>
  <si>
    <t xml:space="preserve">                                      4 priedas</t>
  </si>
  <si>
    <t>(Informacijos apie finansavimo sumas pagal šaltinį, tikslinę paskirtį ir jų pokyčius per ataskaitinį laikotarpį pateikimo žemesniojo lygio</t>
  </si>
  <si>
    <r>
      <t>finansinių ataskaitų aiškinamajame rašte</t>
    </r>
    <r>
      <rPr>
        <b/>
        <sz val="11"/>
        <rFont val="Times New Roman"/>
        <family val="1"/>
        <charset val="186"/>
      </rPr>
      <t xml:space="preserve"> forma)</t>
    </r>
  </si>
  <si>
    <t>FINANSAVIMO SUMOS PAGAL ŠALTINĮ, TIKSLINĘ PASKIRTĮ IR JŲ POKYČIAI PER ATASKAITINĮ LAIKOTARPĮ 2020-09-30</t>
  </si>
  <si>
    <t>Finansavimo sumos</t>
  </si>
  <si>
    <t>Finansavimo sumų likutis ataskaitinio laikotarpio pradžioje</t>
  </si>
  <si>
    <t>Per ataskaitinį laikotarpį</t>
  </si>
  <si>
    <t>Finansavimo sumų likutis ataskaitinio laikotarpio pabaigoje</t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</si>
  <si>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</si>
  <si>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t>Finansavimo sumų pergrupavimas*</t>
  </si>
  <si>
    <r>
      <t xml:space="preserve">Neatlygintinai </t>
    </r>
    <r>
      <rPr>
        <b/>
        <sz val="11"/>
        <rFont val="Times New Roman"/>
        <family val="1"/>
        <charset val="186"/>
      </rPr>
      <t>gautas turtas</t>
    </r>
  </si>
  <si>
    <t>Perduota kitiems viešojo sektoriaus subjektams</t>
  </si>
  <si>
    <r>
      <t>Finansavimo sumų sumažėjimas dėl turto</t>
    </r>
    <r>
      <rPr>
        <b/>
        <sz val="11"/>
        <rFont val="Times New Roman"/>
        <family val="1"/>
        <charset val="186"/>
      </rPr>
      <t xml:space="preserve"> pardavimo</t>
    </r>
  </si>
  <si>
    <t>Finansavimo sumų sumažėjimas dėl jų panaudojimo savo veiklai</t>
  </si>
  <si>
    <t>Finansavimo sumų sumažėjimas dėl jų perdavimo ne viešojo sektoriaus subjektams</t>
  </si>
  <si>
    <t>Finansavimo sumos (grąžintos)</t>
  </si>
  <si>
    <t xml:space="preserve"> Finansavimo sumų (gautinų) pasikeitimas</t>
  </si>
  <si>
    <t>11</t>
  </si>
  <si>
    <t>1.</t>
  </si>
  <si>
    <t>Iš valstybės biudžeto (išskyrus valstybės biudžeto asignavimų dalį, gautą  iš Europos Sąjungos, užsienio valstybių ir tarptautinių organizacijų):</t>
  </si>
  <si>
    <t>1.1.</t>
  </si>
  <si>
    <t>nepiniginiam turtui įsigyti</t>
  </si>
  <si>
    <t>1.2.</t>
  </si>
  <si>
    <t>kitoms išlaidoms kompensuoti</t>
  </si>
  <si>
    <t>2.</t>
  </si>
  <si>
    <t>Iš savivaldybės biudžeto (išskyrus  savivaldybės biudžeto asignavimų  dalį, gautą  iš Europos Sąjungos, užsienio valstybių ir tarptautinių organizacijų):</t>
  </si>
  <si>
    <r>
      <t>2.1</t>
    </r>
    <r>
      <rPr>
        <sz val="11"/>
        <rFont val="Times New Roman"/>
        <family val="1"/>
        <charset val="186"/>
      </rPr>
      <t>.</t>
    </r>
  </si>
  <si>
    <r>
      <t>2.</t>
    </r>
    <r>
      <rPr>
        <sz val="11"/>
        <rFont val="Times New Roman"/>
        <family val="1"/>
        <charset val="186"/>
      </rPr>
      <t>2.</t>
    </r>
  </si>
  <si>
    <t>3.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</si>
  <si>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</si>
  <si>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3.1.</t>
  </si>
  <si>
    <r>
      <t>3.</t>
    </r>
    <r>
      <rPr>
        <sz val="11"/>
        <rFont val="Times New Roman"/>
        <family val="1"/>
        <charset val="186"/>
      </rPr>
      <t>2.</t>
    </r>
  </si>
  <si>
    <t>4.</t>
  </si>
  <si>
    <t>Iš kitų šaltinių:</t>
  </si>
  <si>
    <t>4.1.</t>
  </si>
  <si>
    <t>4.2.</t>
  </si>
  <si>
    <t>5.</t>
  </si>
  <si>
    <t>Iš viso finansavimo sumų</t>
  </si>
  <si>
    <t>* Šioje skiltyje rodomas finansavimo sumų pergrupavimas, praėjusio ataskaitinio laikotarpio klaidų taisymas ir valiutos kurso įtaka pinigų likučiams, susijusiems su finansavimo sumomis</t>
  </si>
  <si>
    <t>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</si>
</sst>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0"/>
      <name val="Arial"/>
      <charset val="186"/>
    </font>
    <font>
      <sz val="8"/>
      <name val="Arial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charset val="186"/>
    </font>
    <font>
      <sz val="10"/>
      <name val="Arial"/>
      <charset val="186"/>
    </font>
    <font>
      <sz val="9"/>
      <name val="Arial"/>
    </font>
    <font>
      <u/>
      <sz val="10"/>
      <name val="Times New Roman"/>
      <family val="1"/>
      <charset val="186"/>
    </font>
    <font>
      <u/>
      <sz val="10"/>
      <name val="Arial"/>
      <charset val="186"/>
    </font>
    <font>
      <sz val="9"/>
      <color indexed="81"/>
      <name val="Tahoma"/>
      <family val="2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sz val="11"/>
      <name val="Arial"/>
    </font>
    <font>
      <b/>
      <sz val="11"/>
      <name val="TimesNewRoman,Bold"/>
    </font>
    <font>
      <b/>
      <sz val="11"/>
      <name val="Arial"/>
    </font>
    <font>
      <u/>
      <sz val="11"/>
      <name val="TimesNewRoman,Bold"/>
      <charset val="186"/>
    </font>
    <font>
      <i/>
      <sz val="11"/>
      <name val="TimesNewRoman,Bold"/>
    </font>
    <font>
      <i/>
      <sz val="11"/>
      <name val="TimesNewRoman,Bold"/>
      <charset val="186"/>
    </font>
    <font>
      <sz val="12"/>
      <name val="Arial"/>
    </font>
    <font>
      <b/>
      <sz val="12"/>
      <name val="Arial"/>
    </font>
    <font>
      <sz val="9"/>
      <color indexed="81"/>
      <name val="Tahoma"/>
      <charset val="1"/>
    </font>
    <font>
      <b/>
      <sz val="11"/>
      <name val="Times New Roman"/>
      <family val="1"/>
      <charset val="186"/>
    </font>
    <font>
      <b/>
      <strike/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1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16" fontId="4" fillId="2" borderId="1" xfId="0" quotePrefix="1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 wrapText="1"/>
    </xf>
    <xf numFmtId="0" fontId="4" fillId="2" borderId="8" xfId="0" quotePrefix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0" fillId="2" borderId="14" xfId="0" applyFill="1" applyBorder="1" applyAlignment="1">
      <alignment vertical="center" wrapText="1"/>
    </xf>
    <xf numFmtId="0" fontId="0" fillId="0" borderId="14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wrapText="1"/>
    </xf>
    <xf numFmtId="0" fontId="8" fillId="0" borderId="0" xfId="0" applyFont="1" applyAlignment="1"/>
    <xf numFmtId="0" fontId="7" fillId="2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5" fillId="0" borderId="14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2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horizontal="justify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1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0" fontId="27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right" vertical="center"/>
    </xf>
    <xf numFmtId="2" fontId="14" fillId="2" borderId="9" xfId="0" applyNumberFormat="1" applyFont="1" applyFill="1" applyBorder="1" applyAlignment="1">
      <alignment horizontal="right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2" fontId="14" fillId="0" borderId="1" xfId="0" applyNumberFormat="1" applyFont="1" applyBorder="1" applyAlignment="1">
      <alignment horizontal="right" vertical="center" wrapText="1"/>
    </xf>
    <xf numFmtId="0" fontId="26" fillId="0" borderId="1" xfId="0" applyFont="1" applyBorder="1" applyAlignment="1">
      <alignment vertical="center"/>
    </xf>
    <xf numFmtId="0" fontId="14" fillId="0" borderId="2" xfId="0" applyFont="1" applyBorder="1" applyAlignment="1">
      <alignment horizontal="left" vertical="center"/>
    </xf>
    <xf numFmtId="0" fontId="26" fillId="0" borderId="3" xfId="0" applyFont="1" applyBorder="1" applyAlignment="1">
      <alignment vertical="center"/>
    </xf>
    <xf numFmtId="0" fontId="26" fillId="0" borderId="8" xfId="0" applyFont="1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27" fillId="0" borderId="3" xfId="0" applyFont="1" applyBorder="1" applyAlignment="1">
      <alignment vertical="center"/>
    </xf>
    <xf numFmtId="0" fontId="27" fillId="0" borderId="8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0" fontId="27" fillId="0" borderId="3" xfId="0" applyFont="1" applyBorder="1" applyAlignment="1">
      <alignment vertical="center" wrapText="1"/>
    </xf>
    <xf numFmtId="0" fontId="27" fillId="0" borderId="8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4" fillId="0" borderId="14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29" fillId="0" borderId="1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2" fontId="15" fillId="0" borderId="1" xfId="0" applyNumberFormat="1" applyFont="1" applyBorder="1" applyAlignment="1">
      <alignment horizontal="justify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0" fillId="3" borderId="0" xfId="0" applyFill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3"/>
  <sheetViews>
    <sheetView showGridLines="0" topLeftCell="A61" zoomScaleNormal="100" zoomScaleSheetLayoutView="100" workbookViewId="0">
      <selection activeCell="D110" sqref="D110"/>
    </sheetView>
  </sheetViews>
  <sheetFormatPr defaultRowHeight="12.75"/>
  <cols>
    <col min="1" max="1" width="10.5703125" style="11" customWidth="1"/>
    <col min="2" max="2" width="3.140625" style="12" customWidth="1"/>
    <col min="3" max="3" width="2.7109375" style="12" customWidth="1"/>
    <col min="4" max="4" width="59" style="12" customWidth="1"/>
    <col min="5" max="5" width="7.7109375" style="42" customWidth="1"/>
    <col min="6" max="6" width="11.85546875" style="11" customWidth="1"/>
    <col min="7" max="7" width="12.85546875" style="11" customWidth="1"/>
    <col min="8" max="8" width="5.28515625" style="11" customWidth="1"/>
    <col min="9" max="16384" width="9.140625" style="11"/>
  </cols>
  <sheetData>
    <row r="1" spans="1:7">
      <c r="A1" s="73"/>
      <c r="B1" s="42"/>
      <c r="C1" s="42"/>
      <c r="D1" s="42"/>
      <c r="E1" s="74"/>
      <c r="F1" s="73"/>
      <c r="G1" s="73"/>
    </row>
    <row r="2" spans="1:7">
      <c r="E2" s="105" t="s">
        <v>94</v>
      </c>
      <c r="F2" s="106"/>
      <c r="G2" s="106"/>
    </row>
    <row r="3" spans="1:7">
      <c r="E3" s="107" t="s">
        <v>112</v>
      </c>
      <c r="F3" s="108"/>
      <c r="G3" s="108"/>
    </row>
    <row r="5" spans="1:7">
      <c r="A5" s="102" t="s">
        <v>93</v>
      </c>
      <c r="B5" s="103"/>
      <c r="C5" s="103"/>
      <c r="D5" s="103"/>
      <c r="E5" s="103"/>
      <c r="F5" s="97"/>
      <c r="G5" s="97"/>
    </row>
    <row r="6" spans="1:7">
      <c r="A6" s="112"/>
      <c r="B6" s="112"/>
      <c r="C6" s="112"/>
      <c r="D6" s="112"/>
      <c r="E6" s="112"/>
      <c r="F6" s="112"/>
      <c r="G6" s="112"/>
    </row>
    <row r="7" spans="1:7">
      <c r="A7" s="109" t="s">
        <v>133</v>
      </c>
      <c r="B7" s="110"/>
      <c r="C7" s="110"/>
      <c r="D7" s="110"/>
      <c r="E7" s="110"/>
      <c r="F7" s="111"/>
      <c r="G7" s="111"/>
    </row>
    <row r="8" spans="1:7">
      <c r="A8" s="95" t="s">
        <v>113</v>
      </c>
      <c r="B8" s="96"/>
      <c r="C8" s="96"/>
      <c r="D8" s="96"/>
      <c r="E8" s="96"/>
      <c r="F8" s="97"/>
      <c r="G8" s="97"/>
    </row>
    <row r="9" spans="1:7" ht="12.75" customHeight="1">
      <c r="A9" s="95" t="s">
        <v>135</v>
      </c>
      <c r="B9" s="96"/>
      <c r="C9" s="96"/>
      <c r="D9" s="96"/>
      <c r="E9" s="96"/>
      <c r="F9" s="97"/>
      <c r="G9" s="97"/>
    </row>
    <row r="10" spans="1:7">
      <c r="A10" s="99" t="s">
        <v>114</v>
      </c>
      <c r="B10" s="100"/>
      <c r="C10" s="100"/>
      <c r="D10" s="100"/>
      <c r="E10" s="100"/>
      <c r="F10" s="101"/>
      <c r="G10" s="101"/>
    </row>
    <row r="11" spans="1:7">
      <c r="A11" s="101"/>
      <c r="B11" s="101"/>
      <c r="C11" s="101"/>
      <c r="D11" s="101"/>
      <c r="E11" s="101"/>
      <c r="F11" s="101"/>
      <c r="G11" s="101"/>
    </row>
    <row r="12" spans="1:7">
      <c r="A12" s="98"/>
      <c r="B12" s="97"/>
      <c r="C12" s="97"/>
      <c r="D12" s="97"/>
      <c r="E12" s="97"/>
    </row>
    <row r="13" spans="1:7">
      <c r="A13" s="102" t="s">
        <v>0</v>
      </c>
      <c r="B13" s="103"/>
      <c r="C13" s="103"/>
      <c r="D13" s="103"/>
      <c r="E13" s="103"/>
      <c r="F13" s="104"/>
      <c r="G13" s="104"/>
    </row>
    <row r="14" spans="1:7">
      <c r="A14" s="102" t="s">
        <v>134</v>
      </c>
      <c r="B14" s="103"/>
      <c r="C14" s="103"/>
      <c r="D14" s="103"/>
      <c r="E14" s="103"/>
      <c r="F14" s="104"/>
      <c r="G14" s="104"/>
    </row>
    <row r="15" spans="1:7">
      <c r="A15" s="8"/>
      <c r="B15" s="63"/>
      <c r="C15" s="63"/>
      <c r="D15" s="63"/>
      <c r="E15" s="63"/>
      <c r="F15" s="64"/>
      <c r="G15" s="64"/>
    </row>
    <row r="16" spans="1:7">
      <c r="A16" s="113" t="s">
        <v>136</v>
      </c>
      <c r="B16" s="114"/>
      <c r="C16" s="114"/>
      <c r="D16" s="114"/>
      <c r="E16" s="114"/>
      <c r="F16" s="115"/>
      <c r="G16" s="115"/>
    </row>
    <row r="17" spans="1:7">
      <c r="A17" s="95" t="s">
        <v>1</v>
      </c>
      <c r="B17" s="95"/>
      <c r="C17" s="95"/>
      <c r="D17" s="95"/>
      <c r="E17" s="95"/>
      <c r="F17" s="116"/>
      <c r="G17" s="116"/>
    </row>
    <row r="18" spans="1:7" ht="12.75" customHeight="1">
      <c r="A18" s="8"/>
      <c r="B18" s="9"/>
      <c r="C18" s="9"/>
      <c r="D18" s="117" t="s">
        <v>132</v>
      </c>
      <c r="E18" s="117"/>
      <c r="F18" s="117"/>
      <c r="G18" s="117"/>
    </row>
    <row r="19" spans="1:7" ht="67.5" customHeight="1">
      <c r="A19" s="3" t="s">
        <v>2</v>
      </c>
      <c r="B19" s="125" t="s">
        <v>3</v>
      </c>
      <c r="C19" s="126"/>
      <c r="D19" s="127"/>
      <c r="E19" s="2" t="s">
        <v>4</v>
      </c>
      <c r="F19" s="1" t="s">
        <v>5</v>
      </c>
      <c r="G19" s="1" t="s">
        <v>6</v>
      </c>
    </row>
    <row r="20" spans="1:7" s="12" customFormat="1" ht="12.75" customHeight="1">
      <c r="A20" s="1" t="s">
        <v>7</v>
      </c>
      <c r="B20" s="13" t="s">
        <v>8</v>
      </c>
      <c r="C20" s="31"/>
      <c r="D20" s="14"/>
      <c r="E20" s="23"/>
      <c r="F20" s="87">
        <f>SUM(F21,F27,F38,F39)</f>
        <v>548069.2300000001</v>
      </c>
      <c r="G20" s="87">
        <f>SUM(G21,G27,G38,G39)</f>
        <v>474992.98000000016</v>
      </c>
    </row>
    <row r="21" spans="1:7" s="12" customFormat="1" ht="12.75" customHeight="1">
      <c r="A21" s="30" t="s">
        <v>9</v>
      </c>
      <c r="B21" s="34" t="s">
        <v>96</v>
      </c>
      <c r="C21" s="15"/>
      <c r="D21" s="16"/>
      <c r="E21" s="23" t="s">
        <v>137</v>
      </c>
      <c r="F21" s="88">
        <f>SUM(F22:F26)</f>
        <v>0</v>
      </c>
      <c r="G21" s="88">
        <f>SUM(G22:G26)</f>
        <v>0</v>
      </c>
    </row>
    <row r="22" spans="1:7" s="12" customFormat="1" ht="12.75" customHeight="1">
      <c r="A22" s="23" t="s">
        <v>10</v>
      </c>
      <c r="B22" s="7"/>
      <c r="C22" s="43" t="s">
        <v>11</v>
      </c>
      <c r="D22" s="25"/>
      <c r="E22" s="81"/>
      <c r="F22" s="88"/>
      <c r="G22" s="88"/>
    </row>
    <row r="23" spans="1:7" s="12" customFormat="1" ht="12.75" customHeight="1">
      <c r="A23" s="23" t="s">
        <v>12</v>
      </c>
      <c r="B23" s="7"/>
      <c r="C23" s="43" t="s">
        <v>116</v>
      </c>
      <c r="D23" s="29"/>
      <c r="E23" s="82"/>
      <c r="F23" s="88"/>
      <c r="G23" s="88"/>
    </row>
    <row r="24" spans="1:7" s="12" customFormat="1" ht="12.75" customHeight="1">
      <c r="A24" s="23" t="s">
        <v>13</v>
      </c>
      <c r="B24" s="7"/>
      <c r="C24" s="43" t="s">
        <v>14</v>
      </c>
      <c r="D24" s="29"/>
      <c r="E24" s="82"/>
      <c r="F24" s="88"/>
      <c r="G24" s="88"/>
    </row>
    <row r="25" spans="1:7" s="12" customFormat="1" ht="12.75" customHeight="1">
      <c r="A25" s="23" t="s">
        <v>15</v>
      </c>
      <c r="B25" s="7"/>
      <c r="C25" s="43" t="s">
        <v>121</v>
      </c>
      <c r="D25" s="29"/>
      <c r="E25" s="30"/>
      <c r="F25" s="88"/>
      <c r="G25" s="88"/>
    </row>
    <row r="26" spans="1:7" s="12" customFormat="1" ht="12.75" customHeight="1">
      <c r="A26" s="77" t="s">
        <v>92</v>
      </c>
      <c r="B26" s="7"/>
      <c r="C26" s="24" t="s">
        <v>81</v>
      </c>
      <c r="D26" s="25"/>
      <c r="E26" s="30"/>
      <c r="F26" s="88"/>
      <c r="G26" s="88"/>
    </row>
    <row r="27" spans="1:7" s="12" customFormat="1" ht="12.75" customHeight="1">
      <c r="A27" s="19" t="s">
        <v>16</v>
      </c>
      <c r="B27" s="20" t="s">
        <v>17</v>
      </c>
      <c r="C27" s="21"/>
      <c r="D27" s="22"/>
      <c r="E27" s="30" t="s">
        <v>138</v>
      </c>
      <c r="F27" s="88">
        <f>SUM(F28:F37)</f>
        <v>548069.2300000001</v>
      </c>
      <c r="G27" s="88">
        <f>SUM(G28:G37)</f>
        <v>474992.98000000016</v>
      </c>
    </row>
    <row r="28" spans="1:7" s="12" customFormat="1" ht="12.75" customHeight="1">
      <c r="A28" s="23" t="s">
        <v>18</v>
      </c>
      <c r="B28" s="7"/>
      <c r="C28" s="43" t="s">
        <v>19</v>
      </c>
      <c r="D28" s="29"/>
      <c r="E28" s="82"/>
      <c r="F28" s="88"/>
      <c r="G28" s="88"/>
    </row>
    <row r="29" spans="1:7" s="12" customFormat="1" ht="12.75" customHeight="1">
      <c r="A29" s="23" t="s">
        <v>20</v>
      </c>
      <c r="B29" s="7"/>
      <c r="C29" s="43" t="s">
        <v>21</v>
      </c>
      <c r="D29" s="29"/>
      <c r="E29" s="82"/>
      <c r="F29" s="88">
        <v>511016.25000000017</v>
      </c>
      <c r="G29" s="88">
        <v>440073.21000000014</v>
      </c>
    </row>
    <row r="30" spans="1:7" s="12" customFormat="1" ht="12.75" customHeight="1">
      <c r="A30" s="23" t="s">
        <v>22</v>
      </c>
      <c r="B30" s="7"/>
      <c r="C30" s="43" t="s">
        <v>23</v>
      </c>
      <c r="D30" s="29"/>
      <c r="E30" s="82"/>
      <c r="F30" s="88">
        <v>17411.36</v>
      </c>
      <c r="G30" s="88">
        <v>18476.690000000002</v>
      </c>
    </row>
    <row r="31" spans="1:7" s="12" customFormat="1" ht="12.75" customHeight="1">
      <c r="A31" s="23" t="s">
        <v>24</v>
      </c>
      <c r="B31" s="7"/>
      <c r="C31" s="43" t="s">
        <v>25</v>
      </c>
      <c r="D31" s="29"/>
      <c r="E31" s="82"/>
      <c r="F31" s="88"/>
      <c r="G31" s="88"/>
    </row>
    <row r="32" spans="1:7" s="12" customFormat="1" ht="12.75" customHeight="1">
      <c r="A32" s="23" t="s">
        <v>26</v>
      </c>
      <c r="B32" s="7"/>
      <c r="C32" s="43" t="s">
        <v>27</v>
      </c>
      <c r="D32" s="29"/>
      <c r="E32" s="82"/>
      <c r="F32" s="88">
        <v>6001.8500000000013</v>
      </c>
      <c r="G32" s="88">
        <v>5447.8500000000013</v>
      </c>
    </row>
    <row r="33" spans="1:7" s="12" customFormat="1" ht="12.75" customHeight="1">
      <c r="A33" s="23" t="s">
        <v>28</v>
      </c>
      <c r="B33" s="7"/>
      <c r="C33" s="43" t="s">
        <v>29</v>
      </c>
      <c r="D33" s="29"/>
      <c r="E33" s="82"/>
      <c r="F33" s="88">
        <v>7499.7900000000009</v>
      </c>
      <c r="G33" s="88">
        <v>9428.4</v>
      </c>
    </row>
    <row r="34" spans="1:7" s="12" customFormat="1" ht="12.75" customHeight="1">
      <c r="A34" s="23" t="s">
        <v>30</v>
      </c>
      <c r="B34" s="7"/>
      <c r="C34" s="43" t="s">
        <v>31</v>
      </c>
      <c r="D34" s="29"/>
      <c r="E34" s="82"/>
      <c r="F34" s="88"/>
      <c r="G34" s="88"/>
    </row>
    <row r="35" spans="1:7" s="12" customFormat="1" ht="12.75" customHeight="1">
      <c r="A35" s="23" t="s">
        <v>32</v>
      </c>
      <c r="B35" s="7"/>
      <c r="C35" s="43" t="s">
        <v>33</v>
      </c>
      <c r="D35" s="29"/>
      <c r="E35" s="82"/>
      <c r="F35" s="88">
        <v>488.57000000000426</v>
      </c>
      <c r="G35" s="88">
        <v>1343.2200000000021</v>
      </c>
    </row>
    <row r="36" spans="1:7" s="12" customFormat="1" ht="12.75" customHeight="1">
      <c r="A36" s="23" t="s">
        <v>34</v>
      </c>
      <c r="B36" s="26"/>
      <c r="C36" s="45" t="s">
        <v>115</v>
      </c>
      <c r="D36" s="46"/>
      <c r="E36" s="82"/>
      <c r="F36" s="88">
        <v>202.81999999999994</v>
      </c>
      <c r="G36" s="88">
        <v>223.6099999999999</v>
      </c>
    </row>
    <row r="37" spans="1:7" s="12" customFormat="1" ht="12.75" customHeight="1">
      <c r="A37" s="23" t="s">
        <v>35</v>
      </c>
      <c r="B37" s="7"/>
      <c r="C37" s="43" t="s">
        <v>123</v>
      </c>
      <c r="D37" s="29"/>
      <c r="E37" s="30"/>
      <c r="F37" s="88">
        <v>5448.59</v>
      </c>
      <c r="G37" s="88"/>
    </row>
    <row r="38" spans="1:7" s="12" customFormat="1" ht="12.75" customHeight="1">
      <c r="A38" s="30" t="s">
        <v>36</v>
      </c>
      <c r="B38" s="6" t="s">
        <v>37</v>
      </c>
      <c r="C38" s="6"/>
      <c r="D38" s="44"/>
      <c r="E38" s="30"/>
      <c r="F38" s="88"/>
      <c r="G38" s="88"/>
    </row>
    <row r="39" spans="1:7" s="12" customFormat="1" ht="12.75" customHeight="1">
      <c r="A39" s="30" t="s">
        <v>44</v>
      </c>
      <c r="B39" s="6" t="s">
        <v>128</v>
      </c>
      <c r="C39" s="6"/>
      <c r="D39" s="44"/>
      <c r="E39" s="83"/>
      <c r="F39" s="88"/>
      <c r="G39" s="88"/>
    </row>
    <row r="40" spans="1:7" s="12" customFormat="1" ht="12.75" customHeight="1">
      <c r="A40" s="1" t="s">
        <v>45</v>
      </c>
      <c r="B40" s="13" t="s">
        <v>46</v>
      </c>
      <c r="C40" s="31"/>
      <c r="D40" s="14"/>
      <c r="E40" s="82"/>
      <c r="F40" s="88"/>
      <c r="G40" s="88"/>
    </row>
    <row r="41" spans="1:7" s="12" customFormat="1" ht="12.75" customHeight="1">
      <c r="A41" s="3" t="s">
        <v>47</v>
      </c>
      <c r="B41" s="65" t="s">
        <v>48</v>
      </c>
      <c r="C41" s="32"/>
      <c r="D41" s="66"/>
      <c r="E41" s="30"/>
      <c r="F41" s="87">
        <f>SUM(F42,F48,F49,F56,F57)</f>
        <v>156255.17999999996</v>
      </c>
      <c r="G41" s="87">
        <f>SUM(G42,G48,G49,G56,G57)</f>
        <v>80882.709999999992</v>
      </c>
    </row>
    <row r="42" spans="1:7" s="12" customFormat="1" ht="12.75" customHeight="1">
      <c r="A42" s="56" t="s">
        <v>9</v>
      </c>
      <c r="B42" s="48" t="s">
        <v>49</v>
      </c>
      <c r="C42" s="50"/>
      <c r="D42" s="67"/>
      <c r="E42" s="30" t="s">
        <v>139</v>
      </c>
      <c r="F42" s="88">
        <f>SUM(F43:F47)</f>
        <v>4854.1099999999997</v>
      </c>
      <c r="G42" s="88">
        <f>SUM(G43:G47)</f>
        <v>7677.5599999999995</v>
      </c>
    </row>
    <row r="43" spans="1:7" s="12" customFormat="1" ht="12.75" customHeight="1">
      <c r="A43" s="18" t="s">
        <v>10</v>
      </c>
      <c r="B43" s="26"/>
      <c r="C43" s="45" t="s">
        <v>50</v>
      </c>
      <c r="D43" s="46"/>
      <c r="E43" s="82"/>
      <c r="F43" s="88"/>
      <c r="G43" s="88"/>
    </row>
    <row r="44" spans="1:7" s="12" customFormat="1" ht="12.75" customHeight="1">
      <c r="A44" s="18" t="s">
        <v>12</v>
      </c>
      <c r="B44" s="26"/>
      <c r="C44" s="45" t="s">
        <v>90</v>
      </c>
      <c r="D44" s="46"/>
      <c r="E44" s="82"/>
      <c r="F44" s="88">
        <v>4854.1099999999997</v>
      </c>
      <c r="G44" s="88">
        <v>7677.5599999999995</v>
      </c>
    </row>
    <row r="45" spans="1:7" s="12" customFormat="1">
      <c r="A45" s="18" t="s">
        <v>13</v>
      </c>
      <c r="B45" s="26"/>
      <c r="C45" s="45" t="s">
        <v>117</v>
      </c>
      <c r="D45" s="46"/>
      <c r="E45" s="82"/>
      <c r="F45" s="88"/>
      <c r="G45" s="88"/>
    </row>
    <row r="46" spans="1:7" s="12" customFormat="1">
      <c r="A46" s="18" t="s">
        <v>15</v>
      </c>
      <c r="B46" s="26"/>
      <c r="C46" s="45" t="s">
        <v>122</v>
      </c>
      <c r="D46" s="46"/>
      <c r="E46" s="82"/>
      <c r="F46" s="88"/>
      <c r="G46" s="88"/>
    </row>
    <row r="47" spans="1:7" s="12" customFormat="1" ht="12.75" customHeight="1">
      <c r="A47" s="18" t="s">
        <v>92</v>
      </c>
      <c r="B47" s="32"/>
      <c r="C47" s="118" t="s">
        <v>103</v>
      </c>
      <c r="D47" s="119"/>
      <c r="E47" s="82"/>
      <c r="F47" s="88"/>
      <c r="G47" s="88"/>
    </row>
    <row r="48" spans="1:7" s="12" customFormat="1" ht="12.75" customHeight="1">
      <c r="A48" s="56" t="s">
        <v>16</v>
      </c>
      <c r="B48" s="68" t="s">
        <v>109</v>
      </c>
      <c r="C48" s="53"/>
      <c r="D48" s="69"/>
      <c r="E48" s="30" t="s">
        <v>140</v>
      </c>
      <c r="F48" s="88"/>
      <c r="G48" s="88">
        <v>593.67999999999995</v>
      </c>
    </row>
    <row r="49" spans="1:7" s="12" customFormat="1" ht="12.75" customHeight="1">
      <c r="A49" s="56" t="s">
        <v>36</v>
      </c>
      <c r="B49" s="48" t="s">
        <v>97</v>
      </c>
      <c r="C49" s="50"/>
      <c r="D49" s="67"/>
      <c r="E49" s="30" t="s">
        <v>141</v>
      </c>
      <c r="F49" s="88">
        <f>SUM(F50:F55)</f>
        <v>147346.49</v>
      </c>
      <c r="G49" s="88">
        <f>SUM(G50:G55)</f>
        <v>63757.279999999992</v>
      </c>
    </row>
    <row r="50" spans="1:7" s="12" customFormat="1" ht="12.75" customHeight="1">
      <c r="A50" s="18" t="s">
        <v>38</v>
      </c>
      <c r="B50" s="50"/>
      <c r="C50" s="78" t="s">
        <v>82</v>
      </c>
      <c r="D50" s="52"/>
      <c r="E50" s="30"/>
      <c r="F50" s="88"/>
      <c r="G50" s="88"/>
    </row>
    <row r="51" spans="1:7" s="12" customFormat="1" ht="12.75" customHeight="1">
      <c r="A51" s="79" t="s">
        <v>39</v>
      </c>
      <c r="B51" s="26"/>
      <c r="C51" s="45" t="s">
        <v>51</v>
      </c>
      <c r="D51" s="27"/>
      <c r="E51" s="84"/>
      <c r="F51" s="88"/>
      <c r="G51" s="88"/>
    </row>
    <row r="52" spans="1:7" s="12" customFormat="1" ht="12.75" customHeight="1">
      <c r="A52" s="18" t="s">
        <v>40</v>
      </c>
      <c r="B52" s="26"/>
      <c r="C52" s="45" t="s">
        <v>52</v>
      </c>
      <c r="D52" s="46"/>
      <c r="E52" s="85"/>
      <c r="F52" s="88"/>
      <c r="G52" s="88"/>
    </row>
    <row r="53" spans="1:7" s="12" customFormat="1" ht="12.75" customHeight="1">
      <c r="A53" s="18" t="s">
        <v>41</v>
      </c>
      <c r="B53" s="26"/>
      <c r="C53" s="118" t="s">
        <v>89</v>
      </c>
      <c r="D53" s="119"/>
      <c r="E53" s="85"/>
      <c r="F53" s="88">
        <v>10404.780000000001</v>
      </c>
      <c r="G53" s="88">
        <v>6862.47</v>
      </c>
    </row>
    <row r="54" spans="1:7" s="12" customFormat="1" ht="12.75" customHeight="1">
      <c r="A54" s="18" t="s">
        <v>42</v>
      </c>
      <c r="B54" s="26"/>
      <c r="C54" s="45" t="s">
        <v>83</v>
      </c>
      <c r="D54" s="46"/>
      <c r="E54" s="85"/>
      <c r="F54" s="88">
        <v>136878.78</v>
      </c>
      <c r="G54" s="88">
        <v>56449.569999999992</v>
      </c>
    </row>
    <row r="55" spans="1:7" s="12" customFormat="1" ht="12.75" customHeight="1">
      <c r="A55" s="18" t="s">
        <v>43</v>
      </c>
      <c r="B55" s="26"/>
      <c r="C55" s="45" t="s">
        <v>53</v>
      </c>
      <c r="D55" s="46"/>
      <c r="E55" s="30"/>
      <c r="F55" s="88">
        <v>62.93</v>
      </c>
      <c r="G55" s="88">
        <v>445.24</v>
      </c>
    </row>
    <row r="56" spans="1:7" s="12" customFormat="1" ht="12.75" customHeight="1">
      <c r="A56" s="56" t="s">
        <v>44</v>
      </c>
      <c r="B56" s="4" t="s">
        <v>54</v>
      </c>
      <c r="C56" s="4"/>
      <c r="D56" s="60"/>
      <c r="E56" s="85"/>
      <c r="F56" s="88"/>
      <c r="G56" s="88"/>
    </row>
    <row r="57" spans="1:7" s="12" customFormat="1" ht="12.75" customHeight="1">
      <c r="A57" s="56" t="s">
        <v>55</v>
      </c>
      <c r="B57" s="4" t="s">
        <v>56</v>
      </c>
      <c r="C57" s="4"/>
      <c r="D57" s="60"/>
      <c r="E57" s="30" t="s">
        <v>142</v>
      </c>
      <c r="F57" s="88">
        <v>4054.58</v>
      </c>
      <c r="G57" s="88">
        <v>8854.19</v>
      </c>
    </row>
    <row r="58" spans="1:7" s="12" customFormat="1" ht="12.75" customHeight="1">
      <c r="A58" s="30"/>
      <c r="B58" s="20" t="s">
        <v>57</v>
      </c>
      <c r="C58" s="21"/>
      <c r="D58" s="22"/>
      <c r="E58" s="30"/>
      <c r="F58" s="88">
        <f>SUM(F20,F40,F41)</f>
        <v>704324.41</v>
      </c>
      <c r="G58" s="88">
        <f>SUM(G20,G40,G41)</f>
        <v>555875.69000000018</v>
      </c>
    </row>
    <row r="59" spans="1:7" s="12" customFormat="1" ht="12.75" customHeight="1">
      <c r="A59" s="1" t="s">
        <v>58</v>
      </c>
      <c r="B59" s="13" t="s">
        <v>59</v>
      </c>
      <c r="C59" s="13"/>
      <c r="D59" s="72"/>
      <c r="E59" s="30" t="s">
        <v>143</v>
      </c>
      <c r="F59" s="87">
        <f>SUM(F60:F63)</f>
        <v>549159.83000000007</v>
      </c>
      <c r="G59" s="87">
        <f>SUM(G60:G63)</f>
        <v>487387.68</v>
      </c>
    </row>
    <row r="60" spans="1:7" s="12" customFormat="1" ht="12.75" customHeight="1">
      <c r="A60" s="30" t="s">
        <v>9</v>
      </c>
      <c r="B60" s="6" t="s">
        <v>60</v>
      </c>
      <c r="C60" s="6"/>
      <c r="D60" s="44"/>
      <c r="E60" s="30"/>
      <c r="F60" s="88"/>
      <c r="G60" s="88"/>
    </row>
    <row r="61" spans="1:7" s="12" customFormat="1" ht="12.75" customHeight="1">
      <c r="A61" s="19" t="s">
        <v>16</v>
      </c>
      <c r="B61" s="20" t="s">
        <v>61</v>
      </c>
      <c r="C61" s="21"/>
      <c r="D61" s="22"/>
      <c r="E61" s="19"/>
      <c r="F61" s="88">
        <v>422737.0400000001</v>
      </c>
      <c r="G61" s="88">
        <v>354342.97</v>
      </c>
    </row>
    <row r="62" spans="1:7" s="12" customFormat="1" ht="12.75" customHeight="1">
      <c r="A62" s="30" t="s">
        <v>36</v>
      </c>
      <c r="B62" s="120" t="s">
        <v>104</v>
      </c>
      <c r="C62" s="121"/>
      <c r="D62" s="122"/>
      <c r="E62" s="30"/>
      <c r="F62" s="88">
        <v>112653.81</v>
      </c>
      <c r="G62" s="88">
        <v>113573.87999999999</v>
      </c>
    </row>
    <row r="63" spans="1:7" s="12" customFormat="1" ht="12.75" customHeight="1">
      <c r="A63" s="30" t="s">
        <v>95</v>
      </c>
      <c r="B63" s="6" t="s">
        <v>62</v>
      </c>
      <c r="C63" s="7"/>
      <c r="D63" s="5"/>
      <c r="E63" s="30"/>
      <c r="F63" s="88">
        <v>13768.98</v>
      </c>
      <c r="G63" s="88">
        <v>19470.830000000002</v>
      </c>
    </row>
    <row r="64" spans="1:7" s="12" customFormat="1" ht="12.75" customHeight="1">
      <c r="A64" s="1" t="s">
        <v>63</v>
      </c>
      <c r="B64" s="13" t="s">
        <v>64</v>
      </c>
      <c r="C64" s="31"/>
      <c r="D64" s="14"/>
      <c r="E64" s="30" t="s">
        <v>144</v>
      </c>
      <c r="F64" s="87">
        <f>SUM(F65,F69)</f>
        <v>136858.62</v>
      </c>
      <c r="G64" s="87">
        <f>SUM(G65,G69)</f>
        <v>56882.579999999994</v>
      </c>
    </row>
    <row r="65" spans="1:7" s="12" customFormat="1" ht="12.75" customHeight="1">
      <c r="A65" s="30" t="s">
        <v>9</v>
      </c>
      <c r="B65" s="34" t="s">
        <v>65</v>
      </c>
      <c r="C65" s="35"/>
      <c r="D65" s="17"/>
      <c r="E65" s="30"/>
      <c r="F65" s="88">
        <f>SUM(F66:F68)</f>
        <v>0</v>
      </c>
      <c r="G65" s="88">
        <f>SUM(G66:G68)</f>
        <v>0</v>
      </c>
    </row>
    <row r="66" spans="1:7" s="12" customFormat="1">
      <c r="A66" s="23" t="s">
        <v>10</v>
      </c>
      <c r="B66" s="39"/>
      <c r="C66" s="43" t="s">
        <v>98</v>
      </c>
      <c r="D66" s="49"/>
      <c r="E66" s="85"/>
      <c r="F66" s="88"/>
      <c r="G66" s="88"/>
    </row>
    <row r="67" spans="1:7" s="12" customFormat="1" ht="12.75" customHeight="1">
      <c r="A67" s="23" t="s">
        <v>12</v>
      </c>
      <c r="B67" s="7"/>
      <c r="C67" s="43" t="s">
        <v>66</v>
      </c>
      <c r="D67" s="29"/>
      <c r="E67" s="30"/>
      <c r="F67" s="88"/>
      <c r="G67" s="88"/>
    </row>
    <row r="68" spans="1:7" s="12" customFormat="1" ht="12.75" customHeight="1">
      <c r="A68" s="23" t="s">
        <v>102</v>
      </c>
      <c r="B68" s="7"/>
      <c r="C68" s="43" t="s">
        <v>67</v>
      </c>
      <c r="D68" s="29"/>
      <c r="E68" s="83"/>
      <c r="F68" s="88"/>
      <c r="G68" s="88"/>
    </row>
    <row r="69" spans="1:7" s="61" customFormat="1" ht="12.75" customHeight="1">
      <c r="A69" s="56" t="s">
        <v>16</v>
      </c>
      <c r="B69" s="57" t="s">
        <v>68</v>
      </c>
      <c r="C69" s="58"/>
      <c r="D69" s="59"/>
      <c r="E69" s="56"/>
      <c r="F69" s="88">
        <f>SUM(F70:F75,F78:F83)</f>
        <v>136858.62</v>
      </c>
      <c r="G69" s="88">
        <f>SUM(G70:G75,G78:G83)</f>
        <v>56882.579999999994</v>
      </c>
    </row>
    <row r="70" spans="1:7" s="12" customFormat="1" ht="12.75" customHeight="1">
      <c r="A70" s="23" t="s">
        <v>18</v>
      </c>
      <c r="B70" s="7"/>
      <c r="C70" s="43" t="s">
        <v>101</v>
      </c>
      <c r="D70" s="25"/>
      <c r="E70" s="30"/>
      <c r="F70" s="88"/>
      <c r="G70" s="88"/>
    </row>
    <row r="71" spans="1:7" s="12" customFormat="1" ht="12.75" customHeight="1">
      <c r="A71" s="23" t="s">
        <v>20</v>
      </c>
      <c r="B71" s="39"/>
      <c r="C71" s="43" t="s">
        <v>107</v>
      </c>
      <c r="D71" s="49"/>
      <c r="E71" s="85"/>
      <c r="F71" s="88"/>
      <c r="G71" s="88"/>
    </row>
    <row r="72" spans="1:7" s="12" customFormat="1">
      <c r="A72" s="23" t="s">
        <v>22</v>
      </c>
      <c r="B72" s="39"/>
      <c r="C72" s="43" t="s">
        <v>99</v>
      </c>
      <c r="D72" s="49"/>
      <c r="E72" s="85"/>
      <c r="F72" s="88"/>
      <c r="G72" s="88"/>
    </row>
    <row r="73" spans="1:7" s="12" customFormat="1">
      <c r="A73" s="76" t="s">
        <v>24</v>
      </c>
      <c r="B73" s="50"/>
      <c r="C73" s="51" t="s">
        <v>84</v>
      </c>
      <c r="D73" s="52"/>
      <c r="E73" s="85"/>
      <c r="F73" s="88"/>
      <c r="G73" s="88"/>
    </row>
    <row r="74" spans="1:7" s="12" customFormat="1">
      <c r="A74" s="30" t="s">
        <v>26</v>
      </c>
      <c r="B74" s="24"/>
      <c r="C74" s="24" t="s">
        <v>85</v>
      </c>
      <c r="D74" s="25"/>
      <c r="E74" s="86"/>
      <c r="F74" s="88"/>
      <c r="G74" s="88"/>
    </row>
    <row r="75" spans="1:7" s="12" customFormat="1" ht="12.75" customHeight="1">
      <c r="A75" s="80" t="s">
        <v>28</v>
      </c>
      <c r="B75" s="58"/>
      <c r="C75" s="75" t="s">
        <v>100</v>
      </c>
      <c r="D75" s="62"/>
      <c r="E75" s="30"/>
      <c r="F75" s="88">
        <f>SUM(F76,F77)</f>
        <v>0</v>
      </c>
      <c r="G75" s="88">
        <f>SUM(G76,G77)</f>
        <v>0</v>
      </c>
    </row>
    <row r="76" spans="1:7" s="12" customFormat="1" ht="12.75" customHeight="1">
      <c r="A76" s="18" t="s">
        <v>125</v>
      </c>
      <c r="B76" s="26"/>
      <c r="C76" s="27"/>
      <c r="D76" s="46" t="s">
        <v>69</v>
      </c>
      <c r="E76" s="85"/>
      <c r="F76" s="88"/>
      <c r="G76" s="88"/>
    </row>
    <row r="77" spans="1:7" s="12" customFormat="1" ht="12.75" customHeight="1">
      <c r="A77" s="18" t="s">
        <v>126</v>
      </c>
      <c r="B77" s="26"/>
      <c r="C77" s="27"/>
      <c r="D77" s="46" t="s">
        <v>70</v>
      </c>
      <c r="E77" s="82"/>
      <c r="F77" s="88"/>
      <c r="G77" s="88"/>
    </row>
    <row r="78" spans="1:7" s="12" customFormat="1" ht="12.75" customHeight="1">
      <c r="A78" s="18" t="s">
        <v>30</v>
      </c>
      <c r="B78" s="53"/>
      <c r="C78" s="54" t="s">
        <v>71</v>
      </c>
      <c r="D78" s="55"/>
      <c r="E78" s="82"/>
      <c r="F78" s="88"/>
      <c r="G78" s="88"/>
    </row>
    <row r="79" spans="1:7" s="12" customFormat="1" ht="12.75" customHeight="1">
      <c r="A79" s="18" t="s">
        <v>32</v>
      </c>
      <c r="B79" s="33"/>
      <c r="C79" s="45" t="s">
        <v>110</v>
      </c>
      <c r="D79" s="47"/>
      <c r="E79" s="85"/>
      <c r="F79" s="88"/>
      <c r="G79" s="88"/>
    </row>
    <row r="80" spans="1:7" s="12" customFormat="1" ht="12.75" customHeight="1">
      <c r="A80" s="18" t="s">
        <v>34</v>
      </c>
      <c r="B80" s="7"/>
      <c r="C80" s="43" t="s">
        <v>72</v>
      </c>
      <c r="D80" s="29"/>
      <c r="E80" s="85"/>
      <c r="F80" s="88">
        <v>10970.34</v>
      </c>
      <c r="G80" s="88">
        <v>9.1300000000000008</v>
      </c>
    </row>
    <row r="81" spans="1:7" s="12" customFormat="1" ht="12.75" customHeight="1">
      <c r="A81" s="18" t="s">
        <v>35</v>
      </c>
      <c r="B81" s="7"/>
      <c r="C81" s="43" t="s">
        <v>73</v>
      </c>
      <c r="D81" s="29"/>
      <c r="E81" s="85"/>
      <c r="F81" s="88">
        <v>69447.839999999997</v>
      </c>
      <c r="G81" s="88"/>
    </row>
    <row r="82" spans="1:7" s="12" customFormat="1" ht="12.75" customHeight="1">
      <c r="A82" s="23" t="s">
        <v>124</v>
      </c>
      <c r="B82" s="26"/>
      <c r="C82" s="45" t="s">
        <v>91</v>
      </c>
      <c r="D82" s="46"/>
      <c r="E82" s="85"/>
      <c r="F82" s="88">
        <v>56440.439999999995</v>
      </c>
      <c r="G82" s="88">
        <v>56873.45</v>
      </c>
    </row>
    <row r="83" spans="1:7" s="12" customFormat="1" ht="12.75" customHeight="1">
      <c r="A83" s="23" t="s">
        <v>127</v>
      </c>
      <c r="B83" s="7"/>
      <c r="C83" s="43" t="s">
        <v>74</v>
      </c>
      <c r="D83" s="29"/>
      <c r="E83" s="83"/>
      <c r="F83" s="88"/>
      <c r="G83" s="88"/>
    </row>
    <row r="84" spans="1:7" s="12" customFormat="1" ht="12.75" customHeight="1">
      <c r="A84" s="1" t="s">
        <v>75</v>
      </c>
      <c r="B84" s="36" t="s">
        <v>76</v>
      </c>
      <c r="C84" s="37"/>
      <c r="D84" s="38"/>
      <c r="E84" s="83" t="s">
        <v>145</v>
      </c>
      <c r="F84" s="87">
        <f>SUM(F85,F86,F89,F90)</f>
        <v>18305.959999999912</v>
      </c>
      <c r="G84" s="87">
        <f>SUM(G85,G86,G89,G90)</f>
        <v>11605.430000000015</v>
      </c>
    </row>
    <row r="85" spans="1:7" s="12" customFormat="1" ht="12.75" customHeight="1">
      <c r="A85" s="30" t="s">
        <v>9</v>
      </c>
      <c r="B85" s="6" t="s">
        <v>86</v>
      </c>
      <c r="C85" s="7"/>
      <c r="D85" s="5"/>
      <c r="E85" s="83"/>
      <c r="F85" s="88"/>
      <c r="G85" s="88"/>
    </row>
    <row r="86" spans="1:7" s="12" customFormat="1" ht="12.75" customHeight="1">
      <c r="A86" s="30" t="s">
        <v>16</v>
      </c>
      <c r="B86" s="34" t="s">
        <v>77</v>
      </c>
      <c r="C86" s="35"/>
      <c r="D86" s="17"/>
      <c r="E86" s="30"/>
      <c r="F86" s="88">
        <f>SUM(F87,F88)</f>
        <v>0</v>
      </c>
      <c r="G86" s="88">
        <f>SUM(G87,G88)</f>
        <v>0</v>
      </c>
    </row>
    <row r="87" spans="1:7" s="12" customFormat="1" ht="12.75" customHeight="1">
      <c r="A87" s="23" t="s">
        <v>18</v>
      </c>
      <c r="B87" s="7"/>
      <c r="C87" s="43" t="s">
        <v>78</v>
      </c>
      <c r="D87" s="29"/>
      <c r="E87" s="30"/>
      <c r="F87" s="88"/>
      <c r="G87" s="88"/>
    </row>
    <row r="88" spans="1:7" s="12" customFormat="1" ht="12.75" customHeight="1">
      <c r="A88" s="23" t="s">
        <v>20</v>
      </c>
      <c r="B88" s="7"/>
      <c r="C88" s="43" t="s">
        <v>79</v>
      </c>
      <c r="D88" s="29"/>
      <c r="E88" s="30"/>
      <c r="F88" s="88"/>
      <c r="G88" s="88"/>
    </row>
    <row r="89" spans="1:7" s="12" customFormat="1" ht="12.75" customHeight="1">
      <c r="A89" s="56" t="s">
        <v>36</v>
      </c>
      <c r="B89" s="27" t="s">
        <v>108</v>
      </c>
      <c r="C89" s="27"/>
      <c r="D89" s="28"/>
      <c r="E89" s="30"/>
      <c r="F89" s="88"/>
      <c r="G89" s="88"/>
    </row>
    <row r="90" spans="1:7" s="12" customFormat="1" ht="12.75" customHeight="1">
      <c r="A90" s="19" t="s">
        <v>44</v>
      </c>
      <c r="B90" s="20" t="s">
        <v>80</v>
      </c>
      <c r="C90" s="21"/>
      <c r="D90" s="22"/>
      <c r="E90" s="30"/>
      <c r="F90" s="88">
        <f>SUM(F91,F92)</f>
        <v>18305.959999999912</v>
      </c>
      <c r="G90" s="88">
        <f>SUM(G91,G92)</f>
        <v>11605.430000000015</v>
      </c>
    </row>
    <row r="91" spans="1:7" s="12" customFormat="1" ht="12.75" customHeight="1">
      <c r="A91" s="23" t="s">
        <v>118</v>
      </c>
      <c r="B91" s="31"/>
      <c r="C91" s="43" t="s">
        <v>105</v>
      </c>
      <c r="D91" s="10"/>
      <c r="E91" s="82"/>
      <c r="F91" s="88">
        <v>6700.5299999999115</v>
      </c>
      <c r="G91" s="88">
        <v>2786.640000000014</v>
      </c>
    </row>
    <row r="92" spans="1:7" s="12" customFormat="1" ht="12.75" customHeight="1">
      <c r="A92" s="23" t="s">
        <v>119</v>
      </c>
      <c r="B92" s="31"/>
      <c r="C92" s="43" t="s">
        <v>106</v>
      </c>
      <c r="D92" s="10"/>
      <c r="E92" s="82"/>
      <c r="F92" s="88">
        <v>11605.43</v>
      </c>
      <c r="G92" s="88">
        <v>8818.7900000000009</v>
      </c>
    </row>
    <row r="93" spans="1:7" s="12" customFormat="1" ht="12.75" customHeight="1">
      <c r="A93" s="1" t="s">
        <v>87</v>
      </c>
      <c r="B93" s="36" t="s">
        <v>88</v>
      </c>
      <c r="C93" s="38"/>
      <c r="D93" s="38"/>
      <c r="E93" s="82"/>
      <c r="F93" s="87"/>
      <c r="G93" s="87"/>
    </row>
    <row r="94" spans="1:7" s="12" customFormat="1" ht="25.5" customHeight="1">
      <c r="A94" s="1"/>
      <c r="B94" s="123" t="s">
        <v>120</v>
      </c>
      <c r="C94" s="124"/>
      <c r="D94" s="119"/>
      <c r="E94" s="30"/>
      <c r="F94" s="89">
        <f>SUM(F59,F64,F84,F93)</f>
        <v>704324.41</v>
      </c>
      <c r="G94" s="89">
        <f>SUM(G59,G64,G84,G93)</f>
        <v>555875.69000000006</v>
      </c>
    </row>
    <row r="95" spans="1:7" s="12" customFormat="1">
      <c r="A95" s="41"/>
      <c r="B95" s="40"/>
      <c r="C95" s="40"/>
      <c r="D95" s="40"/>
      <c r="E95" s="40"/>
      <c r="F95" s="42"/>
      <c r="G95" s="42"/>
    </row>
    <row r="96" spans="1:7" s="12" customFormat="1" ht="12.75" customHeight="1">
      <c r="A96" s="129" t="s">
        <v>146</v>
      </c>
      <c r="B96" s="129"/>
      <c r="C96" s="129"/>
      <c r="D96" s="129"/>
      <c r="E96" s="91"/>
      <c r="F96" s="96" t="s">
        <v>147</v>
      </c>
      <c r="G96" s="96"/>
    </row>
    <row r="97" spans="1:8" s="12" customFormat="1" ht="12.75" customHeight="1">
      <c r="A97" s="128" t="s">
        <v>129</v>
      </c>
      <c r="B97" s="128"/>
      <c r="C97" s="128"/>
      <c r="D97" s="128"/>
      <c r="E97" s="42" t="s">
        <v>130</v>
      </c>
      <c r="F97" s="95" t="s">
        <v>111</v>
      </c>
      <c r="G97" s="95"/>
    </row>
    <row r="98" spans="1:8" s="12" customFormat="1">
      <c r="A98" s="9"/>
      <c r="B98" s="9"/>
      <c r="C98" s="9"/>
      <c r="D98" s="9"/>
      <c r="E98" s="9"/>
      <c r="F98" s="9"/>
      <c r="G98" s="9"/>
    </row>
    <row r="99" spans="1:8" s="12" customFormat="1" ht="12.75" customHeight="1">
      <c r="A99" s="131" t="s">
        <v>148</v>
      </c>
      <c r="B99" s="131"/>
      <c r="C99" s="131"/>
      <c r="D99" s="131"/>
      <c r="E99" s="92"/>
      <c r="F99" s="100" t="s">
        <v>149</v>
      </c>
      <c r="G99" s="100"/>
    </row>
    <row r="100" spans="1:8" s="12" customFormat="1" ht="12.75" customHeight="1">
      <c r="A100" s="130" t="s">
        <v>131</v>
      </c>
      <c r="B100" s="130"/>
      <c r="C100" s="130"/>
      <c r="D100" s="130"/>
      <c r="E100" s="61" t="s">
        <v>130</v>
      </c>
      <c r="F100" s="99" t="s">
        <v>111</v>
      </c>
      <c r="G100" s="99"/>
    </row>
    <row r="101" spans="1:8" s="12" customFormat="1">
      <c r="A101" s="70"/>
      <c r="B101" s="70"/>
      <c r="C101" s="70"/>
      <c r="D101" s="70"/>
      <c r="E101" s="71"/>
      <c r="F101" s="9"/>
      <c r="G101" s="9"/>
    </row>
    <row r="102" spans="1:8" s="12" customFormat="1">
      <c r="A102" s="70"/>
      <c r="B102" s="70"/>
      <c r="C102" s="70"/>
      <c r="D102" s="70"/>
      <c r="E102" s="71"/>
      <c r="F102" s="9"/>
      <c r="G102" s="9"/>
    </row>
    <row r="103" spans="1:8" s="12" customFormat="1" ht="12.75" customHeight="1">
      <c r="E103" s="42"/>
      <c r="H103" s="90"/>
    </row>
  </sheetData>
  <mergeCells count="26">
    <mergeCell ref="A97:D97"/>
    <mergeCell ref="A96:D96"/>
    <mergeCell ref="F99:G99"/>
    <mergeCell ref="F100:G100"/>
    <mergeCell ref="A100:D100"/>
    <mergeCell ref="A99:D99"/>
    <mergeCell ref="F97:G97"/>
    <mergeCell ref="A14:G14"/>
    <mergeCell ref="A16:G16"/>
    <mergeCell ref="A17:G17"/>
    <mergeCell ref="D18:G18"/>
    <mergeCell ref="F96:G96"/>
    <mergeCell ref="C47:D47"/>
    <mergeCell ref="C53:D53"/>
    <mergeCell ref="B62:D62"/>
    <mergeCell ref="B94:D94"/>
    <mergeCell ref="B19:D19"/>
    <mergeCell ref="A9:G9"/>
    <mergeCell ref="A12:E12"/>
    <mergeCell ref="A10:G11"/>
    <mergeCell ref="A13:G13"/>
    <mergeCell ref="E2:G2"/>
    <mergeCell ref="E3:G3"/>
    <mergeCell ref="A7:G7"/>
    <mergeCell ref="A8:G8"/>
    <mergeCell ref="A5:G6"/>
  </mergeCells>
  <phoneticPr fontId="1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9AA4E-AFFA-4DA3-AA12-1F8143C89729}">
  <dimension ref="A1:J67"/>
  <sheetViews>
    <sheetView tabSelected="1" topLeftCell="A19" workbookViewId="0">
      <selection activeCell="F67" sqref="F67:F68"/>
    </sheetView>
  </sheetViews>
  <sheetFormatPr defaultRowHeight="12.75"/>
  <cols>
    <col min="1" max="1" width="8" style="93" customWidth="1"/>
    <col min="2" max="2" width="1.5703125" style="93" hidden="1" customWidth="1"/>
    <col min="3" max="3" width="30.140625" style="93" customWidth="1"/>
    <col min="4" max="4" width="18.28515625" style="93" customWidth="1"/>
    <col min="5" max="5" width="0" style="93" hidden="1" customWidth="1"/>
    <col min="6" max="6" width="7.28515625" style="93" customWidth="1"/>
    <col min="7" max="7" width="10.140625" style="93" customWidth="1"/>
    <col min="8" max="8" width="14.28515625" style="93" customWidth="1"/>
    <col min="9" max="9" width="13.42578125" style="93" customWidth="1"/>
    <col min="10" max="16384" width="9.140625" style="93"/>
  </cols>
  <sheetData>
    <row r="1" spans="1:9">
      <c r="G1" s="132"/>
      <c r="H1" s="132"/>
    </row>
    <row r="2" spans="1:9" ht="15.75">
      <c r="D2" s="133"/>
      <c r="G2" s="134" t="s">
        <v>150</v>
      </c>
      <c r="H2" s="135"/>
      <c r="I2" s="135"/>
    </row>
    <row r="3" spans="1:9" ht="15.75">
      <c r="G3" s="134" t="s">
        <v>112</v>
      </c>
      <c r="H3" s="135"/>
      <c r="I3" s="135"/>
    </row>
    <row r="5" spans="1:9" ht="15.75">
      <c r="A5" s="136" t="s">
        <v>151</v>
      </c>
      <c r="B5" s="112"/>
      <c r="C5" s="112"/>
      <c r="D5" s="112"/>
      <c r="E5" s="112"/>
      <c r="F5" s="112"/>
      <c r="G5" s="112"/>
      <c r="H5" s="112"/>
      <c r="I5" s="112"/>
    </row>
    <row r="6" spans="1:9" ht="15.75">
      <c r="A6" s="137" t="s">
        <v>152</v>
      </c>
      <c r="B6" s="112"/>
      <c r="C6" s="112"/>
      <c r="D6" s="112"/>
      <c r="E6" s="112"/>
      <c r="F6" s="112"/>
      <c r="G6" s="112"/>
      <c r="H6" s="112"/>
      <c r="I6" s="112"/>
    </row>
    <row r="7" spans="1:9" ht="15.75">
      <c r="A7" s="138" t="s">
        <v>133</v>
      </c>
      <c r="B7" s="139"/>
      <c r="C7" s="139"/>
      <c r="D7" s="139"/>
      <c r="E7" s="139"/>
      <c r="F7" s="139"/>
      <c r="G7" s="139"/>
      <c r="H7" s="139"/>
      <c r="I7" s="139"/>
    </row>
    <row r="8" spans="1:9" ht="15">
      <c r="A8" s="140" t="s">
        <v>153</v>
      </c>
      <c r="B8" s="141"/>
      <c r="C8" s="141"/>
      <c r="D8" s="141"/>
      <c r="E8" s="141"/>
      <c r="F8" s="141"/>
      <c r="G8" s="141"/>
      <c r="H8" s="141"/>
      <c r="I8" s="141"/>
    </row>
    <row r="9" spans="1:9" ht="15">
      <c r="A9" s="140" t="s">
        <v>135</v>
      </c>
      <c r="B9" s="141"/>
      <c r="C9" s="141"/>
      <c r="D9" s="141"/>
      <c r="E9" s="141"/>
      <c r="F9" s="141"/>
      <c r="G9" s="141"/>
      <c r="H9" s="141"/>
      <c r="I9" s="141"/>
    </row>
    <row r="10" spans="1:9" ht="15">
      <c r="A10" s="140" t="s">
        <v>154</v>
      </c>
      <c r="B10" s="141"/>
      <c r="C10" s="141"/>
      <c r="D10" s="141"/>
      <c r="E10" s="141"/>
      <c r="F10" s="141"/>
      <c r="G10" s="141"/>
      <c r="H10" s="141"/>
      <c r="I10" s="141"/>
    </row>
    <row r="11" spans="1:9" ht="15">
      <c r="A11" s="140" t="s">
        <v>155</v>
      </c>
      <c r="B11" s="112"/>
      <c r="C11" s="112"/>
      <c r="D11" s="112"/>
      <c r="E11" s="112"/>
      <c r="F11" s="112"/>
      <c r="G11" s="112"/>
      <c r="H11" s="112"/>
      <c r="I11" s="112"/>
    </row>
    <row r="12" spans="1:9" ht="15">
      <c r="A12" s="142"/>
      <c r="B12" s="141"/>
      <c r="C12" s="141"/>
      <c r="D12" s="141"/>
      <c r="E12" s="141"/>
      <c r="F12" s="141"/>
      <c r="G12" s="141"/>
      <c r="H12" s="141"/>
      <c r="I12" s="141"/>
    </row>
    <row r="13" spans="1:9" ht="15">
      <c r="A13" s="143" t="s">
        <v>156</v>
      </c>
      <c r="B13" s="144"/>
      <c r="C13" s="144"/>
      <c r="D13" s="144"/>
      <c r="E13" s="144"/>
      <c r="F13" s="144"/>
      <c r="G13" s="144"/>
      <c r="H13" s="144"/>
      <c r="I13" s="144"/>
    </row>
    <row r="14" spans="1:9" ht="15">
      <c r="A14" s="140"/>
      <c r="B14" s="141"/>
      <c r="C14" s="141"/>
      <c r="D14" s="141"/>
      <c r="E14" s="141"/>
      <c r="F14" s="141"/>
      <c r="G14" s="141"/>
      <c r="H14" s="141"/>
      <c r="I14" s="141"/>
    </row>
    <row r="15" spans="1:9" ht="15">
      <c r="A15" s="143" t="s">
        <v>134</v>
      </c>
      <c r="B15" s="144"/>
      <c r="C15" s="144"/>
      <c r="D15" s="144"/>
      <c r="E15" s="144"/>
      <c r="F15" s="144"/>
      <c r="G15" s="144"/>
      <c r="H15" s="144"/>
      <c r="I15" s="144"/>
    </row>
    <row r="16" spans="1:9" ht="15">
      <c r="A16" s="145"/>
      <c r="B16" s="146"/>
      <c r="C16" s="146"/>
      <c r="D16" s="146"/>
      <c r="E16" s="146"/>
      <c r="F16" s="146"/>
      <c r="G16" s="146"/>
      <c r="H16" s="146"/>
      <c r="I16" s="146"/>
    </row>
    <row r="17" spans="1:9" ht="15">
      <c r="A17" s="147" t="s">
        <v>136</v>
      </c>
      <c r="B17" s="141"/>
      <c r="C17" s="141"/>
      <c r="D17" s="141"/>
      <c r="E17" s="141"/>
      <c r="F17" s="141"/>
      <c r="G17" s="141"/>
      <c r="H17" s="141"/>
      <c r="I17" s="141"/>
    </row>
    <row r="18" spans="1:9" ht="15">
      <c r="A18" s="140" t="s">
        <v>1</v>
      </c>
      <c r="B18" s="141"/>
      <c r="C18" s="141"/>
      <c r="D18" s="141"/>
      <c r="E18" s="141"/>
      <c r="F18" s="141"/>
      <c r="G18" s="141"/>
      <c r="H18" s="141"/>
      <c r="I18" s="141"/>
    </row>
    <row r="19" spans="1:9" s="146" customFormat="1" ht="15">
      <c r="A19" s="148" t="s">
        <v>157</v>
      </c>
      <c r="B19" s="141"/>
      <c r="C19" s="141"/>
      <c r="D19" s="141"/>
      <c r="E19" s="141"/>
      <c r="F19" s="141"/>
      <c r="G19" s="141"/>
      <c r="H19" s="141"/>
      <c r="I19" s="141"/>
    </row>
    <row r="20" spans="1:9" s="152" customFormat="1" ht="47.25">
      <c r="A20" s="149" t="s">
        <v>2</v>
      </c>
      <c r="B20" s="149"/>
      <c r="C20" s="149" t="s">
        <v>3</v>
      </c>
      <c r="D20" s="150"/>
      <c r="E20" s="150"/>
      <c r="F20" s="150"/>
      <c r="G20" s="151" t="s">
        <v>158</v>
      </c>
      <c r="H20" s="151" t="s">
        <v>159</v>
      </c>
      <c r="I20" s="151" t="s">
        <v>160</v>
      </c>
    </row>
    <row r="21" spans="1:9" ht="15.75">
      <c r="A21" s="153" t="s">
        <v>7</v>
      </c>
      <c r="B21" s="154" t="s">
        <v>161</v>
      </c>
      <c r="C21" s="155" t="s">
        <v>161</v>
      </c>
      <c r="D21" s="156"/>
      <c r="E21" s="156"/>
      <c r="F21" s="156"/>
      <c r="G21" s="157"/>
      <c r="H21" s="158">
        <f>SUM(H22,H27,H28)</f>
        <v>565733.36</v>
      </c>
      <c r="I21" s="158">
        <f>SUM(I22,I27,I28)</f>
        <v>542445.04</v>
      </c>
    </row>
    <row r="22" spans="1:9" ht="15.75">
      <c r="A22" s="159" t="s">
        <v>9</v>
      </c>
      <c r="B22" s="160" t="s">
        <v>162</v>
      </c>
      <c r="C22" s="161" t="s">
        <v>162</v>
      </c>
      <c r="D22" s="161"/>
      <c r="E22" s="161"/>
      <c r="F22" s="161"/>
      <c r="G22" s="162"/>
      <c r="H22" s="163">
        <f>SUM(H23:H26)</f>
        <v>523632.68</v>
      </c>
      <c r="I22" s="163">
        <f>SUM(I23:I26)</f>
        <v>485052.11</v>
      </c>
    </row>
    <row r="23" spans="1:9" ht="15.75">
      <c r="A23" s="159" t="s">
        <v>163</v>
      </c>
      <c r="B23" s="160" t="s">
        <v>60</v>
      </c>
      <c r="C23" s="161" t="s">
        <v>60</v>
      </c>
      <c r="D23" s="161"/>
      <c r="E23" s="161"/>
      <c r="F23" s="161"/>
      <c r="G23" s="162"/>
      <c r="H23" s="164">
        <v>115163.52</v>
      </c>
      <c r="I23" s="164">
        <v>110382.37000000001</v>
      </c>
    </row>
    <row r="24" spans="1:9" ht="15.75">
      <c r="A24" s="159" t="s">
        <v>164</v>
      </c>
      <c r="B24" s="165" t="s">
        <v>165</v>
      </c>
      <c r="C24" s="166" t="s">
        <v>165</v>
      </c>
      <c r="D24" s="166"/>
      <c r="E24" s="166"/>
      <c r="F24" s="166"/>
      <c r="G24" s="162"/>
      <c r="H24" s="164">
        <v>400956.2</v>
      </c>
      <c r="I24" s="164">
        <v>367491.64</v>
      </c>
    </row>
    <row r="25" spans="1:9" ht="15.75">
      <c r="A25" s="159" t="s">
        <v>166</v>
      </c>
      <c r="B25" s="160" t="s">
        <v>167</v>
      </c>
      <c r="C25" s="166" t="s">
        <v>167</v>
      </c>
      <c r="D25" s="166"/>
      <c r="E25" s="166"/>
      <c r="F25" s="166"/>
      <c r="G25" s="162"/>
      <c r="H25" s="164">
        <v>926.97</v>
      </c>
      <c r="I25" s="164">
        <v>2107.38</v>
      </c>
    </row>
    <row r="26" spans="1:9" ht="15.75">
      <c r="A26" s="159" t="s">
        <v>168</v>
      </c>
      <c r="B26" s="165" t="s">
        <v>169</v>
      </c>
      <c r="C26" s="166" t="s">
        <v>169</v>
      </c>
      <c r="D26" s="166"/>
      <c r="E26" s="166"/>
      <c r="F26" s="166"/>
      <c r="G26" s="162"/>
      <c r="H26" s="164">
        <v>6585.99</v>
      </c>
      <c r="I26" s="164">
        <v>5070.72</v>
      </c>
    </row>
    <row r="27" spans="1:9" ht="15.75">
      <c r="A27" s="159" t="s">
        <v>16</v>
      </c>
      <c r="B27" s="160" t="s">
        <v>170</v>
      </c>
      <c r="C27" s="166" t="s">
        <v>170</v>
      </c>
      <c r="D27" s="166"/>
      <c r="E27" s="166"/>
      <c r="F27" s="166"/>
      <c r="G27" s="162"/>
      <c r="H27" s="163"/>
      <c r="I27" s="167"/>
    </row>
    <row r="28" spans="1:9" ht="15.75">
      <c r="A28" s="159" t="s">
        <v>36</v>
      </c>
      <c r="B28" s="160" t="s">
        <v>171</v>
      </c>
      <c r="C28" s="166" t="s">
        <v>171</v>
      </c>
      <c r="D28" s="166"/>
      <c r="E28" s="166"/>
      <c r="F28" s="166"/>
      <c r="G28" s="162"/>
      <c r="H28" s="163">
        <f>SUM(H29)+SUM(H30)</f>
        <v>42100.68</v>
      </c>
      <c r="I28" s="163">
        <f>SUM(I29)+SUM(I30)</f>
        <v>57392.93</v>
      </c>
    </row>
    <row r="29" spans="1:9" ht="15.75">
      <c r="A29" s="159" t="s">
        <v>172</v>
      </c>
      <c r="B29" s="165" t="s">
        <v>173</v>
      </c>
      <c r="C29" s="166" t="s">
        <v>173</v>
      </c>
      <c r="D29" s="166"/>
      <c r="E29" s="166"/>
      <c r="F29" s="166"/>
      <c r="G29" s="162" t="s">
        <v>174</v>
      </c>
      <c r="H29" s="164">
        <v>42100.68</v>
      </c>
      <c r="I29" s="164">
        <v>57422.93</v>
      </c>
    </row>
    <row r="30" spans="1:9" ht="15.75">
      <c r="A30" s="159" t="s">
        <v>175</v>
      </c>
      <c r="B30" s="165" t="s">
        <v>176</v>
      </c>
      <c r="C30" s="166" t="s">
        <v>176</v>
      </c>
      <c r="D30" s="166"/>
      <c r="E30" s="166"/>
      <c r="F30" s="166"/>
      <c r="G30" s="162"/>
      <c r="H30" s="164"/>
      <c r="I30" s="164">
        <v>-30</v>
      </c>
    </row>
    <row r="31" spans="1:9" ht="15.75">
      <c r="A31" s="153" t="s">
        <v>45</v>
      </c>
      <c r="B31" s="154" t="s">
        <v>177</v>
      </c>
      <c r="C31" s="155" t="s">
        <v>177</v>
      </c>
      <c r="D31" s="155"/>
      <c r="E31" s="155"/>
      <c r="F31" s="155"/>
      <c r="G31" s="157" t="s">
        <v>178</v>
      </c>
      <c r="H31" s="158">
        <f>SUM(H32:H45)</f>
        <v>559032.83000000007</v>
      </c>
      <c r="I31" s="158">
        <f>SUM(I32:I45)</f>
        <v>533059.77</v>
      </c>
    </row>
    <row r="32" spans="1:9" ht="15.75">
      <c r="A32" s="159" t="s">
        <v>9</v>
      </c>
      <c r="B32" s="160" t="s">
        <v>179</v>
      </c>
      <c r="C32" s="166" t="s">
        <v>180</v>
      </c>
      <c r="D32" s="168"/>
      <c r="E32" s="168"/>
      <c r="F32" s="168"/>
      <c r="G32" s="162"/>
      <c r="H32" s="164">
        <v>451869.36000000004</v>
      </c>
      <c r="I32" s="164">
        <v>408465.52000000008</v>
      </c>
    </row>
    <row r="33" spans="1:9" ht="15.75">
      <c r="A33" s="159" t="s">
        <v>16</v>
      </c>
      <c r="B33" s="160" t="s">
        <v>181</v>
      </c>
      <c r="C33" s="166" t="s">
        <v>182</v>
      </c>
      <c r="D33" s="168"/>
      <c r="E33" s="168"/>
      <c r="F33" s="168"/>
      <c r="G33" s="162"/>
      <c r="H33" s="164">
        <v>9105.16</v>
      </c>
      <c r="I33" s="164">
        <v>10504.11</v>
      </c>
    </row>
    <row r="34" spans="1:9" ht="15.75">
      <c r="A34" s="159" t="s">
        <v>36</v>
      </c>
      <c r="B34" s="160" t="s">
        <v>183</v>
      </c>
      <c r="C34" s="166" t="s">
        <v>184</v>
      </c>
      <c r="D34" s="168"/>
      <c r="E34" s="168"/>
      <c r="F34" s="168"/>
      <c r="G34" s="162"/>
      <c r="H34" s="164">
        <v>18035.920000000002</v>
      </c>
      <c r="I34" s="164">
        <v>17059.93</v>
      </c>
    </row>
    <row r="35" spans="1:9" ht="15.75">
      <c r="A35" s="159" t="s">
        <v>44</v>
      </c>
      <c r="B35" s="160" t="s">
        <v>185</v>
      </c>
      <c r="C35" s="161" t="s">
        <v>186</v>
      </c>
      <c r="D35" s="168"/>
      <c r="E35" s="168"/>
      <c r="F35" s="168"/>
      <c r="G35" s="162"/>
      <c r="H35" s="164">
        <v>127.33</v>
      </c>
      <c r="I35" s="164">
        <v>218.85</v>
      </c>
    </row>
    <row r="36" spans="1:9" ht="15.75">
      <c r="A36" s="159" t="s">
        <v>55</v>
      </c>
      <c r="B36" s="160" t="s">
        <v>187</v>
      </c>
      <c r="C36" s="161" t="s">
        <v>188</v>
      </c>
      <c r="D36" s="168"/>
      <c r="E36" s="168"/>
      <c r="F36" s="168"/>
      <c r="G36" s="162"/>
      <c r="H36" s="164">
        <v>724.21</v>
      </c>
      <c r="I36" s="164">
        <v>903.52</v>
      </c>
    </row>
    <row r="37" spans="1:9" ht="15.75">
      <c r="A37" s="159" t="s">
        <v>189</v>
      </c>
      <c r="B37" s="160" t="s">
        <v>190</v>
      </c>
      <c r="C37" s="161" t="s">
        <v>191</v>
      </c>
      <c r="D37" s="168"/>
      <c r="E37" s="168"/>
      <c r="F37" s="168"/>
      <c r="G37" s="162"/>
      <c r="H37" s="164">
        <v>905.33999999999992</v>
      </c>
      <c r="I37" s="164">
        <v>1803.1599999999999</v>
      </c>
    </row>
    <row r="38" spans="1:9" ht="15.75">
      <c r="A38" s="159" t="s">
        <v>192</v>
      </c>
      <c r="B38" s="160" t="s">
        <v>193</v>
      </c>
      <c r="C38" s="161" t="s">
        <v>194</v>
      </c>
      <c r="D38" s="168"/>
      <c r="E38" s="168"/>
      <c r="F38" s="168"/>
      <c r="G38" s="162"/>
      <c r="H38" s="164">
        <v>400</v>
      </c>
      <c r="I38" s="164">
        <v>30</v>
      </c>
    </row>
    <row r="39" spans="1:9" ht="15.75">
      <c r="A39" s="159" t="s">
        <v>195</v>
      </c>
      <c r="B39" s="160" t="s">
        <v>196</v>
      </c>
      <c r="C39" s="166" t="s">
        <v>196</v>
      </c>
      <c r="D39" s="168"/>
      <c r="E39" s="168"/>
      <c r="F39" s="168"/>
      <c r="G39" s="162"/>
      <c r="H39" s="164"/>
      <c r="I39" s="164"/>
    </row>
    <row r="40" spans="1:9" ht="15.75">
      <c r="A40" s="159" t="s">
        <v>197</v>
      </c>
      <c r="B40" s="160" t="s">
        <v>198</v>
      </c>
      <c r="C40" s="161" t="s">
        <v>198</v>
      </c>
      <c r="D40" s="168"/>
      <c r="E40" s="168"/>
      <c r="F40" s="168"/>
      <c r="G40" s="162"/>
      <c r="H40" s="164">
        <v>47219.439999999995</v>
      </c>
      <c r="I40" s="164">
        <v>62845.69</v>
      </c>
    </row>
    <row r="41" spans="1:9" ht="15.75">
      <c r="A41" s="159" t="s">
        <v>199</v>
      </c>
      <c r="B41" s="160" t="s">
        <v>200</v>
      </c>
      <c r="C41" s="166" t="s">
        <v>201</v>
      </c>
      <c r="D41" s="150"/>
      <c r="E41" s="150"/>
      <c r="F41" s="150"/>
      <c r="G41" s="162"/>
      <c r="H41" s="164"/>
      <c r="I41" s="164"/>
    </row>
    <row r="42" spans="1:9" ht="15.75">
      <c r="A42" s="159" t="s">
        <v>202</v>
      </c>
      <c r="B42" s="160" t="s">
        <v>203</v>
      </c>
      <c r="C42" s="166" t="s">
        <v>204</v>
      </c>
      <c r="D42" s="168"/>
      <c r="E42" s="168"/>
      <c r="F42" s="168"/>
      <c r="G42" s="162"/>
      <c r="H42" s="164">
        <v>25459.77</v>
      </c>
      <c r="I42" s="164">
        <v>25514.74</v>
      </c>
    </row>
    <row r="43" spans="1:9" ht="15.75">
      <c r="A43" s="159" t="s">
        <v>205</v>
      </c>
      <c r="B43" s="160" t="s">
        <v>206</v>
      </c>
      <c r="C43" s="166" t="s">
        <v>207</v>
      </c>
      <c r="D43" s="168"/>
      <c r="E43" s="168"/>
      <c r="F43" s="168"/>
      <c r="G43" s="162"/>
      <c r="H43" s="164"/>
      <c r="I43" s="164"/>
    </row>
    <row r="44" spans="1:9" ht="15.75">
      <c r="A44" s="159" t="s">
        <v>208</v>
      </c>
      <c r="B44" s="160" t="s">
        <v>209</v>
      </c>
      <c r="C44" s="166" t="s">
        <v>210</v>
      </c>
      <c r="D44" s="168"/>
      <c r="E44" s="168"/>
      <c r="F44" s="168"/>
      <c r="G44" s="162"/>
      <c r="H44" s="164">
        <v>3121.5</v>
      </c>
      <c r="I44" s="164">
        <v>2780.85</v>
      </c>
    </row>
    <row r="45" spans="1:9" ht="15.75">
      <c r="A45" s="159" t="s">
        <v>211</v>
      </c>
      <c r="B45" s="160" t="s">
        <v>212</v>
      </c>
      <c r="C45" s="169" t="s">
        <v>213</v>
      </c>
      <c r="D45" s="170"/>
      <c r="E45" s="170"/>
      <c r="F45" s="171"/>
      <c r="G45" s="162"/>
      <c r="H45" s="164">
        <v>2064.8000000000002</v>
      </c>
      <c r="I45" s="164">
        <v>2933.4</v>
      </c>
    </row>
    <row r="46" spans="1:9" ht="15.75">
      <c r="A46" s="154" t="s">
        <v>47</v>
      </c>
      <c r="B46" s="172" t="s">
        <v>214</v>
      </c>
      <c r="C46" s="173" t="s">
        <v>214</v>
      </c>
      <c r="D46" s="174"/>
      <c r="E46" s="174"/>
      <c r="F46" s="175"/>
      <c r="G46" s="157"/>
      <c r="H46" s="158">
        <f>H21-H31</f>
        <v>6700.5299999999115</v>
      </c>
      <c r="I46" s="158">
        <f>I21-I31</f>
        <v>9385.2700000000186</v>
      </c>
    </row>
    <row r="47" spans="1:9" ht="15.75">
      <c r="A47" s="154" t="s">
        <v>58</v>
      </c>
      <c r="B47" s="154" t="s">
        <v>215</v>
      </c>
      <c r="C47" s="176" t="s">
        <v>215</v>
      </c>
      <c r="D47" s="174"/>
      <c r="E47" s="174"/>
      <c r="F47" s="175"/>
      <c r="G47" s="177"/>
      <c r="H47" s="158">
        <f>IF(TYPE(H48)=1,H48,0)-IF(TYPE(H49)=1,H49,0)-IF(TYPE(H50)=1,H50,0)</f>
        <v>0</v>
      </c>
      <c r="I47" s="158">
        <f>IF(TYPE(I48)=1,I48,0)-IF(TYPE(I49)=1,I49,0)-IF(TYPE(I50)=1,I50,0)</f>
        <v>0</v>
      </c>
    </row>
    <row r="48" spans="1:9" ht="15.75">
      <c r="A48" s="165" t="s">
        <v>216</v>
      </c>
      <c r="B48" s="160" t="s">
        <v>217</v>
      </c>
      <c r="C48" s="169" t="s">
        <v>218</v>
      </c>
      <c r="D48" s="170"/>
      <c r="E48" s="170"/>
      <c r="F48" s="171"/>
      <c r="G48" s="178"/>
      <c r="H48" s="163"/>
      <c r="I48" s="164"/>
    </row>
    <row r="49" spans="1:9" ht="15.75">
      <c r="A49" s="165" t="s">
        <v>16</v>
      </c>
      <c r="B49" s="160" t="s">
        <v>219</v>
      </c>
      <c r="C49" s="169" t="s">
        <v>219</v>
      </c>
      <c r="D49" s="170"/>
      <c r="E49" s="170"/>
      <c r="F49" s="171"/>
      <c r="G49" s="178"/>
      <c r="H49" s="164"/>
      <c r="I49" s="164"/>
    </row>
    <row r="50" spans="1:9" ht="15.75">
      <c r="A50" s="165" t="s">
        <v>220</v>
      </c>
      <c r="B50" s="160" t="s">
        <v>221</v>
      </c>
      <c r="C50" s="169" t="s">
        <v>222</v>
      </c>
      <c r="D50" s="170"/>
      <c r="E50" s="170"/>
      <c r="F50" s="171"/>
      <c r="G50" s="178"/>
      <c r="H50" s="164"/>
      <c r="I50" s="164"/>
    </row>
    <row r="51" spans="1:9" ht="15.75">
      <c r="A51" s="154" t="s">
        <v>63</v>
      </c>
      <c r="B51" s="172" t="s">
        <v>223</v>
      </c>
      <c r="C51" s="173" t="s">
        <v>223</v>
      </c>
      <c r="D51" s="174"/>
      <c r="E51" s="174"/>
      <c r="F51" s="175"/>
      <c r="G51" s="177"/>
      <c r="H51" s="164"/>
      <c r="I51" s="164"/>
    </row>
    <row r="52" spans="1:9" ht="15.75">
      <c r="A52" s="154" t="s">
        <v>75</v>
      </c>
      <c r="B52" s="172" t="s">
        <v>224</v>
      </c>
      <c r="C52" s="179" t="s">
        <v>224</v>
      </c>
      <c r="D52" s="180"/>
      <c r="E52" s="180"/>
      <c r="F52" s="181"/>
      <c r="G52" s="177"/>
      <c r="H52" s="164"/>
      <c r="I52" s="164"/>
    </row>
    <row r="53" spans="1:9" ht="15.75">
      <c r="A53" s="154" t="s">
        <v>87</v>
      </c>
      <c r="B53" s="172" t="s">
        <v>225</v>
      </c>
      <c r="C53" s="173" t="s">
        <v>225</v>
      </c>
      <c r="D53" s="174"/>
      <c r="E53" s="174"/>
      <c r="F53" s="175"/>
      <c r="G53" s="177"/>
      <c r="H53" s="164"/>
      <c r="I53" s="164"/>
    </row>
    <row r="54" spans="1:9" ht="15.75">
      <c r="A54" s="154" t="s">
        <v>226</v>
      </c>
      <c r="B54" s="154" t="s">
        <v>227</v>
      </c>
      <c r="C54" s="182" t="s">
        <v>227</v>
      </c>
      <c r="D54" s="180"/>
      <c r="E54" s="180"/>
      <c r="F54" s="181"/>
      <c r="G54" s="177"/>
      <c r="H54" s="158">
        <f>SUM(H46,H47,H51,H52,H53)</f>
        <v>6700.5299999999115</v>
      </c>
      <c r="I54" s="158">
        <f>SUM(I46,I47,I51,I52,I53)</f>
        <v>9385.2700000000186</v>
      </c>
    </row>
    <row r="55" spans="1:9" ht="15.75">
      <c r="A55" s="154" t="s">
        <v>9</v>
      </c>
      <c r="B55" s="154" t="s">
        <v>228</v>
      </c>
      <c r="C55" s="176" t="s">
        <v>228</v>
      </c>
      <c r="D55" s="174"/>
      <c r="E55" s="174"/>
      <c r="F55" s="175"/>
      <c r="G55" s="177"/>
      <c r="H55" s="164"/>
      <c r="I55" s="164"/>
    </row>
    <row r="56" spans="1:9" ht="15.75">
      <c r="A56" s="154" t="s">
        <v>229</v>
      </c>
      <c r="B56" s="172" t="s">
        <v>230</v>
      </c>
      <c r="C56" s="173" t="s">
        <v>230</v>
      </c>
      <c r="D56" s="174"/>
      <c r="E56" s="174"/>
      <c r="F56" s="175"/>
      <c r="G56" s="177"/>
      <c r="H56" s="158">
        <f>SUM(H54,H55)</f>
        <v>6700.5299999999115</v>
      </c>
      <c r="I56" s="158">
        <f>SUM(I54,I55)</f>
        <v>9385.2700000000186</v>
      </c>
    </row>
    <row r="57" spans="1:9" ht="15.75">
      <c r="A57" s="165" t="s">
        <v>9</v>
      </c>
      <c r="B57" s="160" t="s">
        <v>231</v>
      </c>
      <c r="C57" s="169" t="s">
        <v>231</v>
      </c>
      <c r="D57" s="170"/>
      <c r="E57" s="170"/>
      <c r="F57" s="171"/>
      <c r="G57" s="178"/>
      <c r="H57" s="163"/>
      <c r="I57" s="163"/>
    </row>
    <row r="58" spans="1:9" ht="15.75">
      <c r="A58" s="165" t="s">
        <v>16</v>
      </c>
      <c r="B58" s="160" t="s">
        <v>232</v>
      </c>
      <c r="C58" s="169" t="s">
        <v>232</v>
      </c>
      <c r="D58" s="170"/>
      <c r="E58" s="170"/>
      <c r="F58" s="171"/>
      <c r="G58" s="178"/>
      <c r="H58" s="163"/>
      <c r="I58" s="163"/>
    </row>
    <row r="59" spans="1:9">
      <c r="A59" s="183"/>
      <c r="B59" s="183"/>
      <c r="C59" s="183"/>
      <c r="D59" s="183"/>
    </row>
    <row r="60" spans="1:9" ht="15.75">
      <c r="A60" s="184" t="s">
        <v>146</v>
      </c>
      <c r="B60" s="184"/>
      <c r="C60" s="184"/>
      <c r="D60" s="184"/>
      <c r="E60" s="184"/>
      <c r="F60" s="184"/>
      <c r="G60" s="185"/>
      <c r="H60" s="186" t="s">
        <v>147</v>
      </c>
      <c r="I60" s="186"/>
    </row>
    <row r="61" spans="1:9" s="146" customFormat="1" ht="14.25">
      <c r="A61" s="187" t="s">
        <v>233</v>
      </c>
      <c r="B61" s="187"/>
      <c r="C61" s="187"/>
      <c r="D61" s="187"/>
      <c r="E61" s="187"/>
      <c r="F61" s="187"/>
      <c r="G61" s="188" t="s">
        <v>130</v>
      </c>
      <c r="H61" s="189" t="s">
        <v>111</v>
      </c>
      <c r="I61" s="189"/>
    </row>
    <row r="62" spans="1:9" s="146" customFormat="1" ht="15">
      <c r="A62" s="190"/>
      <c r="B62" s="190"/>
      <c r="C62" s="190"/>
      <c r="D62" s="190"/>
      <c r="E62" s="190"/>
      <c r="F62" s="190"/>
      <c r="G62" s="190"/>
      <c r="H62" s="191"/>
      <c r="I62" s="191"/>
    </row>
    <row r="63" spans="1:9" s="146" customFormat="1" ht="14.25">
      <c r="A63" s="192" t="s">
        <v>148</v>
      </c>
      <c r="B63" s="192"/>
      <c r="C63" s="192"/>
      <c r="D63" s="192"/>
      <c r="E63" s="192"/>
      <c r="F63" s="192"/>
      <c r="G63" s="193" t="s">
        <v>276</v>
      </c>
      <c r="H63" s="194" t="s">
        <v>149</v>
      </c>
      <c r="I63" s="194"/>
    </row>
    <row r="64" spans="1:9" s="146" customFormat="1" ht="14.25">
      <c r="A64" s="187" t="s">
        <v>234</v>
      </c>
      <c r="B64" s="187"/>
      <c r="C64" s="187"/>
      <c r="D64" s="187"/>
      <c r="E64" s="187"/>
      <c r="F64" s="187"/>
      <c r="G64" s="188" t="s">
        <v>235</v>
      </c>
      <c r="H64" s="189" t="s">
        <v>111</v>
      </c>
      <c r="I64" s="189"/>
    </row>
    <row r="67" spans="1:10" ht="12.75" customHeight="1">
      <c r="A67" s="94"/>
      <c r="B67" s="94"/>
      <c r="C67" s="94"/>
      <c r="D67" s="94"/>
      <c r="E67" s="94"/>
      <c r="F67" s="94"/>
      <c r="G67" s="94"/>
      <c r="H67" s="90"/>
      <c r="I67" s="94"/>
      <c r="J67" s="94"/>
    </row>
  </sheetData>
  <mergeCells count="62">
    <mergeCell ref="A64:F64"/>
    <mergeCell ref="H64:I64"/>
    <mergeCell ref="A60:F60"/>
    <mergeCell ref="H60:I60"/>
    <mergeCell ref="A61:F61"/>
    <mergeCell ref="H61:I61"/>
    <mergeCell ref="A63:F63"/>
    <mergeCell ref="H63:I63"/>
    <mergeCell ref="C53:F53"/>
    <mergeCell ref="C54:F54"/>
    <mergeCell ref="C55:F55"/>
    <mergeCell ref="C56:F56"/>
    <mergeCell ref="C57:F57"/>
    <mergeCell ref="C58:F58"/>
    <mergeCell ref="C47:F47"/>
    <mergeCell ref="C48:F48"/>
    <mergeCell ref="C49:F49"/>
    <mergeCell ref="C50:F50"/>
    <mergeCell ref="C51:F51"/>
    <mergeCell ref="C52:F52"/>
    <mergeCell ref="C41:F41"/>
    <mergeCell ref="C42:F42"/>
    <mergeCell ref="C43:F43"/>
    <mergeCell ref="C44:F44"/>
    <mergeCell ref="C45:F45"/>
    <mergeCell ref="C46:F46"/>
    <mergeCell ref="C35:F35"/>
    <mergeCell ref="C36:F36"/>
    <mergeCell ref="C37:F37"/>
    <mergeCell ref="C38:F38"/>
    <mergeCell ref="C39:F39"/>
    <mergeCell ref="C40:F40"/>
    <mergeCell ref="C29:F29"/>
    <mergeCell ref="C30:F30"/>
    <mergeCell ref="C31:F31"/>
    <mergeCell ref="C32:F32"/>
    <mergeCell ref="C33:F33"/>
    <mergeCell ref="C34:F34"/>
    <mergeCell ref="C23:F23"/>
    <mergeCell ref="C24:F24"/>
    <mergeCell ref="C25:F25"/>
    <mergeCell ref="C26:F26"/>
    <mergeCell ref="C27:F27"/>
    <mergeCell ref="C28:F28"/>
    <mergeCell ref="A18:I18"/>
    <mergeCell ref="A19:I19"/>
    <mergeCell ref="A20:B20"/>
    <mergeCell ref="C20:F20"/>
    <mergeCell ref="C21:F21"/>
    <mergeCell ref="C22:F22"/>
    <mergeCell ref="A11:I11"/>
    <mergeCell ref="A12:I12"/>
    <mergeCell ref="A13:I13"/>
    <mergeCell ref="A14:I14"/>
    <mergeCell ref="A15:I15"/>
    <mergeCell ref="A17:I17"/>
    <mergeCell ref="A5:I5"/>
    <mergeCell ref="A6:I6"/>
    <mergeCell ref="A7:I7"/>
    <mergeCell ref="A8:I8"/>
    <mergeCell ref="A9:I9"/>
    <mergeCell ref="A10:I10"/>
  </mergeCells>
  <pageMargins left="3.937007874015748E-2" right="3.937007874015748E-2" top="0.74803149606299213" bottom="0.74803149606299213" header="0.31496062992125984" footer="0.31496062992125984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6B5F0-B7D7-4390-8C04-C9C4D9DFF283}">
  <sheetPr>
    <pageSetUpPr fitToPage="1"/>
  </sheetPr>
  <dimension ref="A1:O29"/>
  <sheetViews>
    <sheetView topLeftCell="A25" workbookViewId="0">
      <selection activeCell="L4" sqref="L4"/>
    </sheetView>
  </sheetViews>
  <sheetFormatPr defaultRowHeight="15"/>
  <cols>
    <col min="1" max="1" width="6" style="195" customWidth="1"/>
    <col min="2" max="2" width="32.85546875" style="134" customWidth="1"/>
    <col min="3" max="10" width="15.7109375" style="134" customWidth="1"/>
    <col min="11" max="11" width="13.140625" style="134" customWidth="1"/>
    <col min="12" max="13" width="15.7109375" style="134" customWidth="1"/>
    <col min="14" max="16384" width="9.140625" style="134"/>
  </cols>
  <sheetData>
    <row r="1" spans="1:13" ht="1.5" customHeight="1">
      <c r="I1" s="196"/>
      <c r="J1" s="196"/>
      <c r="K1" s="196"/>
    </row>
    <row r="2" spans="1:13">
      <c r="I2" s="134" t="s">
        <v>236</v>
      </c>
    </row>
    <row r="3" spans="1:13">
      <c r="I3" s="134" t="s">
        <v>237</v>
      </c>
    </row>
    <row r="5" spans="1:13">
      <c r="A5" s="197" t="s">
        <v>238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</row>
    <row r="6" spans="1:13">
      <c r="A6" s="197" t="s">
        <v>239</v>
      </c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</row>
    <row r="7" spans="1:13" ht="6.75" customHeight="1"/>
    <row r="8" spans="1:13">
      <c r="A8" s="197" t="s">
        <v>240</v>
      </c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</row>
    <row r="9" spans="1:13" ht="6.75" customHeight="1"/>
    <row r="10" spans="1:13">
      <c r="A10" s="199" t="s">
        <v>2</v>
      </c>
      <c r="B10" s="199" t="s">
        <v>241</v>
      </c>
      <c r="C10" s="199" t="s">
        <v>242</v>
      </c>
      <c r="D10" s="199" t="s">
        <v>243</v>
      </c>
      <c r="E10" s="199"/>
      <c r="F10" s="199"/>
      <c r="G10" s="199"/>
      <c r="H10" s="199"/>
      <c r="I10" s="199"/>
      <c r="J10" s="200"/>
      <c r="K10" s="200"/>
      <c r="L10" s="199"/>
      <c r="M10" s="199" t="s">
        <v>244</v>
      </c>
    </row>
    <row r="11" spans="1:13" ht="114">
      <c r="A11" s="199"/>
      <c r="B11" s="199"/>
      <c r="C11" s="199"/>
      <c r="D11" s="201" t="s">
        <v>245</v>
      </c>
      <c r="E11" s="201" t="s">
        <v>246</v>
      </c>
      <c r="F11" s="201" t="s">
        <v>247</v>
      </c>
      <c r="G11" s="201" t="s">
        <v>248</v>
      </c>
      <c r="H11" s="201" t="s">
        <v>249</v>
      </c>
      <c r="I11" s="202" t="s">
        <v>250</v>
      </c>
      <c r="J11" s="201" t="s">
        <v>251</v>
      </c>
      <c r="K11" s="201" t="s">
        <v>252</v>
      </c>
      <c r="L11" s="203" t="s">
        <v>253</v>
      </c>
      <c r="M11" s="199"/>
    </row>
    <row r="12" spans="1:13">
      <c r="A12" s="204">
        <v>1</v>
      </c>
      <c r="B12" s="204">
        <v>2</v>
      </c>
      <c r="C12" s="204">
        <v>3</v>
      </c>
      <c r="D12" s="204">
        <v>4</v>
      </c>
      <c r="E12" s="204">
        <v>5</v>
      </c>
      <c r="F12" s="204">
        <v>6</v>
      </c>
      <c r="G12" s="204">
        <v>7</v>
      </c>
      <c r="H12" s="204">
        <v>8</v>
      </c>
      <c r="I12" s="204">
        <v>9</v>
      </c>
      <c r="J12" s="204">
        <v>10</v>
      </c>
      <c r="K12" s="205" t="s">
        <v>254</v>
      </c>
      <c r="L12" s="204">
        <v>12</v>
      </c>
      <c r="M12" s="204">
        <v>13</v>
      </c>
    </row>
    <row r="13" spans="1:13" ht="71.25">
      <c r="A13" s="201" t="s">
        <v>255</v>
      </c>
      <c r="B13" s="206" t="s">
        <v>256</v>
      </c>
      <c r="C13" s="207">
        <f t="shared" ref="C13:L13" si="0">SUM(C14:C15)</f>
        <v>0</v>
      </c>
      <c r="D13" s="207">
        <f t="shared" si="0"/>
        <v>99194.95</v>
      </c>
      <c r="E13" s="207">
        <f t="shared" si="0"/>
        <v>0</v>
      </c>
      <c r="F13" s="207">
        <f t="shared" si="0"/>
        <v>0</v>
      </c>
      <c r="G13" s="207">
        <f t="shared" si="0"/>
        <v>0</v>
      </c>
      <c r="H13" s="207">
        <f t="shared" si="0"/>
        <v>0</v>
      </c>
      <c r="I13" s="207">
        <f t="shared" si="0"/>
        <v>-99194.95</v>
      </c>
      <c r="J13" s="207">
        <f t="shared" si="0"/>
        <v>0</v>
      </c>
      <c r="K13" s="207">
        <f t="shared" si="0"/>
        <v>0</v>
      </c>
      <c r="L13" s="207">
        <f t="shared" si="0"/>
        <v>0</v>
      </c>
      <c r="M13" s="207">
        <f t="shared" ref="M13:M25" si="1">SUM(C13:L13)</f>
        <v>0</v>
      </c>
    </row>
    <row r="14" spans="1:13">
      <c r="A14" s="208" t="s">
        <v>257</v>
      </c>
      <c r="B14" s="209" t="s">
        <v>258</v>
      </c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07">
        <f t="shared" si="1"/>
        <v>0</v>
      </c>
    </row>
    <row r="15" spans="1:13">
      <c r="A15" s="208" t="s">
        <v>259</v>
      </c>
      <c r="B15" s="209" t="s">
        <v>260</v>
      </c>
      <c r="C15" s="210"/>
      <c r="D15" s="210">
        <v>99194.95</v>
      </c>
      <c r="E15" s="210"/>
      <c r="F15" s="210"/>
      <c r="G15" s="210"/>
      <c r="H15" s="210"/>
      <c r="I15" s="210">
        <v>-99194.95</v>
      </c>
      <c r="J15" s="210"/>
      <c r="K15" s="210"/>
      <c r="L15" s="210"/>
      <c r="M15" s="207">
        <f t="shared" si="1"/>
        <v>0</v>
      </c>
    </row>
    <row r="16" spans="1:13" ht="85.5">
      <c r="A16" s="201" t="s">
        <v>261</v>
      </c>
      <c r="B16" s="206" t="s">
        <v>262</v>
      </c>
      <c r="C16" s="207">
        <f t="shared" ref="C16:L16" si="2">SUM(C17:C18)</f>
        <v>354342.97000000003</v>
      </c>
      <c r="D16" s="207">
        <f t="shared" si="2"/>
        <v>331568.84999999998</v>
      </c>
      <c r="E16" s="207">
        <f t="shared" si="2"/>
        <v>0</v>
      </c>
      <c r="F16" s="207">
        <f t="shared" si="2"/>
        <v>76732.820000000007</v>
      </c>
      <c r="G16" s="207">
        <f t="shared" si="2"/>
        <v>0</v>
      </c>
      <c r="H16" s="207">
        <f t="shared" si="2"/>
        <v>0</v>
      </c>
      <c r="I16" s="207">
        <f t="shared" si="2"/>
        <v>-339907.6</v>
      </c>
      <c r="J16" s="207">
        <f t="shared" si="2"/>
        <v>0</v>
      </c>
      <c r="K16" s="207">
        <f t="shared" si="2"/>
        <v>0</v>
      </c>
      <c r="L16" s="207">
        <f t="shared" si="2"/>
        <v>0</v>
      </c>
      <c r="M16" s="207">
        <f t="shared" si="1"/>
        <v>422737.04000000015</v>
      </c>
    </row>
    <row r="17" spans="1:15">
      <c r="A17" s="208" t="s">
        <v>263</v>
      </c>
      <c r="B17" s="209" t="s">
        <v>258</v>
      </c>
      <c r="C17" s="210">
        <v>354227.96</v>
      </c>
      <c r="D17" s="210">
        <v>11299.61</v>
      </c>
      <c r="E17" s="210">
        <v>300</v>
      </c>
      <c r="F17" s="210">
        <v>76732.820000000007</v>
      </c>
      <c r="G17" s="210"/>
      <c r="H17" s="210"/>
      <c r="I17" s="210">
        <v>-19886.28</v>
      </c>
      <c r="J17" s="210"/>
      <c r="K17" s="210"/>
      <c r="L17" s="210"/>
      <c r="M17" s="207">
        <f t="shared" si="1"/>
        <v>422674.11</v>
      </c>
    </row>
    <row r="18" spans="1:15">
      <c r="A18" s="208" t="s">
        <v>264</v>
      </c>
      <c r="B18" s="209" t="s">
        <v>260</v>
      </c>
      <c r="C18" s="210">
        <v>115.01</v>
      </c>
      <c r="D18" s="210">
        <v>320269.24</v>
      </c>
      <c r="E18" s="210">
        <v>-300</v>
      </c>
      <c r="F18" s="210"/>
      <c r="G18" s="210"/>
      <c r="H18" s="210"/>
      <c r="I18" s="210">
        <v>-320021.32</v>
      </c>
      <c r="J18" s="210"/>
      <c r="K18" s="210"/>
      <c r="L18" s="210"/>
      <c r="M18" s="207">
        <f t="shared" si="1"/>
        <v>62.929999999993015</v>
      </c>
    </row>
    <row r="19" spans="1:15" ht="114">
      <c r="A19" s="201" t="s">
        <v>265</v>
      </c>
      <c r="B19" s="206" t="s">
        <v>266</v>
      </c>
      <c r="C19" s="207">
        <f t="shared" ref="C19:L19" si="3">SUM(C20:C21)</f>
        <v>113573.88</v>
      </c>
      <c r="D19" s="207">
        <f t="shared" si="3"/>
        <v>0</v>
      </c>
      <c r="E19" s="207">
        <f t="shared" si="3"/>
        <v>0</v>
      </c>
      <c r="F19" s="207">
        <f t="shared" si="3"/>
        <v>6.9</v>
      </c>
      <c r="G19" s="207">
        <f t="shared" si="3"/>
        <v>0</v>
      </c>
      <c r="H19" s="207">
        <f t="shared" si="3"/>
        <v>0</v>
      </c>
      <c r="I19" s="207">
        <f t="shared" si="3"/>
        <v>-926.97</v>
      </c>
      <c r="J19" s="207">
        <f>SUM(J20:J21)</f>
        <v>0</v>
      </c>
      <c r="K19" s="207">
        <f t="shared" si="3"/>
        <v>0</v>
      </c>
      <c r="L19" s="207">
        <f t="shared" si="3"/>
        <v>0</v>
      </c>
      <c r="M19" s="207">
        <f t="shared" si="1"/>
        <v>112653.81</v>
      </c>
    </row>
    <row r="20" spans="1:15">
      <c r="A20" s="208" t="s">
        <v>267</v>
      </c>
      <c r="B20" s="209" t="s">
        <v>258</v>
      </c>
      <c r="C20" s="210">
        <v>113573.88</v>
      </c>
      <c r="D20" s="210"/>
      <c r="E20" s="210"/>
      <c r="F20" s="210">
        <v>6.9</v>
      </c>
      <c r="G20" s="210"/>
      <c r="H20" s="210"/>
      <c r="I20" s="210">
        <v>-926.97</v>
      </c>
      <c r="J20" s="210"/>
      <c r="K20" s="210"/>
      <c r="L20" s="210"/>
      <c r="M20" s="207">
        <f t="shared" si="1"/>
        <v>112653.81</v>
      </c>
    </row>
    <row r="21" spans="1:15" ht="37.5" customHeight="1">
      <c r="A21" s="208" t="s">
        <v>268</v>
      </c>
      <c r="B21" s="209" t="s">
        <v>260</v>
      </c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07">
        <f t="shared" si="1"/>
        <v>0</v>
      </c>
    </row>
    <row r="22" spans="1:15" ht="28.5">
      <c r="A22" s="201" t="s">
        <v>269</v>
      </c>
      <c r="B22" s="206" t="s">
        <v>270</v>
      </c>
      <c r="C22" s="207">
        <f t="shared" ref="C22:L22" si="4">SUM(C23:C24)</f>
        <v>19470.830000000002</v>
      </c>
      <c r="D22" s="207">
        <f t="shared" si="4"/>
        <v>317.65000000000009</v>
      </c>
      <c r="E22" s="207">
        <f>SUM(E23:E24)</f>
        <v>0</v>
      </c>
      <c r="F22" s="207">
        <f t="shared" si="4"/>
        <v>566.49</v>
      </c>
      <c r="G22" s="207">
        <f t="shared" si="4"/>
        <v>0</v>
      </c>
      <c r="H22" s="207">
        <f t="shared" si="4"/>
        <v>0</v>
      </c>
      <c r="I22" s="207">
        <f t="shared" si="4"/>
        <v>-6585.99</v>
      </c>
      <c r="J22" s="207">
        <f>SUM(J23:J24)</f>
        <v>0</v>
      </c>
      <c r="K22" s="207">
        <f t="shared" si="4"/>
        <v>0</v>
      </c>
      <c r="L22" s="207">
        <f t="shared" si="4"/>
        <v>0</v>
      </c>
      <c r="M22" s="207">
        <f t="shared" si="1"/>
        <v>13768.980000000005</v>
      </c>
    </row>
    <row r="23" spans="1:15" ht="32.25" customHeight="1">
      <c r="A23" s="208" t="s">
        <v>271</v>
      </c>
      <c r="B23" s="209" t="s">
        <v>258</v>
      </c>
      <c r="C23" s="210">
        <v>19470.830000000002</v>
      </c>
      <c r="D23" s="210">
        <v>317.65000000000009</v>
      </c>
      <c r="E23" s="210">
        <v>-1442.63</v>
      </c>
      <c r="F23" s="210">
        <v>566.49</v>
      </c>
      <c r="G23" s="210"/>
      <c r="H23" s="210"/>
      <c r="I23" s="210">
        <v>-5143.3599999999997</v>
      </c>
      <c r="J23" s="210"/>
      <c r="K23" s="210"/>
      <c r="L23" s="210"/>
      <c r="M23" s="207">
        <f t="shared" si="1"/>
        <v>13768.980000000003</v>
      </c>
    </row>
    <row r="24" spans="1:15" ht="39.75" customHeight="1">
      <c r="A24" s="208" t="s">
        <v>272</v>
      </c>
      <c r="B24" s="209" t="s">
        <v>260</v>
      </c>
      <c r="C24" s="210"/>
      <c r="D24" s="210"/>
      <c r="E24" s="210">
        <v>1442.63</v>
      </c>
      <c r="F24" s="210"/>
      <c r="G24" s="210"/>
      <c r="H24" s="210"/>
      <c r="I24" s="210">
        <v>-1442.63</v>
      </c>
      <c r="J24" s="210"/>
      <c r="K24" s="210"/>
      <c r="L24" s="210"/>
      <c r="M24" s="207">
        <f t="shared" si="1"/>
        <v>0</v>
      </c>
    </row>
    <row r="25" spans="1:15" ht="57">
      <c r="A25" s="201" t="s">
        <v>273</v>
      </c>
      <c r="B25" s="206" t="s">
        <v>274</v>
      </c>
      <c r="C25" s="211">
        <f t="shared" ref="C25:L25" si="5">SUM(C13,C16,C19,C22)</f>
        <v>487387.68000000005</v>
      </c>
      <c r="D25" s="211">
        <f t="shared" si="5"/>
        <v>431081.45</v>
      </c>
      <c r="E25" s="211">
        <f t="shared" si="5"/>
        <v>0</v>
      </c>
      <c r="F25" s="211">
        <f t="shared" si="5"/>
        <v>77306.210000000006</v>
      </c>
      <c r="G25" s="211">
        <f t="shared" si="5"/>
        <v>0</v>
      </c>
      <c r="H25" s="211">
        <f t="shared" si="5"/>
        <v>0</v>
      </c>
      <c r="I25" s="211">
        <f t="shared" si="5"/>
        <v>-446615.50999999995</v>
      </c>
      <c r="J25" s="211">
        <f t="shared" si="5"/>
        <v>0</v>
      </c>
      <c r="K25" s="211">
        <f t="shared" si="5"/>
        <v>0</v>
      </c>
      <c r="L25" s="211">
        <f t="shared" si="5"/>
        <v>0</v>
      </c>
      <c r="M25" s="211">
        <f t="shared" si="1"/>
        <v>549159.83000000007</v>
      </c>
    </row>
    <row r="26" spans="1:15">
      <c r="A26" s="212" t="s">
        <v>275</v>
      </c>
    </row>
    <row r="27" spans="1:15" customFormat="1" ht="15" customHeight="1">
      <c r="A27" s="213"/>
      <c r="B27" s="213"/>
      <c r="C27" s="213"/>
      <c r="D27" s="213"/>
      <c r="E27" s="213"/>
    </row>
    <row r="28" spans="1:15" customFormat="1" ht="15" customHeight="1">
      <c r="A28" s="213"/>
      <c r="B28" s="213"/>
      <c r="C28" s="213"/>
      <c r="D28" s="213"/>
      <c r="E28" s="213"/>
      <c r="O28" s="90"/>
    </row>
    <row r="29" spans="1:15" customFormat="1" ht="12.75" customHeight="1">
      <c r="A29" s="94"/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O29" s="90"/>
    </row>
  </sheetData>
  <mergeCells count="8">
    <mergeCell ref="A5:M5"/>
    <mergeCell ref="A6:M6"/>
    <mergeCell ref="A8:M8"/>
    <mergeCell ref="A10:A11"/>
    <mergeCell ref="B10:B11"/>
    <mergeCell ref="C10:C11"/>
    <mergeCell ref="D10:L10"/>
    <mergeCell ref="M10:M11"/>
  </mergeCells>
  <pageMargins left="0.19685039370078741" right="0.19685039370078741" top="0" bottom="0" header="0" footer="0"/>
  <pageSetup paperSize="9" scale="70" fitToHeight="0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Įvardytieji diapazonai</vt:lpstr>
      </vt:variant>
      <vt:variant>
        <vt:i4>1</vt:i4>
      </vt:variant>
    </vt:vector>
  </HeadingPairs>
  <TitlesOfParts>
    <vt:vector size="4" baseType="lpstr">
      <vt:lpstr>Finansinės būklės ataskaita</vt:lpstr>
      <vt:lpstr>Veiklos rezultatų ataskaita</vt:lpstr>
      <vt:lpstr>Finansavimo sumos</vt:lpstr>
      <vt:lpstr>'Finansinės būklės ataskaita'!Print_Titles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user</dc:creator>
  <cp:lastModifiedBy>user</cp:lastModifiedBy>
  <cp:lastPrinted>2020-11-05T11:58:23Z</cp:lastPrinted>
  <dcterms:created xsi:type="dcterms:W3CDTF">2009-07-20T14:30:53Z</dcterms:created>
  <dcterms:modified xsi:type="dcterms:W3CDTF">2020-11-05T11:58:28Z</dcterms:modified>
</cp:coreProperties>
</file>