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BDDBC9-1BA0-49DD-A713-6E2FAABB9E94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Finansinės būklės ataskaita" sheetId="4" r:id="rId1"/>
    <sheet name="Veiklos rezultatų ataskaita" sheetId="5" r:id="rId2"/>
    <sheet name="Finansavimo sumos" sheetId="6" r:id="rId3"/>
  </sheets>
  <definedNames>
    <definedName name="_xlnm.Print_Titles" localSheetId="0">'Finansinės būklės ataskaita'!$19:$19</definedName>
  </definedNames>
  <calcPr calcId="181029"/>
</workbook>
</file>

<file path=xl/calcChain.xml><?xml version="1.0" encoding="utf-8"?>
<calcChain xmlns="http://schemas.openxmlformats.org/spreadsheetml/2006/main">
  <c r="M24" i="6" l="1"/>
  <c r="M23" i="6"/>
  <c r="L22" i="6"/>
  <c r="K22" i="6"/>
  <c r="J22" i="6"/>
  <c r="I22" i="6"/>
  <c r="H22" i="6"/>
  <c r="G22" i="6"/>
  <c r="F22" i="6"/>
  <c r="E22" i="6"/>
  <c r="D22" i="6"/>
  <c r="C22" i="6"/>
  <c r="M22" i="6" s="1"/>
  <c r="M21" i="6"/>
  <c r="M20" i="6"/>
  <c r="L19" i="6"/>
  <c r="K19" i="6"/>
  <c r="J19" i="6"/>
  <c r="I19" i="6"/>
  <c r="H19" i="6"/>
  <c r="G19" i="6"/>
  <c r="F19" i="6"/>
  <c r="E19" i="6"/>
  <c r="D19" i="6"/>
  <c r="M19" i="6" s="1"/>
  <c r="C19" i="6"/>
  <c r="M18" i="6"/>
  <c r="M17" i="6"/>
  <c r="L16" i="6"/>
  <c r="K16" i="6"/>
  <c r="J16" i="6"/>
  <c r="I16" i="6"/>
  <c r="H16" i="6"/>
  <c r="G16" i="6"/>
  <c r="F16" i="6"/>
  <c r="E16" i="6"/>
  <c r="M16" i="6" s="1"/>
  <c r="D16" i="6"/>
  <c r="C16" i="6"/>
  <c r="M15" i="6"/>
  <c r="M14" i="6"/>
  <c r="L13" i="6"/>
  <c r="L25" i="6" s="1"/>
  <c r="K13" i="6"/>
  <c r="K25" i="6" s="1"/>
  <c r="J13" i="6"/>
  <c r="J25" i="6" s="1"/>
  <c r="I13" i="6"/>
  <c r="I25" i="6" s="1"/>
  <c r="H13" i="6"/>
  <c r="H25" i="6" s="1"/>
  <c r="G13" i="6"/>
  <c r="G25" i="6" s="1"/>
  <c r="F13" i="6"/>
  <c r="F25" i="6" s="1"/>
  <c r="E13" i="6"/>
  <c r="E25" i="6" s="1"/>
  <c r="D13" i="6"/>
  <c r="D25" i="6" s="1"/>
  <c r="C13" i="6"/>
  <c r="M13" i="6" s="1"/>
  <c r="C25" i="6" l="1"/>
  <c r="M25" i="6" s="1"/>
  <c r="I47" i="5" l="1"/>
  <c r="H47" i="5"/>
  <c r="I31" i="5"/>
  <c r="H31" i="5"/>
  <c r="I28" i="5"/>
  <c r="H28" i="5"/>
  <c r="I22" i="5"/>
  <c r="H22" i="5"/>
  <c r="I21" i="5"/>
  <c r="I46" i="5" s="1"/>
  <c r="I54" i="5" s="1"/>
  <c r="I56" i="5" s="1"/>
  <c r="H21" i="5"/>
  <c r="H46" i="5" s="1"/>
  <c r="H54" i="5" s="1"/>
  <c r="H56" i="5" s="1"/>
  <c r="G42" i="4" l="1"/>
  <c r="G41" i="4" s="1"/>
  <c r="G49" i="4"/>
  <c r="G21" i="4"/>
  <c r="G20" i="4"/>
  <c r="G58" i="4" s="1"/>
  <c r="G27" i="4"/>
  <c r="F21" i="4"/>
  <c r="F27" i="4"/>
  <c r="F20" i="4" s="1"/>
  <c r="F42" i="4"/>
  <c r="F41" i="4" s="1"/>
  <c r="F49" i="4"/>
  <c r="G59" i="4"/>
  <c r="G65" i="4"/>
  <c r="G75" i="4"/>
  <c r="G69" i="4" s="1"/>
  <c r="G64" i="4" s="1"/>
  <c r="G94" i="4" s="1"/>
  <c r="G86" i="4"/>
  <c r="G84" i="4" s="1"/>
  <c r="G90" i="4"/>
  <c r="F59" i="4"/>
  <c r="F65" i="4"/>
  <c r="F75" i="4"/>
  <c r="F69" i="4" s="1"/>
  <c r="F64" i="4" s="1"/>
  <c r="F86" i="4"/>
  <c r="F84" i="4" s="1"/>
  <c r="F90" i="4"/>
  <c r="F58" i="4" l="1"/>
  <c r="F9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88F075A6-BC57-436A-B41B-457D476A1826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D8AB4408-CD06-42C5-97F4-FF78578D6C5B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9F195398-9D74-4777-8385-389B8DE41177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A371BEAF-F432-4D3C-9B81-5C23F980068A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3356B7AF-0BA3-4885-A173-3EFB7A2DD173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C9133136-1694-41AB-BA50-C087C52653B3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A815E9D8-C25C-4ECB-84A9-A344DABCF655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0C598567-96D0-4562-9FAD-9D5B4EA13BD3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AD147A63-BC0D-42BD-A06B-E8542230A7A9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C93872D8-EE58-4D07-92B0-59F59E40A12F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B4CDE45E-F41F-4F77-B731-E0658827F4D2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BDAA1F79-483E-4582-AFA0-5D9D48A93357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1EF7F0AF-BC62-4CC5-BE8B-140F11F5405E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48D29BAD-4D48-427B-9D07-803D46295CE5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59E8A4A4-5E20-4DF7-8A92-BC1DA17F78EB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58554A0D-4AD8-4600-AD4D-456F8C2B5852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8D32FBEC-B7B6-40E6-AFB4-85311A19CB23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BE89D653-75C6-4F2E-9F86-412A21AC5ED7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47F5B5E0-670D-4917-9FD6-D31F62E54121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C5FF8AB1-7091-4831-84B1-28C1F5CB4A8F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antras</author>
  </authors>
  <commentList>
    <comment ref="C14" authorId="0" shapeId="0" xr:uid="{5271F45C-6218-4424-AE2F-24E1BF5E1B6C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688049AE-CCA7-426A-9AC4-2287575D86E2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EFF28C68-F91D-490B-9AB2-F2A1125D6DC5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468EC341-18AF-49FD-8ABD-DF0427268246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8EAD6277-EBE2-40F3-8CBB-4383004DA202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81BEED10-0024-431A-803C-C1666ED00E26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1D4E75A6-D6C2-4F05-B662-07E4E527CAD0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06973A52-1C82-40CB-B592-C3EDD7914AD2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0FB64703-C331-4F1A-A4F8-DE659219327C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482627CE-8818-49FF-A197-891110721773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5637B320-5372-4F84-AC00-0F7C92D285DC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AF942F3F-6C5F-4263-9D3F-217CE94ABDA2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F5FFC526-7CCE-4BD7-B4E2-F4E12A2ABC3F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 xr:uid="{B4197D5D-DDBF-4662-99CC-81EB26C246B4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B4A04F53-3B31-4A60-9353-0246471FE0A1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E0930873-AB9E-48F2-9B7D-9CCFB67975AB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51B4B0A6-5AD1-4ABF-A5A5-8B64AB354369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 xr:uid="{D59C2868-5FB4-4563-9390-9E2CFE6E3976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9CF2B1AC-61D7-4641-8E41-92B2C6C08FCF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2ECDDF88-63D9-46F5-8F4E-247B8968A45F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D382BB05-9B12-402A-B998-E4352ED05FED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E0FA8974-8B6B-4FDA-A7F6-4D63743BF84A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80CC6095-CD53-4DD2-908D-F95E84057FB1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DF425ED8-BBC4-414F-8CF7-4676A49EC843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A877FD00-5905-43E6-AC99-1717DE0220D4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03E3E6A5-CD53-49DB-B7F7-0123DB0E16EA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 xr:uid="{086D8D96-CE3B-477F-9C61-5B7081CA212E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 xr:uid="{613D60ED-21D6-430B-AE99-7550A1B5E20C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 xr:uid="{007FB2EE-03F1-4A04-9B94-F81EC1452325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0A1553EF-E127-4424-83F5-4EE591C95526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D0195A80-28D0-40BA-9DA6-20AF7A840AB2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6D3F0D02-2454-473A-8E78-1982955C79D1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BC441777-7BDC-4AB1-B86E-97CB1C4688E3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 xr:uid="{1F9F2FBC-9A9D-45EF-8B8B-36CCD07D2423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DF258176-41E6-4261-B19C-4DC9AC839E14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 xr:uid="{7BAFBED6-B047-447E-8C8B-D4FC13DA62F2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 xr:uid="{C6298DDF-D747-4702-B3F2-AD4E0C3A95CF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 xr:uid="{5A32FF9D-B7DB-453E-BD2A-C552F9DDD476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 xr:uid="{70ACEEED-2195-459F-A03A-7A8389D749A1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729F1E82-2EE1-407B-AFEF-F58176353B48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9ED3DD9E-867C-4DBF-98C9-B2AD75E16635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80A9097A-36DE-4E4B-97D0-9B29C5D3D3F5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 xr:uid="{6EBF0562-7183-4DE2-8137-99CB3BDFED2F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EF8F2155-2807-4661-8457-EB828F92130E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2598CB5D-8107-42E1-A925-6AC3D52EF4A3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 xr:uid="{33DD995B-5E53-4E26-8F28-81CE7E2046BB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 xr:uid="{B70B5EEA-B940-4974-901B-81064B84983F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 xr:uid="{395F74CC-2EA3-4D2D-8B51-C858175CDFFB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 xr:uid="{24FF7C97-CEAF-452E-97F3-03971C36F9F7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6E34B93B-71CD-4EE1-875A-92E9F7E514CC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F42C1A4F-9986-4235-8621-E5F1C78C7071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A99A1150-9E09-4EDE-8ED5-719CF3032567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 xr:uid="{75F87653-BC55-4757-B8EF-3961787FF866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B1CEA2D9-FBEC-46AF-AD8B-C76012F85175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EC1AEF4E-84ED-46B2-B1F6-0DDE8A60060F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 xr:uid="{1411A086-E8C4-45CE-84A1-66D412A4E07B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 xr:uid="{088F9789-7A65-4243-81A3-A581AB326881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 xr:uid="{4E03B83F-089A-4127-AB5D-F416C25BEEFE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 xr:uid="{3135176C-6D8F-4233-A568-78158AF67523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BB3423E8-D4AE-42DD-BF4C-F31206F4EFC0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 xr:uid="{4408AC9A-D60D-415D-93C0-4E4365373918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 xr:uid="{24E933FC-1043-4897-A398-8FE9B2393B96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 xr:uid="{A95449A0-717A-45AA-ACCA-475CDB2CDC3A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 xr:uid="{E7D64792-17C4-48AF-98F1-FFED2E01CFB4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DE880110-B21A-4413-9A1A-A8E40248D652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 xr:uid="{BC5B4397-D7A6-4A93-A8F1-22A674ED6CEE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1CA0B455-B300-4C1D-8DBA-568AD43FE150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 xr:uid="{802FE8FE-3BEB-42D2-833E-1401CEFC7E5C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9FEE92A1-1034-4EBD-BAA0-13DAA507154E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0665BBD2-CCA2-4429-B434-5D28F7BCD75F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 xr:uid="{80BA2FA1-2B7C-400D-8B83-0BD83694C01D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69DE2082-22B0-4309-BE02-9FD83981081C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 xr:uid="{DF0AD290-F8A2-44BE-863C-B668028D7E1D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 xr:uid="{951F321B-C7D6-4850-B6B3-1B93D8ABCC4D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46762D92-2FC1-4A9A-A767-84BE15B0D491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 xr:uid="{8A0AF47B-A51C-46E9-B481-9083AAFDB4BB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DAE90BCF-DBBE-4DC6-B042-8BA15E707BC3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EC2F48BB-4265-45A7-87FC-3AC7FCE83754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7601603A-19C6-4F7E-86C5-2DFAE43BE59A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 xr:uid="{91720FD4-CC1B-4BE3-A285-752D6E646A56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<sst xmlns="http://schemas.openxmlformats.org/spreadsheetml/2006/main" count="377" uniqueCount="277">
  <si>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</si>
  <si>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</si>
  <si>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</si>
  <si>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</si>
  <si>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</si>
  <si>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</si>
  <si>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</si>
  <si>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</si>
  <si>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</si>
  <si>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</si>
  <si>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</si>
  <si>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</si>
  <si>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</si>
  <si>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</si>
  <si>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</si>
  <si>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</si>
  <si>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</si>
  <si>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</si>
  <si>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</si>
  <si>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</si>
  <si>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</si>
  <si>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</si>
  <si>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</si>
  <si>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</si>
  <si>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</si>
  <si>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</si>
  <si>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</si>
  <si>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</si>
  <si>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</si>
  <si>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</si>
  <si>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</si>
  <si>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</si>
  <si>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</si>
  <si>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</si>
  <si>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</si>
  <si>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</si>
  <si>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</si>
  <si>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</si>
  <si>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</si>
  <si>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</si>
  <si>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</si>
  <si>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</si>
  <si>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</si>
  <si>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</si>
  <si>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</si>
  <si>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</si>
  <si>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</si>
  <si>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</si>
  <si>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</si>
  <si>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</si>
  <si>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</si>
  <si>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</si>
  <si>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</si>
  <si>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</si>
  <si>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</si>
  <si>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</si>
  <si>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</si>
  <si>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</si>
  <si>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</si>
  <si>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</si>
  <si>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</si>
  <si>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</si>
  <si>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</si>
  <si>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</si>
  <si>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</si>
  <si>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</si>
  <si>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</si>
  <si>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</si>
  <si>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</si>
  <si>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</si>
  <si>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</si>
  <si>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</si>
  <si>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</si>
  <si>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</si>
  <si>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</si>
  <si>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</si>
  <si>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</si>
  <si>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</si>
  <si>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</si>
  <si>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</si>
  <si>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</si>
  <si>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</si>
  <si>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</si>
  <si>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</si>
  <si>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</si>
  <si>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</si>
  <si>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</si>
  <si>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</si>
  <si>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</si>
  <si>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</si>
  <si>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</si>
  <si>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</si>
  <si>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</si>
  <si>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</si>
  <si>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</si>
  <si>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</si>
  <si>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</si>
  <si>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</si>
  <si>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</si>
  <si>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</si>
  <si>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</si>
  <si>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</si>
  <si>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</si>
  <si>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</si>
  <si>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</si>
  <si>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</si>
  <si>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</si>
  <si>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</si>
  <si>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</si>
  <si>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</si>
  <si>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</si>
  <si>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</si>
  <si>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</si>
  <si>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</si>
  <si>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</si>
  <si>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</si>
  <si>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</si>
  <si>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</si>
  <si>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</si>
  <si>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</si>
  <si>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</si>
  <si>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</si>
  <si>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</si>
  <si>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</si>
  <si>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</si>
  <si>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</si>
  <si>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</si>
  <si>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</si>
  <si>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</si>
  <si>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</si>
  <si>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</si>
  <si>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</si>
  <si>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</si>
  <si>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Priekulės vaikų lopšelis - darželis</t>
  </si>
  <si>
    <t>PAGAL  2020.09.30 D. DUOMENIS</t>
  </si>
  <si>
    <t>191787491 Lietuvininkų g. 11 Priekulė Klaipėdos rajonas</t>
  </si>
  <si>
    <t xml:space="preserve">2020.11.   Nr.     </t>
  </si>
  <si>
    <t>P03</t>
  </si>
  <si>
    <t>P04</t>
  </si>
  <si>
    <t>P08</t>
  </si>
  <si>
    <t>P09</t>
  </si>
  <si>
    <t>P10</t>
  </si>
  <si>
    <t>P11</t>
  </si>
  <si>
    <t>P12</t>
  </si>
  <si>
    <t>P17</t>
  </si>
  <si>
    <t>P18</t>
  </si>
  <si>
    <t>Direktorė</t>
  </si>
  <si>
    <t>Vilija Rimkuvienė</t>
  </si>
  <si>
    <t>Vyr. buhalterė</t>
  </si>
  <si>
    <t>Vilija Vasiulienė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</si>
  <si>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</si>
  <si>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</si>
  <si>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</si>
  <si>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</si>
  <si>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</si>
  <si>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</si>
  <si>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</si>
  <si>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</si>
  <si>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</si>
  <si>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</si>
  <si>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</si>
  <si>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</si>
  <si>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</si>
  <si>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</si>
  <si>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</si>
  <si>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</si>
  <si>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</si>
  <si>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</si>
  <si>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</si>
  <si>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</si>
  <si>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</si>
  <si>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</si>
  <si>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</si>
  <si>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</si>
  <si>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P21</t>
  </si>
  <si>
    <t>III.2.</t>
  </si>
  <si>
    <t>Pervestinų pagrindinės veiklos kitų pajamų suma</t>
  </si>
  <si>
    <t>PAGRINDINĖS VEIKLOS SĄNAUDOS</t>
  </si>
  <si>
    <t>P22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</si>
  <si>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</si>
  <si>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</si>
  <si>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</si>
  <si>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</si>
  <si>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</si>
  <si>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</si>
  <si>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</si>
  <si>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</si>
  <si>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</si>
  <si>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</si>
  <si>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</si>
  <si>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</si>
  <si>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</si>
  <si>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</si>
  <si>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</si>
  <si>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</si>
  <si>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</si>
  <si>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</si>
  <si>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</si>
  <si>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</si>
  <si>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</si>
  <si>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</si>
  <si>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</si>
  <si>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</si>
  <si>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</si>
  <si>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</si>
  <si>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</si>
  <si>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</si>
  <si>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</si>
  <si>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</si>
  <si>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</si>
  <si>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</si>
  <si>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</si>
  <si>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</si>
  <si>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</si>
  <si>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</si>
  <si>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</si>
  <si>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</si>
  <si>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</si>
  <si>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</si>
  <si>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</si>
  <si>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</si>
  <si>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</si>
  <si>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</si>
  <si>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</si>
  <si>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</si>
  <si>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</si>
  <si>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</si>
  <si>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</si>
  <si>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</si>
  <si>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</si>
  <si>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</si>
  <si>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</si>
  <si>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</si>
  <si>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</si>
  <si>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</si>
  <si>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</si>
  <si>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</si>
  <si>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</si>
  <si>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</si>
  <si>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</si>
  <si>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 2020-09-30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</si>
  <si>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</si>
  <si>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</si>
  <si>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</si>
  <si>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</si>
  <si>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</si>
  <si>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</si>
  <si>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</si>
  <si>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</si>
  <si>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</si>
  <si>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</si>
  <si>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</si>
  <si>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</si>
  <si>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</si>
  <si>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</si>
  <si>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</si>
  <si>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</si>
  <si>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</si>
  <si>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</si>
  <si>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</si>
  <si>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</si>
  <si>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</si>
  <si>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</si>
  <si>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</si>
  <si>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</si>
  <si>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</si>
  <si>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</si>
  <si>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</si>
  <si>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</si>
  <si>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</si>
  <si>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</si>
  <si>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</si>
  <si>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</si>
  <si>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</si>
  <si>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</si>
  <si>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</si>
  <si>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>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</si>
</sst>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i/>
      <sz val="11"/>
      <name val="TimesNewRoman,Bold"/>
      <charset val="186"/>
    </font>
    <font>
      <sz val="12"/>
      <name val="Arial"/>
    </font>
    <font>
      <b/>
      <sz val="12"/>
      <name val="Arial"/>
    </font>
    <font>
      <sz val="9"/>
      <color indexed="81"/>
      <name val="Tahoma"/>
      <charset val="1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2" borderId="9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showGridLines="0" topLeftCell="A61" zoomScaleNormal="100" zoomScaleSheetLayoutView="100" workbookViewId="0">
      <selection activeCell="D110" sqref="D110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05" t="s">
        <v>94</v>
      </c>
      <c r="F2" s="106"/>
      <c r="G2" s="106"/>
    </row>
    <row r="3" spans="1:7">
      <c r="E3" s="107" t="s">
        <v>112</v>
      </c>
      <c r="F3" s="108"/>
      <c r="G3" s="108"/>
    </row>
    <row r="5" spans="1:7">
      <c r="A5" s="102" t="s">
        <v>93</v>
      </c>
      <c r="B5" s="103"/>
      <c r="C5" s="103"/>
      <c r="D5" s="103"/>
      <c r="E5" s="103"/>
      <c r="F5" s="97"/>
      <c r="G5" s="97"/>
    </row>
    <row r="6" spans="1:7">
      <c r="A6" s="112"/>
      <c r="B6" s="112"/>
      <c r="C6" s="112"/>
      <c r="D6" s="112"/>
      <c r="E6" s="112"/>
      <c r="F6" s="112"/>
      <c r="G6" s="112"/>
    </row>
    <row r="7" spans="1:7">
      <c r="A7" s="109" t="s">
        <v>133</v>
      </c>
      <c r="B7" s="110"/>
      <c r="C7" s="110"/>
      <c r="D7" s="110"/>
      <c r="E7" s="110"/>
      <c r="F7" s="111"/>
      <c r="G7" s="111"/>
    </row>
    <row r="8" spans="1:7">
      <c r="A8" s="95" t="s">
        <v>113</v>
      </c>
      <c r="B8" s="96"/>
      <c r="C8" s="96"/>
      <c r="D8" s="96"/>
      <c r="E8" s="96"/>
      <c r="F8" s="97"/>
      <c r="G8" s="97"/>
    </row>
    <row r="9" spans="1:7" ht="12.75" customHeight="1">
      <c r="A9" s="95" t="s">
        <v>135</v>
      </c>
      <c r="B9" s="96"/>
      <c r="C9" s="96"/>
      <c r="D9" s="96"/>
      <c r="E9" s="96"/>
      <c r="F9" s="97"/>
      <c r="G9" s="97"/>
    </row>
    <row r="10" spans="1:7">
      <c r="A10" s="99" t="s">
        <v>114</v>
      </c>
      <c r="B10" s="100"/>
      <c r="C10" s="100"/>
      <c r="D10" s="100"/>
      <c r="E10" s="100"/>
      <c r="F10" s="101"/>
      <c r="G10" s="101"/>
    </row>
    <row r="11" spans="1:7">
      <c r="A11" s="101"/>
      <c r="B11" s="101"/>
      <c r="C11" s="101"/>
      <c r="D11" s="101"/>
      <c r="E11" s="101"/>
      <c r="F11" s="101"/>
      <c r="G11" s="101"/>
    </row>
    <row r="12" spans="1:7">
      <c r="A12" s="98"/>
      <c r="B12" s="97"/>
      <c r="C12" s="97"/>
      <c r="D12" s="97"/>
      <c r="E12" s="97"/>
    </row>
    <row r="13" spans="1:7">
      <c r="A13" s="102" t="s">
        <v>0</v>
      </c>
      <c r="B13" s="103"/>
      <c r="C13" s="103"/>
      <c r="D13" s="103"/>
      <c r="E13" s="103"/>
      <c r="F13" s="104"/>
      <c r="G13" s="104"/>
    </row>
    <row r="14" spans="1:7">
      <c r="A14" s="102" t="s">
        <v>134</v>
      </c>
      <c r="B14" s="103"/>
      <c r="C14" s="103"/>
      <c r="D14" s="103"/>
      <c r="E14" s="103"/>
      <c r="F14" s="104"/>
      <c r="G14" s="104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3" t="s">
        <v>136</v>
      </c>
      <c r="B16" s="114"/>
      <c r="C16" s="114"/>
      <c r="D16" s="114"/>
      <c r="E16" s="114"/>
      <c r="F16" s="115"/>
      <c r="G16" s="115"/>
    </row>
    <row r="17" spans="1:7">
      <c r="A17" s="95" t="s">
        <v>1</v>
      </c>
      <c r="B17" s="95"/>
      <c r="C17" s="95"/>
      <c r="D17" s="95"/>
      <c r="E17" s="95"/>
      <c r="F17" s="116"/>
      <c r="G17" s="116"/>
    </row>
    <row r="18" spans="1:7" ht="12.75" customHeight="1">
      <c r="A18" s="8"/>
      <c r="B18" s="9"/>
      <c r="C18" s="9"/>
      <c r="D18" s="117" t="s">
        <v>132</v>
      </c>
      <c r="E18" s="117"/>
      <c r="F18" s="117"/>
      <c r="G18" s="117"/>
    </row>
    <row r="19" spans="1:7" ht="67.5" customHeight="1">
      <c r="A19" s="3" t="s">
        <v>2</v>
      </c>
      <c r="B19" s="125" t="s">
        <v>3</v>
      </c>
      <c r="C19" s="126"/>
      <c r="D19" s="127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548069.2300000001</v>
      </c>
      <c r="G20" s="87">
        <f>SUM(G21,G27,G38,G39)</f>
        <v>474992.98000000016</v>
      </c>
    </row>
    <row r="21" spans="1:7" s="12" customFormat="1" ht="12.75" customHeight="1">
      <c r="A21" s="30" t="s">
        <v>9</v>
      </c>
      <c r="B21" s="34" t="s">
        <v>96</v>
      </c>
      <c r="C21" s="15"/>
      <c r="D21" s="16"/>
      <c r="E21" s="23" t="s">
        <v>137</v>
      </c>
      <c r="F21" s="88">
        <f>SUM(F22:F26)</f>
        <v>0</v>
      </c>
      <c r="G21" s="88">
        <f>SUM(G22:G26)</f>
        <v>0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116</v>
      </c>
      <c r="D23" s="29"/>
      <c r="E23" s="82"/>
      <c r="F23" s="88"/>
      <c r="G23" s="88"/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 t="s">
        <v>138</v>
      </c>
      <c r="F27" s="88">
        <f>SUM(F28:F37)</f>
        <v>548069.2300000001</v>
      </c>
      <c r="G27" s="88">
        <f>SUM(G28:G37)</f>
        <v>474992.98000000016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511016.25000000017</v>
      </c>
      <c r="G29" s="88">
        <v>440073.21000000014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17411.36</v>
      </c>
      <c r="G30" s="88">
        <v>18476.690000000002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6001.8500000000013</v>
      </c>
      <c r="G32" s="88">
        <v>5447.8500000000013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>
        <v>7499.7900000000009</v>
      </c>
      <c r="G33" s="88">
        <v>9428.4</v>
      </c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488.57000000000426</v>
      </c>
      <c r="G35" s="88">
        <v>1343.2200000000021</v>
      </c>
    </row>
    <row r="36" spans="1:7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202.81999999999994</v>
      </c>
      <c r="G36" s="88">
        <v>223.6099999999999</v>
      </c>
    </row>
    <row r="37" spans="1:7" s="12" customFormat="1" ht="12.75" customHeight="1">
      <c r="A37" s="23" t="s">
        <v>35</v>
      </c>
      <c r="B37" s="7"/>
      <c r="C37" s="43" t="s">
        <v>123</v>
      </c>
      <c r="D37" s="29"/>
      <c r="E37" s="30"/>
      <c r="F37" s="88">
        <v>5448.59</v>
      </c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156255.17999999996</v>
      </c>
      <c r="G41" s="87">
        <f>SUM(G42,G48,G49,G56,G57)</f>
        <v>80882.709999999992</v>
      </c>
    </row>
    <row r="42" spans="1:7" s="12" customFormat="1" ht="12.75" customHeight="1">
      <c r="A42" s="56" t="s">
        <v>9</v>
      </c>
      <c r="B42" s="48" t="s">
        <v>49</v>
      </c>
      <c r="C42" s="50"/>
      <c r="D42" s="67"/>
      <c r="E42" s="30" t="s">
        <v>139</v>
      </c>
      <c r="F42" s="88">
        <f>SUM(F43:F47)</f>
        <v>4854.1099999999997</v>
      </c>
      <c r="G42" s="88">
        <f>SUM(G43:G47)</f>
        <v>7677.5599999999995</v>
      </c>
    </row>
    <row r="43" spans="1:7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4854.1099999999997</v>
      </c>
      <c r="G44" s="88">
        <v>7677.5599999999995</v>
      </c>
    </row>
    <row r="45" spans="1:7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>
      <c r="A47" s="18" t="s">
        <v>92</v>
      </c>
      <c r="B47" s="32"/>
      <c r="C47" s="118" t="s">
        <v>103</v>
      </c>
      <c r="D47" s="119"/>
      <c r="E47" s="82"/>
      <c r="F47" s="88"/>
      <c r="G47" s="88"/>
    </row>
    <row r="48" spans="1:7" s="12" customFormat="1" ht="12.75" customHeight="1">
      <c r="A48" s="56" t="s">
        <v>16</v>
      </c>
      <c r="B48" s="68" t="s">
        <v>109</v>
      </c>
      <c r="C48" s="53"/>
      <c r="D48" s="69"/>
      <c r="E48" s="30" t="s">
        <v>140</v>
      </c>
      <c r="F48" s="88"/>
      <c r="G48" s="88">
        <v>593.67999999999995</v>
      </c>
    </row>
    <row r="49" spans="1:7" s="12" customFormat="1" ht="12.75" customHeight="1">
      <c r="A49" s="56" t="s">
        <v>36</v>
      </c>
      <c r="B49" s="48" t="s">
        <v>97</v>
      </c>
      <c r="C49" s="50"/>
      <c r="D49" s="67"/>
      <c r="E49" s="30" t="s">
        <v>141</v>
      </c>
      <c r="F49" s="88">
        <f>SUM(F50:F55)</f>
        <v>147346.49</v>
      </c>
      <c r="G49" s="88">
        <f>SUM(G50:G55)</f>
        <v>63757.279999999992</v>
      </c>
    </row>
    <row r="50" spans="1:7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18" t="s">
        <v>89</v>
      </c>
      <c r="D53" s="119"/>
      <c r="E53" s="85"/>
      <c r="F53" s="88">
        <v>10404.780000000001</v>
      </c>
      <c r="G53" s="88">
        <v>6862.47</v>
      </c>
    </row>
    <row r="54" spans="1:7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136878.78</v>
      </c>
      <c r="G54" s="88">
        <v>56449.569999999992</v>
      </c>
    </row>
    <row r="55" spans="1:7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62.93</v>
      </c>
      <c r="G55" s="88">
        <v>445.24</v>
      </c>
    </row>
    <row r="56" spans="1:7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55</v>
      </c>
      <c r="B57" s="4" t="s">
        <v>56</v>
      </c>
      <c r="C57" s="4"/>
      <c r="D57" s="60"/>
      <c r="E57" s="30" t="s">
        <v>142</v>
      </c>
      <c r="F57" s="88">
        <v>4054.58</v>
      </c>
      <c r="G57" s="88">
        <v>8854.19</v>
      </c>
    </row>
    <row r="58" spans="1:7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704324.41</v>
      </c>
      <c r="G58" s="88">
        <f>SUM(G20,G40,G41)</f>
        <v>555875.69000000018</v>
      </c>
    </row>
    <row r="59" spans="1:7" s="12" customFormat="1" ht="12.75" customHeight="1">
      <c r="A59" s="1" t="s">
        <v>58</v>
      </c>
      <c r="B59" s="13" t="s">
        <v>59</v>
      </c>
      <c r="C59" s="13"/>
      <c r="D59" s="72"/>
      <c r="E59" s="30" t="s">
        <v>143</v>
      </c>
      <c r="F59" s="87">
        <f>SUM(F60:F63)</f>
        <v>549159.83000000007</v>
      </c>
      <c r="G59" s="87">
        <f>SUM(G60:G63)</f>
        <v>487387.68</v>
      </c>
    </row>
    <row r="60" spans="1:7" s="12" customFormat="1" ht="12.75" customHeight="1">
      <c r="A60" s="30" t="s">
        <v>9</v>
      </c>
      <c r="B60" s="6" t="s">
        <v>60</v>
      </c>
      <c r="C60" s="6"/>
      <c r="D60" s="44"/>
      <c r="E60" s="30"/>
      <c r="F60" s="88"/>
      <c r="G60" s="88"/>
    </row>
    <row r="61" spans="1:7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422737.0400000001</v>
      </c>
      <c r="G61" s="88">
        <v>354342.97</v>
      </c>
    </row>
    <row r="62" spans="1:7" s="12" customFormat="1" ht="12.75" customHeight="1">
      <c r="A62" s="30" t="s">
        <v>36</v>
      </c>
      <c r="B62" s="120" t="s">
        <v>104</v>
      </c>
      <c r="C62" s="121"/>
      <c r="D62" s="122"/>
      <c r="E62" s="30"/>
      <c r="F62" s="88">
        <v>112653.81</v>
      </c>
      <c r="G62" s="88">
        <v>113573.87999999999</v>
      </c>
    </row>
    <row r="63" spans="1:7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13768.98</v>
      </c>
      <c r="G63" s="88">
        <v>19470.830000000002</v>
      </c>
    </row>
    <row r="64" spans="1:7" s="12" customFormat="1" ht="12.75" customHeight="1">
      <c r="A64" s="1" t="s">
        <v>63</v>
      </c>
      <c r="B64" s="13" t="s">
        <v>64</v>
      </c>
      <c r="C64" s="31"/>
      <c r="D64" s="14"/>
      <c r="E64" s="30" t="s">
        <v>144</v>
      </c>
      <c r="F64" s="87">
        <f>SUM(F65,F69)</f>
        <v>136858.62</v>
      </c>
      <c r="G64" s="87">
        <f>SUM(G65,G69)</f>
        <v>56882.579999999994</v>
      </c>
    </row>
    <row r="65" spans="1:7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136858.62</v>
      </c>
      <c r="G69" s="88">
        <f>SUM(G70:G75,G78:G83)</f>
        <v>56882.579999999994</v>
      </c>
    </row>
    <row r="70" spans="1:7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>
      <c r="A77" s="18" t="s">
        <v>126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10970.34</v>
      </c>
      <c r="G80" s="88">
        <v>9.1300000000000008</v>
      </c>
    </row>
    <row r="81" spans="1:7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69447.839999999997</v>
      </c>
      <c r="G81" s="88"/>
    </row>
    <row r="82" spans="1:7" s="12" customFormat="1" ht="12.75" customHeight="1">
      <c r="A82" s="23" t="s">
        <v>124</v>
      </c>
      <c r="B82" s="26"/>
      <c r="C82" s="45" t="s">
        <v>91</v>
      </c>
      <c r="D82" s="46"/>
      <c r="E82" s="85"/>
      <c r="F82" s="88">
        <v>56440.439999999995</v>
      </c>
      <c r="G82" s="88">
        <v>56873.45</v>
      </c>
    </row>
    <row r="83" spans="1:7" s="12" customFormat="1" ht="12.75" customHeight="1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>
      <c r="A84" s="1" t="s">
        <v>75</v>
      </c>
      <c r="B84" s="36" t="s">
        <v>76</v>
      </c>
      <c r="C84" s="37"/>
      <c r="D84" s="38"/>
      <c r="E84" s="83" t="s">
        <v>145</v>
      </c>
      <c r="F84" s="87">
        <f>SUM(F85,F86,F89,F90)</f>
        <v>18305.959999999912</v>
      </c>
      <c r="G84" s="87">
        <f>SUM(G85,G86,G89,G90)</f>
        <v>11605.430000000015</v>
      </c>
    </row>
    <row r="85" spans="1:7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18305.959999999912</v>
      </c>
      <c r="G90" s="88">
        <f>SUM(G91,G92)</f>
        <v>11605.430000000015</v>
      </c>
    </row>
    <row r="91" spans="1:7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6700.5299999999115</v>
      </c>
      <c r="G91" s="88">
        <v>2786.640000000014</v>
      </c>
    </row>
    <row r="92" spans="1:7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11605.43</v>
      </c>
      <c r="G92" s="88">
        <v>8818.7900000000009</v>
      </c>
    </row>
    <row r="93" spans="1:7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23" t="s">
        <v>120</v>
      </c>
      <c r="C94" s="124"/>
      <c r="D94" s="119"/>
      <c r="E94" s="30"/>
      <c r="F94" s="89">
        <f>SUM(F59,F64,F84,F93)</f>
        <v>704324.41</v>
      </c>
      <c r="G94" s="89">
        <f>SUM(G59,G64,G84,G93)</f>
        <v>555875.69000000006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29" t="s">
        <v>146</v>
      </c>
      <c r="B96" s="129"/>
      <c r="C96" s="129"/>
      <c r="D96" s="129"/>
      <c r="E96" s="91"/>
      <c r="F96" s="96" t="s">
        <v>147</v>
      </c>
      <c r="G96" s="96"/>
    </row>
    <row r="97" spans="1:8" s="12" customFormat="1" ht="12.75" customHeight="1">
      <c r="A97" s="128" t="s">
        <v>129</v>
      </c>
      <c r="B97" s="128"/>
      <c r="C97" s="128"/>
      <c r="D97" s="128"/>
      <c r="E97" s="42" t="s">
        <v>130</v>
      </c>
      <c r="F97" s="95" t="s">
        <v>111</v>
      </c>
      <c r="G97" s="95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31" t="s">
        <v>148</v>
      </c>
      <c r="B99" s="131"/>
      <c r="C99" s="131"/>
      <c r="D99" s="131"/>
      <c r="E99" s="92"/>
      <c r="F99" s="100" t="s">
        <v>149</v>
      </c>
      <c r="G99" s="100"/>
    </row>
    <row r="100" spans="1:8" s="12" customFormat="1" ht="12.75" customHeight="1">
      <c r="A100" s="130" t="s">
        <v>131</v>
      </c>
      <c r="B100" s="130"/>
      <c r="C100" s="130"/>
      <c r="D100" s="130"/>
      <c r="E100" s="61" t="s">
        <v>130</v>
      </c>
      <c r="F100" s="99" t="s">
        <v>111</v>
      </c>
      <c r="G100" s="99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F97:G97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:G9"/>
    <mergeCell ref="A12:E12"/>
    <mergeCell ref="A10:G11"/>
    <mergeCell ref="A13:G1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AA4E-AFFA-4DA3-AA12-1F8143C89729}">
  <dimension ref="A1:J67"/>
  <sheetViews>
    <sheetView tabSelected="1" topLeftCell="A19" workbookViewId="0">
      <selection activeCell="F67" sqref="F67:F68"/>
    </sheetView>
  </sheetViews>
  <sheetFormatPr defaultRowHeight="12.75"/>
  <cols>
    <col min="1" max="1" width="8" style="93" customWidth="1"/>
    <col min="2" max="2" width="1.5703125" style="93" hidden="1" customWidth="1"/>
    <col min="3" max="3" width="30.140625" style="93" customWidth="1"/>
    <col min="4" max="4" width="18.28515625" style="93" customWidth="1"/>
    <col min="5" max="5" width="0" style="93" hidden="1" customWidth="1"/>
    <col min="6" max="6" width="7.28515625" style="93" customWidth="1"/>
    <col min="7" max="7" width="10.140625" style="93" customWidth="1"/>
    <col min="8" max="8" width="14.28515625" style="93" customWidth="1"/>
    <col min="9" max="9" width="13.42578125" style="93" customWidth="1"/>
    <col min="10" max="16384" width="9.140625" style="93"/>
  </cols>
  <sheetData>
    <row r="1" spans="1:9">
      <c r="G1" s="132"/>
      <c r="H1" s="132"/>
    </row>
    <row r="2" spans="1:9" ht="15.75">
      <c r="D2" s="133"/>
      <c r="G2" s="134" t="s">
        <v>150</v>
      </c>
      <c r="H2" s="135"/>
      <c r="I2" s="135"/>
    </row>
    <row r="3" spans="1:9" ht="15.75">
      <c r="G3" s="134" t="s">
        <v>112</v>
      </c>
      <c r="H3" s="135"/>
      <c r="I3" s="135"/>
    </row>
    <row r="5" spans="1:9" ht="15.75">
      <c r="A5" s="136" t="s">
        <v>151</v>
      </c>
      <c r="B5" s="112"/>
      <c r="C5" s="112"/>
      <c r="D5" s="112"/>
      <c r="E5" s="112"/>
      <c r="F5" s="112"/>
      <c r="G5" s="112"/>
      <c r="H5" s="112"/>
      <c r="I5" s="112"/>
    </row>
    <row r="6" spans="1:9" ht="15.75">
      <c r="A6" s="137" t="s">
        <v>152</v>
      </c>
      <c r="B6" s="112"/>
      <c r="C6" s="112"/>
      <c r="D6" s="112"/>
      <c r="E6" s="112"/>
      <c r="F6" s="112"/>
      <c r="G6" s="112"/>
      <c r="H6" s="112"/>
      <c r="I6" s="112"/>
    </row>
    <row r="7" spans="1:9" ht="15.75">
      <c r="A7" s="138" t="s">
        <v>133</v>
      </c>
      <c r="B7" s="139"/>
      <c r="C7" s="139"/>
      <c r="D7" s="139"/>
      <c r="E7" s="139"/>
      <c r="F7" s="139"/>
      <c r="G7" s="139"/>
      <c r="H7" s="139"/>
      <c r="I7" s="139"/>
    </row>
    <row r="8" spans="1:9" ht="15">
      <c r="A8" s="140" t="s">
        <v>153</v>
      </c>
      <c r="B8" s="141"/>
      <c r="C8" s="141"/>
      <c r="D8" s="141"/>
      <c r="E8" s="141"/>
      <c r="F8" s="141"/>
      <c r="G8" s="141"/>
      <c r="H8" s="141"/>
      <c r="I8" s="141"/>
    </row>
    <row r="9" spans="1:9" ht="15">
      <c r="A9" s="140" t="s">
        <v>135</v>
      </c>
      <c r="B9" s="141"/>
      <c r="C9" s="141"/>
      <c r="D9" s="141"/>
      <c r="E9" s="141"/>
      <c r="F9" s="141"/>
      <c r="G9" s="141"/>
      <c r="H9" s="141"/>
      <c r="I9" s="141"/>
    </row>
    <row r="10" spans="1:9" ht="15">
      <c r="A10" s="140" t="s">
        <v>154</v>
      </c>
      <c r="B10" s="141"/>
      <c r="C10" s="141"/>
      <c r="D10" s="141"/>
      <c r="E10" s="141"/>
      <c r="F10" s="141"/>
      <c r="G10" s="141"/>
      <c r="H10" s="141"/>
      <c r="I10" s="141"/>
    </row>
    <row r="11" spans="1:9" ht="15">
      <c r="A11" s="140" t="s">
        <v>155</v>
      </c>
      <c r="B11" s="112"/>
      <c r="C11" s="112"/>
      <c r="D11" s="112"/>
      <c r="E11" s="112"/>
      <c r="F11" s="112"/>
      <c r="G11" s="112"/>
      <c r="H11" s="112"/>
      <c r="I11" s="112"/>
    </row>
    <row r="12" spans="1:9" ht="15">
      <c r="A12" s="142"/>
      <c r="B12" s="141"/>
      <c r="C12" s="141"/>
      <c r="D12" s="141"/>
      <c r="E12" s="141"/>
      <c r="F12" s="141"/>
      <c r="G12" s="141"/>
      <c r="H12" s="141"/>
      <c r="I12" s="141"/>
    </row>
    <row r="13" spans="1:9" ht="15">
      <c r="A13" s="143" t="s">
        <v>156</v>
      </c>
      <c r="B13" s="144"/>
      <c r="C13" s="144"/>
      <c r="D13" s="144"/>
      <c r="E13" s="144"/>
      <c r="F13" s="144"/>
      <c r="G13" s="144"/>
      <c r="H13" s="144"/>
      <c r="I13" s="144"/>
    </row>
    <row r="14" spans="1:9" ht="15">
      <c r="A14" s="140"/>
      <c r="B14" s="141"/>
      <c r="C14" s="141"/>
      <c r="D14" s="141"/>
      <c r="E14" s="141"/>
      <c r="F14" s="141"/>
      <c r="G14" s="141"/>
      <c r="H14" s="141"/>
      <c r="I14" s="141"/>
    </row>
    <row r="15" spans="1:9" ht="15">
      <c r="A15" s="143" t="s">
        <v>134</v>
      </c>
      <c r="B15" s="144"/>
      <c r="C15" s="144"/>
      <c r="D15" s="144"/>
      <c r="E15" s="144"/>
      <c r="F15" s="144"/>
      <c r="G15" s="144"/>
      <c r="H15" s="144"/>
      <c r="I15" s="144"/>
    </row>
    <row r="16" spans="1:9" ht="15">
      <c r="A16" s="145"/>
      <c r="B16" s="146"/>
      <c r="C16" s="146"/>
      <c r="D16" s="146"/>
      <c r="E16" s="146"/>
      <c r="F16" s="146"/>
      <c r="G16" s="146"/>
      <c r="H16" s="146"/>
      <c r="I16" s="146"/>
    </row>
    <row r="17" spans="1:9" ht="15">
      <c r="A17" s="147" t="s">
        <v>136</v>
      </c>
      <c r="B17" s="141"/>
      <c r="C17" s="141"/>
      <c r="D17" s="141"/>
      <c r="E17" s="141"/>
      <c r="F17" s="141"/>
      <c r="G17" s="141"/>
      <c r="H17" s="141"/>
      <c r="I17" s="141"/>
    </row>
    <row r="18" spans="1:9" ht="15">
      <c r="A18" s="140" t="s">
        <v>1</v>
      </c>
      <c r="B18" s="141"/>
      <c r="C18" s="141"/>
      <c r="D18" s="141"/>
      <c r="E18" s="141"/>
      <c r="F18" s="141"/>
      <c r="G18" s="141"/>
      <c r="H18" s="141"/>
      <c r="I18" s="141"/>
    </row>
    <row r="19" spans="1:9" s="146" customFormat="1" ht="15">
      <c r="A19" s="148" t="s">
        <v>157</v>
      </c>
      <c r="B19" s="141"/>
      <c r="C19" s="141"/>
      <c r="D19" s="141"/>
      <c r="E19" s="141"/>
      <c r="F19" s="141"/>
      <c r="G19" s="141"/>
      <c r="H19" s="141"/>
      <c r="I19" s="141"/>
    </row>
    <row r="20" spans="1:9" s="152" customFormat="1" ht="47.25">
      <c r="A20" s="149" t="s">
        <v>2</v>
      </c>
      <c r="B20" s="149"/>
      <c r="C20" s="149" t="s">
        <v>3</v>
      </c>
      <c r="D20" s="150"/>
      <c r="E20" s="150"/>
      <c r="F20" s="150"/>
      <c r="G20" s="151" t="s">
        <v>158</v>
      </c>
      <c r="H20" s="151" t="s">
        <v>159</v>
      </c>
      <c r="I20" s="151" t="s">
        <v>160</v>
      </c>
    </row>
    <row r="21" spans="1:9" ht="15.75">
      <c r="A21" s="153" t="s">
        <v>7</v>
      </c>
      <c r="B21" s="154" t="s">
        <v>161</v>
      </c>
      <c r="C21" s="155" t="s">
        <v>161</v>
      </c>
      <c r="D21" s="156"/>
      <c r="E21" s="156"/>
      <c r="F21" s="156"/>
      <c r="G21" s="157"/>
      <c r="H21" s="158">
        <f>SUM(H22,H27,H28)</f>
        <v>565733.36</v>
      </c>
      <c r="I21" s="158">
        <f>SUM(I22,I27,I28)</f>
        <v>542445.04</v>
      </c>
    </row>
    <row r="22" spans="1:9" ht="15.75">
      <c r="A22" s="159" t="s">
        <v>9</v>
      </c>
      <c r="B22" s="160" t="s">
        <v>162</v>
      </c>
      <c r="C22" s="161" t="s">
        <v>162</v>
      </c>
      <c r="D22" s="161"/>
      <c r="E22" s="161"/>
      <c r="F22" s="161"/>
      <c r="G22" s="162"/>
      <c r="H22" s="163">
        <f>SUM(H23:H26)</f>
        <v>523632.68</v>
      </c>
      <c r="I22" s="163">
        <f>SUM(I23:I26)</f>
        <v>485052.11</v>
      </c>
    </row>
    <row r="23" spans="1:9" ht="15.75">
      <c r="A23" s="159" t="s">
        <v>163</v>
      </c>
      <c r="B23" s="160" t="s">
        <v>60</v>
      </c>
      <c r="C23" s="161" t="s">
        <v>60</v>
      </c>
      <c r="D23" s="161"/>
      <c r="E23" s="161"/>
      <c r="F23" s="161"/>
      <c r="G23" s="162"/>
      <c r="H23" s="164">
        <v>115163.52</v>
      </c>
      <c r="I23" s="164">
        <v>110382.37000000001</v>
      </c>
    </row>
    <row r="24" spans="1:9" ht="15.75">
      <c r="A24" s="159" t="s">
        <v>164</v>
      </c>
      <c r="B24" s="165" t="s">
        <v>165</v>
      </c>
      <c r="C24" s="166" t="s">
        <v>165</v>
      </c>
      <c r="D24" s="166"/>
      <c r="E24" s="166"/>
      <c r="F24" s="166"/>
      <c r="G24" s="162"/>
      <c r="H24" s="164">
        <v>400956.2</v>
      </c>
      <c r="I24" s="164">
        <v>367491.64</v>
      </c>
    </row>
    <row r="25" spans="1:9" ht="15.75">
      <c r="A25" s="159" t="s">
        <v>166</v>
      </c>
      <c r="B25" s="160" t="s">
        <v>167</v>
      </c>
      <c r="C25" s="166" t="s">
        <v>167</v>
      </c>
      <c r="D25" s="166"/>
      <c r="E25" s="166"/>
      <c r="F25" s="166"/>
      <c r="G25" s="162"/>
      <c r="H25" s="164">
        <v>926.97</v>
      </c>
      <c r="I25" s="164">
        <v>2107.38</v>
      </c>
    </row>
    <row r="26" spans="1:9" ht="15.75">
      <c r="A26" s="159" t="s">
        <v>168</v>
      </c>
      <c r="B26" s="165" t="s">
        <v>169</v>
      </c>
      <c r="C26" s="166" t="s">
        <v>169</v>
      </c>
      <c r="D26" s="166"/>
      <c r="E26" s="166"/>
      <c r="F26" s="166"/>
      <c r="G26" s="162"/>
      <c r="H26" s="164">
        <v>6585.99</v>
      </c>
      <c r="I26" s="164">
        <v>5070.72</v>
      </c>
    </row>
    <row r="27" spans="1:9" ht="15.75">
      <c r="A27" s="159" t="s">
        <v>16</v>
      </c>
      <c r="B27" s="160" t="s">
        <v>170</v>
      </c>
      <c r="C27" s="166" t="s">
        <v>170</v>
      </c>
      <c r="D27" s="166"/>
      <c r="E27" s="166"/>
      <c r="F27" s="166"/>
      <c r="G27" s="162"/>
      <c r="H27" s="163"/>
      <c r="I27" s="167"/>
    </row>
    <row r="28" spans="1:9" ht="15.75">
      <c r="A28" s="159" t="s">
        <v>36</v>
      </c>
      <c r="B28" s="160" t="s">
        <v>171</v>
      </c>
      <c r="C28" s="166" t="s">
        <v>171</v>
      </c>
      <c r="D28" s="166"/>
      <c r="E28" s="166"/>
      <c r="F28" s="166"/>
      <c r="G28" s="162"/>
      <c r="H28" s="163">
        <f>SUM(H29)+SUM(H30)</f>
        <v>42100.68</v>
      </c>
      <c r="I28" s="163">
        <f>SUM(I29)+SUM(I30)</f>
        <v>57392.93</v>
      </c>
    </row>
    <row r="29" spans="1:9" ht="15.75">
      <c r="A29" s="159" t="s">
        <v>172</v>
      </c>
      <c r="B29" s="165" t="s">
        <v>173</v>
      </c>
      <c r="C29" s="166" t="s">
        <v>173</v>
      </c>
      <c r="D29" s="166"/>
      <c r="E29" s="166"/>
      <c r="F29" s="166"/>
      <c r="G29" s="162" t="s">
        <v>174</v>
      </c>
      <c r="H29" s="164">
        <v>42100.68</v>
      </c>
      <c r="I29" s="164">
        <v>57422.93</v>
      </c>
    </row>
    <row r="30" spans="1:9" ht="15.75">
      <c r="A30" s="159" t="s">
        <v>175</v>
      </c>
      <c r="B30" s="165" t="s">
        <v>176</v>
      </c>
      <c r="C30" s="166" t="s">
        <v>176</v>
      </c>
      <c r="D30" s="166"/>
      <c r="E30" s="166"/>
      <c r="F30" s="166"/>
      <c r="G30" s="162"/>
      <c r="H30" s="164"/>
      <c r="I30" s="164">
        <v>-30</v>
      </c>
    </row>
    <row r="31" spans="1:9" ht="15.75">
      <c r="A31" s="153" t="s">
        <v>45</v>
      </c>
      <c r="B31" s="154" t="s">
        <v>177</v>
      </c>
      <c r="C31" s="155" t="s">
        <v>177</v>
      </c>
      <c r="D31" s="155"/>
      <c r="E31" s="155"/>
      <c r="F31" s="155"/>
      <c r="G31" s="157" t="s">
        <v>178</v>
      </c>
      <c r="H31" s="158">
        <f>SUM(H32:H45)</f>
        <v>559032.83000000007</v>
      </c>
      <c r="I31" s="158">
        <f>SUM(I32:I45)</f>
        <v>533059.77</v>
      </c>
    </row>
    <row r="32" spans="1:9" ht="15.75">
      <c r="A32" s="159" t="s">
        <v>9</v>
      </c>
      <c r="B32" s="160" t="s">
        <v>179</v>
      </c>
      <c r="C32" s="166" t="s">
        <v>180</v>
      </c>
      <c r="D32" s="168"/>
      <c r="E32" s="168"/>
      <c r="F32" s="168"/>
      <c r="G32" s="162"/>
      <c r="H32" s="164">
        <v>451869.36000000004</v>
      </c>
      <c r="I32" s="164">
        <v>408465.52000000008</v>
      </c>
    </row>
    <row r="33" spans="1:9" ht="15.75">
      <c r="A33" s="159" t="s">
        <v>16</v>
      </c>
      <c r="B33" s="160" t="s">
        <v>181</v>
      </c>
      <c r="C33" s="166" t="s">
        <v>182</v>
      </c>
      <c r="D33" s="168"/>
      <c r="E33" s="168"/>
      <c r="F33" s="168"/>
      <c r="G33" s="162"/>
      <c r="H33" s="164">
        <v>9105.16</v>
      </c>
      <c r="I33" s="164">
        <v>10504.11</v>
      </c>
    </row>
    <row r="34" spans="1:9" ht="15.75">
      <c r="A34" s="159" t="s">
        <v>36</v>
      </c>
      <c r="B34" s="160" t="s">
        <v>183</v>
      </c>
      <c r="C34" s="166" t="s">
        <v>184</v>
      </c>
      <c r="D34" s="168"/>
      <c r="E34" s="168"/>
      <c r="F34" s="168"/>
      <c r="G34" s="162"/>
      <c r="H34" s="164">
        <v>18035.920000000002</v>
      </c>
      <c r="I34" s="164">
        <v>17059.93</v>
      </c>
    </row>
    <row r="35" spans="1:9" ht="15.75">
      <c r="A35" s="159" t="s">
        <v>44</v>
      </c>
      <c r="B35" s="160" t="s">
        <v>185</v>
      </c>
      <c r="C35" s="161" t="s">
        <v>186</v>
      </c>
      <c r="D35" s="168"/>
      <c r="E35" s="168"/>
      <c r="F35" s="168"/>
      <c r="G35" s="162"/>
      <c r="H35" s="164">
        <v>127.33</v>
      </c>
      <c r="I35" s="164">
        <v>218.85</v>
      </c>
    </row>
    <row r="36" spans="1:9" ht="15.75">
      <c r="A36" s="159" t="s">
        <v>55</v>
      </c>
      <c r="B36" s="160" t="s">
        <v>187</v>
      </c>
      <c r="C36" s="161" t="s">
        <v>188</v>
      </c>
      <c r="D36" s="168"/>
      <c r="E36" s="168"/>
      <c r="F36" s="168"/>
      <c r="G36" s="162"/>
      <c r="H36" s="164">
        <v>724.21</v>
      </c>
      <c r="I36" s="164">
        <v>903.52</v>
      </c>
    </row>
    <row r="37" spans="1:9" ht="15.75">
      <c r="A37" s="159" t="s">
        <v>189</v>
      </c>
      <c r="B37" s="160" t="s">
        <v>190</v>
      </c>
      <c r="C37" s="161" t="s">
        <v>191</v>
      </c>
      <c r="D37" s="168"/>
      <c r="E37" s="168"/>
      <c r="F37" s="168"/>
      <c r="G37" s="162"/>
      <c r="H37" s="164">
        <v>905.33999999999992</v>
      </c>
      <c r="I37" s="164">
        <v>1803.1599999999999</v>
      </c>
    </row>
    <row r="38" spans="1:9" ht="15.75">
      <c r="A38" s="159" t="s">
        <v>192</v>
      </c>
      <c r="B38" s="160" t="s">
        <v>193</v>
      </c>
      <c r="C38" s="161" t="s">
        <v>194</v>
      </c>
      <c r="D38" s="168"/>
      <c r="E38" s="168"/>
      <c r="F38" s="168"/>
      <c r="G38" s="162"/>
      <c r="H38" s="164">
        <v>400</v>
      </c>
      <c r="I38" s="164">
        <v>30</v>
      </c>
    </row>
    <row r="39" spans="1:9" ht="15.75">
      <c r="A39" s="159" t="s">
        <v>195</v>
      </c>
      <c r="B39" s="160" t="s">
        <v>196</v>
      </c>
      <c r="C39" s="166" t="s">
        <v>196</v>
      </c>
      <c r="D39" s="168"/>
      <c r="E39" s="168"/>
      <c r="F39" s="168"/>
      <c r="G39" s="162"/>
      <c r="H39" s="164"/>
      <c r="I39" s="164"/>
    </row>
    <row r="40" spans="1:9" ht="15.75">
      <c r="A40" s="159" t="s">
        <v>197</v>
      </c>
      <c r="B40" s="160" t="s">
        <v>198</v>
      </c>
      <c r="C40" s="161" t="s">
        <v>198</v>
      </c>
      <c r="D40" s="168"/>
      <c r="E40" s="168"/>
      <c r="F40" s="168"/>
      <c r="G40" s="162"/>
      <c r="H40" s="164">
        <v>47219.439999999995</v>
      </c>
      <c r="I40" s="164">
        <v>62845.69</v>
      </c>
    </row>
    <row r="41" spans="1:9" ht="15.75">
      <c r="A41" s="159" t="s">
        <v>199</v>
      </c>
      <c r="B41" s="160" t="s">
        <v>200</v>
      </c>
      <c r="C41" s="166" t="s">
        <v>201</v>
      </c>
      <c r="D41" s="150"/>
      <c r="E41" s="150"/>
      <c r="F41" s="150"/>
      <c r="G41" s="162"/>
      <c r="H41" s="164"/>
      <c r="I41" s="164"/>
    </row>
    <row r="42" spans="1:9" ht="15.75">
      <c r="A42" s="159" t="s">
        <v>202</v>
      </c>
      <c r="B42" s="160" t="s">
        <v>203</v>
      </c>
      <c r="C42" s="166" t="s">
        <v>204</v>
      </c>
      <c r="D42" s="168"/>
      <c r="E42" s="168"/>
      <c r="F42" s="168"/>
      <c r="G42" s="162"/>
      <c r="H42" s="164">
        <v>25459.77</v>
      </c>
      <c r="I42" s="164">
        <v>25514.74</v>
      </c>
    </row>
    <row r="43" spans="1:9" ht="15.75">
      <c r="A43" s="159" t="s">
        <v>205</v>
      </c>
      <c r="B43" s="160" t="s">
        <v>206</v>
      </c>
      <c r="C43" s="166" t="s">
        <v>207</v>
      </c>
      <c r="D43" s="168"/>
      <c r="E43" s="168"/>
      <c r="F43" s="168"/>
      <c r="G43" s="162"/>
      <c r="H43" s="164"/>
      <c r="I43" s="164"/>
    </row>
    <row r="44" spans="1:9" ht="15.75">
      <c r="A44" s="159" t="s">
        <v>208</v>
      </c>
      <c r="B44" s="160" t="s">
        <v>209</v>
      </c>
      <c r="C44" s="166" t="s">
        <v>210</v>
      </c>
      <c r="D44" s="168"/>
      <c r="E44" s="168"/>
      <c r="F44" s="168"/>
      <c r="G44" s="162"/>
      <c r="H44" s="164">
        <v>3121.5</v>
      </c>
      <c r="I44" s="164">
        <v>2780.85</v>
      </c>
    </row>
    <row r="45" spans="1:9" ht="15.75">
      <c r="A45" s="159" t="s">
        <v>211</v>
      </c>
      <c r="B45" s="160" t="s">
        <v>212</v>
      </c>
      <c r="C45" s="169" t="s">
        <v>213</v>
      </c>
      <c r="D45" s="170"/>
      <c r="E45" s="170"/>
      <c r="F45" s="171"/>
      <c r="G45" s="162"/>
      <c r="H45" s="164">
        <v>2064.8000000000002</v>
      </c>
      <c r="I45" s="164">
        <v>2933.4</v>
      </c>
    </row>
    <row r="46" spans="1:9" ht="15.75">
      <c r="A46" s="154" t="s">
        <v>47</v>
      </c>
      <c r="B46" s="172" t="s">
        <v>214</v>
      </c>
      <c r="C46" s="173" t="s">
        <v>214</v>
      </c>
      <c r="D46" s="174"/>
      <c r="E46" s="174"/>
      <c r="F46" s="175"/>
      <c r="G46" s="157"/>
      <c r="H46" s="158">
        <f>H21-H31</f>
        <v>6700.5299999999115</v>
      </c>
      <c r="I46" s="158">
        <f>I21-I31</f>
        <v>9385.2700000000186</v>
      </c>
    </row>
    <row r="47" spans="1:9" ht="15.75">
      <c r="A47" s="154" t="s">
        <v>58</v>
      </c>
      <c r="B47" s="154" t="s">
        <v>215</v>
      </c>
      <c r="C47" s="176" t="s">
        <v>215</v>
      </c>
      <c r="D47" s="174"/>
      <c r="E47" s="174"/>
      <c r="F47" s="175"/>
      <c r="G47" s="177"/>
      <c r="H47" s="158">
        <f>IF(TYPE(H48)=1,H48,0)-IF(TYPE(H49)=1,H49,0)-IF(TYPE(H50)=1,H50,0)</f>
        <v>0</v>
      </c>
      <c r="I47" s="158">
        <f>IF(TYPE(I48)=1,I48,0)-IF(TYPE(I49)=1,I49,0)-IF(TYPE(I50)=1,I50,0)</f>
        <v>0</v>
      </c>
    </row>
    <row r="48" spans="1:9" ht="15.75">
      <c r="A48" s="165" t="s">
        <v>216</v>
      </c>
      <c r="B48" s="160" t="s">
        <v>217</v>
      </c>
      <c r="C48" s="169" t="s">
        <v>218</v>
      </c>
      <c r="D48" s="170"/>
      <c r="E48" s="170"/>
      <c r="F48" s="171"/>
      <c r="G48" s="178"/>
      <c r="H48" s="163"/>
      <c r="I48" s="164"/>
    </row>
    <row r="49" spans="1:9" ht="15.75">
      <c r="A49" s="165" t="s">
        <v>16</v>
      </c>
      <c r="B49" s="160" t="s">
        <v>219</v>
      </c>
      <c r="C49" s="169" t="s">
        <v>219</v>
      </c>
      <c r="D49" s="170"/>
      <c r="E49" s="170"/>
      <c r="F49" s="171"/>
      <c r="G49" s="178"/>
      <c r="H49" s="164"/>
      <c r="I49" s="164"/>
    </row>
    <row r="50" spans="1:9" ht="15.75">
      <c r="A50" s="165" t="s">
        <v>220</v>
      </c>
      <c r="B50" s="160" t="s">
        <v>221</v>
      </c>
      <c r="C50" s="169" t="s">
        <v>222</v>
      </c>
      <c r="D50" s="170"/>
      <c r="E50" s="170"/>
      <c r="F50" s="171"/>
      <c r="G50" s="178"/>
      <c r="H50" s="164"/>
      <c r="I50" s="164"/>
    </row>
    <row r="51" spans="1:9" ht="15.75">
      <c r="A51" s="154" t="s">
        <v>63</v>
      </c>
      <c r="B51" s="172" t="s">
        <v>223</v>
      </c>
      <c r="C51" s="173" t="s">
        <v>223</v>
      </c>
      <c r="D51" s="174"/>
      <c r="E51" s="174"/>
      <c r="F51" s="175"/>
      <c r="G51" s="177"/>
      <c r="H51" s="164"/>
      <c r="I51" s="164"/>
    </row>
    <row r="52" spans="1:9" ht="15.75">
      <c r="A52" s="154" t="s">
        <v>75</v>
      </c>
      <c r="B52" s="172" t="s">
        <v>224</v>
      </c>
      <c r="C52" s="179" t="s">
        <v>224</v>
      </c>
      <c r="D52" s="180"/>
      <c r="E52" s="180"/>
      <c r="F52" s="181"/>
      <c r="G52" s="177"/>
      <c r="H52" s="164"/>
      <c r="I52" s="164"/>
    </row>
    <row r="53" spans="1:9" ht="15.75">
      <c r="A53" s="154" t="s">
        <v>87</v>
      </c>
      <c r="B53" s="172" t="s">
        <v>225</v>
      </c>
      <c r="C53" s="173" t="s">
        <v>225</v>
      </c>
      <c r="D53" s="174"/>
      <c r="E53" s="174"/>
      <c r="F53" s="175"/>
      <c r="G53" s="177"/>
      <c r="H53" s="164"/>
      <c r="I53" s="164"/>
    </row>
    <row r="54" spans="1:9" ht="15.75">
      <c r="A54" s="154" t="s">
        <v>226</v>
      </c>
      <c r="B54" s="154" t="s">
        <v>227</v>
      </c>
      <c r="C54" s="182" t="s">
        <v>227</v>
      </c>
      <c r="D54" s="180"/>
      <c r="E54" s="180"/>
      <c r="F54" s="181"/>
      <c r="G54" s="177"/>
      <c r="H54" s="158">
        <f>SUM(H46,H47,H51,H52,H53)</f>
        <v>6700.5299999999115</v>
      </c>
      <c r="I54" s="158">
        <f>SUM(I46,I47,I51,I52,I53)</f>
        <v>9385.2700000000186</v>
      </c>
    </row>
    <row r="55" spans="1:9" ht="15.75">
      <c r="A55" s="154" t="s">
        <v>9</v>
      </c>
      <c r="B55" s="154" t="s">
        <v>228</v>
      </c>
      <c r="C55" s="176" t="s">
        <v>228</v>
      </c>
      <c r="D55" s="174"/>
      <c r="E55" s="174"/>
      <c r="F55" s="175"/>
      <c r="G55" s="177"/>
      <c r="H55" s="164"/>
      <c r="I55" s="164"/>
    </row>
    <row r="56" spans="1:9" ht="15.75">
      <c r="A56" s="154" t="s">
        <v>229</v>
      </c>
      <c r="B56" s="172" t="s">
        <v>230</v>
      </c>
      <c r="C56" s="173" t="s">
        <v>230</v>
      </c>
      <c r="D56" s="174"/>
      <c r="E56" s="174"/>
      <c r="F56" s="175"/>
      <c r="G56" s="177"/>
      <c r="H56" s="158">
        <f>SUM(H54,H55)</f>
        <v>6700.5299999999115</v>
      </c>
      <c r="I56" s="158">
        <f>SUM(I54,I55)</f>
        <v>9385.2700000000186</v>
      </c>
    </row>
    <row r="57" spans="1:9" ht="15.75">
      <c r="A57" s="165" t="s">
        <v>9</v>
      </c>
      <c r="B57" s="160" t="s">
        <v>231</v>
      </c>
      <c r="C57" s="169" t="s">
        <v>231</v>
      </c>
      <c r="D57" s="170"/>
      <c r="E57" s="170"/>
      <c r="F57" s="171"/>
      <c r="G57" s="178"/>
      <c r="H57" s="163"/>
      <c r="I57" s="163"/>
    </row>
    <row r="58" spans="1:9" ht="15.75">
      <c r="A58" s="165" t="s">
        <v>16</v>
      </c>
      <c r="B58" s="160" t="s">
        <v>232</v>
      </c>
      <c r="C58" s="169" t="s">
        <v>232</v>
      </c>
      <c r="D58" s="170"/>
      <c r="E58" s="170"/>
      <c r="F58" s="171"/>
      <c r="G58" s="178"/>
      <c r="H58" s="163"/>
      <c r="I58" s="163"/>
    </row>
    <row r="59" spans="1:9">
      <c r="A59" s="183"/>
      <c r="B59" s="183"/>
      <c r="C59" s="183"/>
      <c r="D59" s="183"/>
    </row>
    <row r="60" spans="1:9" ht="15.75">
      <c r="A60" s="184" t="s">
        <v>146</v>
      </c>
      <c r="B60" s="184"/>
      <c r="C60" s="184"/>
      <c r="D60" s="184"/>
      <c r="E60" s="184"/>
      <c r="F60" s="184"/>
      <c r="G60" s="185"/>
      <c r="H60" s="186" t="s">
        <v>147</v>
      </c>
      <c r="I60" s="186"/>
    </row>
    <row r="61" spans="1:9" s="146" customFormat="1" ht="14.25">
      <c r="A61" s="187" t="s">
        <v>233</v>
      </c>
      <c r="B61" s="187"/>
      <c r="C61" s="187"/>
      <c r="D61" s="187"/>
      <c r="E61" s="187"/>
      <c r="F61" s="187"/>
      <c r="G61" s="188" t="s">
        <v>130</v>
      </c>
      <c r="H61" s="189" t="s">
        <v>111</v>
      </c>
      <c r="I61" s="189"/>
    </row>
    <row r="62" spans="1:9" s="146" customFormat="1" ht="15">
      <c r="A62" s="190"/>
      <c r="B62" s="190"/>
      <c r="C62" s="190"/>
      <c r="D62" s="190"/>
      <c r="E62" s="190"/>
      <c r="F62" s="190"/>
      <c r="G62" s="190"/>
      <c r="H62" s="191"/>
      <c r="I62" s="191"/>
    </row>
    <row r="63" spans="1:9" s="146" customFormat="1" ht="14.25">
      <c r="A63" s="192" t="s">
        <v>148</v>
      </c>
      <c r="B63" s="192"/>
      <c r="C63" s="192"/>
      <c r="D63" s="192"/>
      <c r="E63" s="192"/>
      <c r="F63" s="192"/>
      <c r="G63" s="193" t="s">
        <v>276</v>
      </c>
      <c r="H63" s="194" t="s">
        <v>149</v>
      </c>
      <c r="I63" s="194"/>
    </row>
    <row r="64" spans="1:9" s="146" customFormat="1" ht="14.25">
      <c r="A64" s="187" t="s">
        <v>234</v>
      </c>
      <c r="B64" s="187"/>
      <c r="C64" s="187"/>
      <c r="D64" s="187"/>
      <c r="E64" s="187"/>
      <c r="F64" s="187"/>
      <c r="G64" s="188" t="s">
        <v>235</v>
      </c>
      <c r="H64" s="189" t="s">
        <v>111</v>
      </c>
      <c r="I64" s="189"/>
    </row>
    <row r="67" spans="1:10" ht="12.75" customHeight="1">
      <c r="A67" s="94"/>
      <c r="B67" s="94"/>
      <c r="C67" s="94"/>
      <c r="D67" s="94"/>
      <c r="E67" s="94"/>
      <c r="F67" s="94"/>
      <c r="G67" s="94"/>
      <c r="H67" s="90"/>
      <c r="I67" s="94"/>
      <c r="J67" s="94"/>
    </row>
  </sheetData>
  <mergeCells count="62">
    <mergeCell ref="A64:F64"/>
    <mergeCell ref="H64:I64"/>
    <mergeCell ref="A60:F60"/>
    <mergeCell ref="H60:I60"/>
    <mergeCell ref="A61:F61"/>
    <mergeCell ref="H61:I61"/>
    <mergeCell ref="A63:F63"/>
    <mergeCell ref="H63:I63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A18:I18"/>
    <mergeCell ref="A19:I19"/>
    <mergeCell ref="A20:B20"/>
    <mergeCell ref="C20:F20"/>
    <mergeCell ref="C21:F21"/>
    <mergeCell ref="C22:F22"/>
    <mergeCell ref="A11:I11"/>
    <mergeCell ref="A12:I12"/>
    <mergeCell ref="A13:I13"/>
    <mergeCell ref="A14:I14"/>
    <mergeCell ref="A15:I15"/>
    <mergeCell ref="A17:I17"/>
    <mergeCell ref="A5:I5"/>
    <mergeCell ref="A6:I6"/>
    <mergeCell ref="A7:I7"/>
    <mergeCell ref="A8:I8"/>
    <mergeCell ref="A9:I9"/>
    <mergeCell ref="A10:I10"/>
  </mergeCells>
  <pageMargins left="3.937007874015748E-2" right="3.937007874015748E-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B5F0-B7D7-4390-8C04-C9C4D9DFF283}">
  <sheetPr>
    <pageSetUpPr fitToPage="1"/>
  </sheetPr>
  <dimension ref="A1:O29"/>
  <sheetViews>
    <sheetView topLeftCell="A25" workbookViewId="0">
      <selection activeCell="L4" sqref="L4"/>
    </sheetView>
  </sheetViews>
  <sheetFormatPr defaultRowHeight="15"/>
  <cols>
    <col min="1" max="1" width="6" style="195" customWidth="1"/>
    <col min="2" max="2" width="32.85546875" style="134" customWidth="1"/>
    <col min="3" max="10" width="15.7109375" style="134" customWidth="1"/>
    <col min="11" max="11" width="13.140625" style="134" customWidth="1"/>
    <col min="12" max="13" width="15.7109375" style="134" customWidth="1"/>
    <col min="14" max="16384" width="9.140625" style="134"/>
  </cols>
  <sheetData>
    <row r="1" spans="1:13" ht="1.5" customHeight="1">
      <c r="I1" s="196"/>
      <c r="J1" s="196"/>
      <c r="K1" s="196"/>
    </row>
    <row r="2" spans="1:13">
      <c r="I2" s="134" t="s">
        <v>236</v>
      </c>
    </row>
    <row r="3" spans="1:13">
      <c r="I3" s="134" t="s">
        <v>237</v>
      </c>
    </row>
    <row r="5" spans="1:13">
      <c r="A5" s="197" t="s">
        <v>238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>
      <c r="A6" s="197" t="s">
        <v>239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3" ht="6.75" customHeight="1"/>
    <row r="8" spans="1:13">
      <c r="A8" s="197" t="s">
        <v>240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9" spans="1:13" ht="6.75" customHeight="1"/>
    <row r="10" spans="1:13">
      <c r="A10" s="199" t="s">
        <v>2</v>
      </c>
      <c r="B10" s="199" t="s">
        <v>241</v>
      </c>
      <c r="C10" s="199" t="s">
        <v>242</v>
      </c>
      <c r="D10" s="199" t="s">
        <v>243</v>
      </c>
      <c r="E10" s="199"/>
      <c r="F10" s="199"/>
      <c r="G10" s="199"/>
      <c r="H10" s="199"/>
      <c r="I10" s="199"/>
      <c r="J10" s="200"/>
      <c r="K10" s="200"/>
      <c r="L10" s="199"/>
      <c r="M10" s="199" t="s">
        <v>244</v>
      </c>
    </row>
    <row r="11" spans="1:13" ht="114">
      <c r="A11" s="199"/>
      <c r="B11" s="199"/>
      <c r="C11" s="199"/>
      <c r="D11" s="201" t="s">
        <v>245</v>
      </c>
      <c r="E11" s="201" t="s">
        <v>246</v>
      </c>
      <c r="F11" s="201" t="s">
        <v>247</v>
      </c>
      <c r="G11" s="201" t="s">
        <v>248</v>
      </c>
      <c r="H11" s="201" t="s">
        <v>249</v>
      </c>
      <c r="I11" s="202" t="s">
        <v>250</v>
      </c>
      <c r="J11" s="201" t="s">
        <v>251</v>
      </c>
      <c r="K11" s="201" t="s">
        <v>252</v>
      </c>
      <c r="L11" s="203" t="s">
        <v>253</v>
      </c>
      <c r="M11" s="199"/>
    </row>
    <row r="12" spans="1:13">
      <c r="A12" s="204">
        <v>1</v>
      </c>
      <c r="B12" s="204">
        <v>2</v>
      </c>
      <c r="C12" s="204">
        <v>3</v>
      </c>
      <c r="D12" s="204">
        <v>4</v>
      </c>
      <c r="E12" s="204">
        <v>5</v>
      </c>
      <c r="F12" s="204">
        <v>6</v>
      </c>
      <c r="G12" s="204">
        <v>7</v>
      </c>
      <c r="H12" s="204">
        <v>8</v>
      </c>
      <c r="I12" s="204">
        <v>9</v>
      </c>
      <c r="J12" s="204">
        <v>10</v>
      </c>
      <c r="K12" s="205" t="s">
        <v>254</v>
      </c>
      <c r="L12" s="204">
        <v>12</v>
      </c>
      <c r="M12" s="204">
        <v>13</v>
      </c>
    </row>
    <row r="13" spans="1:13" ht="71.25">
      <c r="A13" s="201" t="s">
        <v>255</v>
      </c>
      <c r="B13" s="206" t="s">
        <v>256</v>
      </c>
      <c r="C13" s="207">
        <f t="shared" ref="C13:L13" si="0">SUM(C14:C15)</f>
        <v>0</v>
      </c>
      <c r="D13" s="207">
        <f t="shared" si="0"/>
        <v>99194.95</v>
      </c>
      <c r="E13" s="207">
        <f t="shared" si="0"/>
        <v>0</v>
      </c>
      <c r="F13" s="207">
        <f t="shared" si="0"/>
        <v>0</v>
      </c>
      <c r="G13" s="207">
        <f t="shared" si="0"/>
        <v>0</v>
      </c>
      <c r="H13" s="207">
        <f t="shared" si="0"/>
        <v>0</v>
      </c>
      <c r="I13" s="207">
        <f t="shared" si="0"/>
        <v>-99194.95</v>
      </c>
      <c r="J13" s="207">
        <f t="shared" si="0"/>
        <v>0</v>
      </c>
      <c r="K13" s="207">
        <f t="shared" si="0"/>
        <v>0</v>
      </c>
      <c r="L13" s="207">
        <f t="shared" si="0"/>
        <v>0</v>
      </c>
      <c r="M13" s="207">
        <f t="shared" ref="M13:M25" si="1">SUM(C13:L13)</f>
        <v>0</v>
      </c>
    </row>
    <row r="14" spans="1:13">
      <c r="A14" s="208" t="s">
        <v>257</v>
      </c>
      <c r="B14" s="209" t="s">
        <v>258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07">
        <f t="shared" si="1"/>
        <v>0</v>
      </c>
    </row>
    <row r="15" spans="1:13">
      <c r="A15" s="208" t="s">
        <v>259</v>
      </c>
      <c r="B15" s="209" t="s">
        <v>260</v>
      </c>
      <c r="C15" s="210"/>
      <c r="D15" s="210">
        <v>99194.95</v>
      </c>
      <c r="E15" s="210"/>
      <c r="F15" s="210"/>
      <c r="G15" s="210"/>
      <c r="H15" s="210"/>
      <c r="I15" s="210">
        <v>-99194.95</v>
      </c>
      <c r="J15" s="210"/>
      <c r="K15" s="210"/>
      <c r="L15" s="210"/>
      <c r="M15" s="207">
        <f t="shared" si="1"/>
        <v>0</v>
      </c>
    </row>
    <row r="16" spans="1:13" ht="85.5">
      <c r="A16" s="201" t="s">
        <v>261</v>
      </c>
      <c r="B16" s="206" t="s">
        <v>262</v>
      </c>
      <c r="C16" s="207">
        <f t="shared" ref="C16:L16" si="2">SUM(C17:C18)</f>
        <v>354342.97000000003</v>
      </c>
      <c r="D16" s="207">
        <f t="shared" si="2"/>
        <v>331568.84999999998</v>
      </c>
      <c r="E16" s="207">
        <f t="shared" si="2"/>
        <v>0</v>
      </c>
      <c r="F16" s="207">
        <f t="shared" si="2"/>
        <v>76732.820000000007</v>
      </c>
      <c r="G16" s="207">
        <f t="shared" si="2"/>
        <v>0</v>
      </c>
      <c r="H16" s="207">
        <f t="shared" si="2"/>
        <v>0</v>
      </c>
      <c r="I16" s="207">
        <f t="shared" si="2"/>
        <v>-339907.6</v>
      </c>
      <c r="J16" s="207">
        <f t="shared" si="2"/>
        <v>0</v>
      </c>
      <c r="K16" s="207">
        <f t="shared" si="2"/>
        <v>0</v>
      </c>
      <c r="L16" s="207">
        <f t="shared" si="2"/>
        <v>0</v>
      </c>
      <c r="M16" s="207">
        <f t="shared" si="1"/>
        <v>422737.04000000015</v>
      </c>
    </row>
    <row r="17" spans="1:15">
      <c r="A17" s="208" t="s">
        <v>263</v>
      </c>
      <c r="B17" s="209" t="s">
        <v>258</v>
      </c>
      <c r="C17" s="210">
        <v>354227.96</v>
      </c>
      <c r="D17" s="210">
        <v>11299.61</v>
      </c>
      <c r="E17" s="210">
        <v>300</v>
      </c>
      <c r="F17" s="210">
        <v>76732.820000000007</v>
      </c>
      <c r="G17" s="210"/>
      <c r="H17" s="210"/>
      <c r="I17" s="210">
        <v>-19886.28</v>
      </c>
      <c r="J17" s="210"/>
      <c r="K17" s="210"/>
      <c r="L17" s="210"/>
      <c r="M17" s="207">
        <f t="shared" si="1"/>
        <v>422674.11</v>
      </c>
    </row>
    <row r="18" spans="1:15">
      <c r="A18" s="208" t="s">
        <v>264</v>
      </c>
      <c r="B18" s="209" t="s">
        <v>260</v>
      </c>
      <c r="C18" s="210">
        <v>115.01</v>
      </c>
      <c r="D18" s="210">
        <v>320269.24</v>
      </c>
      <c r="E18" s="210">
        <v>-300</v>
      </c>
      <c r="F18" s="210"/>
      <c r="G18" s="210"/>
      <c r="H18" s="210"/>
      <c r="I18" s="210">
        <v>-320021.32</v>
      </c>
      <c r="J18" s="210"/>
      <c r="K18" s="210"/>
      <c r="L18" s="210"/>
      <c r="M18" s="207">
        <f t="shared" si="1"/>
        <v>62.929999999993015</v>
      </c>
    </row>
    <row r="19" spans="1:15" ht="114">
      <c r="A19" s="201" t="s">
        <v>265</v>
      </c>
      <c r="B19" s="206" t="s">
        <v>266</v>
      </c>
      <c r="C19" s="207">
        <f t="shared" ref="C19:L19" si="3">SUM(C20:C21)</f>
        <v>113573.88</v>
      </c>
      <c r="D19" s="207">
        <f t="shared" si="3"/>
        <v>0</v>
      </c>
      <c r="E19" s="207">
        <f t="shared" si="3"/>
        <v>0</v>
      </c>
      <c r="F19" s="207">
        <f t="shared" si="3"/>
        <v>6.9</v>
      </c>
      <c r="G19" s="207">
        <f t="shared" si="3"/>
        <v>0</v>
      </c>
      <c r="H19" s="207">
        <f t="shared" si="3"/>
        <v>0</v>
      </c>
      <c r="I19" s="207">
        <f t="shared" si="3"/>
        <v>-926.97</v>
      </c>
      <c r="J19" s="207">
        <f>SUM(J20:J21)</f>
        <v>0</v>
      </c>
      <c r="K19" s="207">
        <f t="shared" si="3"/>
        <v>0</v>
      </c>
      <c r="L19" s="207">
        <f t="shared" si="3"/>
        <v>0</v>
      </c>
      <c r="M19" s="207">
        <f t="shared" si="1"/>
        <v>112653.81</v>
      </c>
    </row>
    <row r="20" spans="1:15">
      <c r="A20" s="208" t="s">
        <v>267</v>
      </c>
      <c r="B20" s="209" t="s">
        <v>258</v>
      </c>
      <c r="C20" s="210">
        <v>113573.88</v>
      </c>
      <c r="D20" s="210"/>
      <c r="E20" s="210"/>
      <c r="F20" s="210">
        <v>6.9</v>
      </c>
      <c r="G20" s="210"/>
      <c r="H20" s="210"/>
      <c r="I20" s="210">
        <v>-926.97</v>
      </c>
      <c r="J20" s="210"/>
      <c r="K20" s="210"/>
      <c r="L20" s="210"/>
      <c r="M20" s="207">
        <f t="shared" si="1"/>
        <v>112653.81</v>
      </c>
    </row>
    <row r="21" spans="1:15" ht="37.5" customHeight="1">
      <c r="A21" s="208" t="s">
        <v>268</v>
      </c>
      <c r="B21" s="209" t="s">
        <v>260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07">
        <f t="shared" si="1"/>
        <v>0</v>
      </c>
    </row>
    <row r="22" spans="1:15" ht="28.5">
      <c r="A22" s="201" t="s">
        <v>269</v>
      </c>
      <c r="B22" s="206" t="s">
        <v>270</v>
      </c>
      <c r="C22" s="207">
        <f t="shared" ref="C22:L22" si="4">SUM(C23:C24)</f>
        <v>19470.830000000002</v>
      </c>
      <c r="D22" s="207">
        <f t="shared" si="4"/>
        <v>317.65000000000009</v>
      </c>
      <c r="E22" s="207">
        <f>SUM(E23:E24)</f>
        <v>0</v>
      </c>
      <c r="F22" s="207">
        <f t="shared" si="4"/>
        <v>566.49</v>
      </c>
      <c r="G22" s="207">
        <f t="shared" si="4"/>
        <v>0</v>
      </c>
      <c r="H22" s="207">
        <f t="shared" si="4"/>
        <v>0</v>
      </c>
      <c r="I22" s="207">
        <f t="shared" si="4"/>
        <v>-6585.99</v>
      </c>
      <c r="J22" s="207">
        <f>SUM(J23:J24)</f>
        <v>0</v>
      </c>
      <c r="K22" s="207">
        <f t="shared" si="4"/>
        <v>0</v>
      </c>
      <c r="L22" s="207">
        <f t="shared" si="4"/>
        <v>0</v>
      </c>
      <c r="M22" s="207">
        <f t="shared" si="1"/>
        <v>13768.980000000005</v>
      </c>
    </row>
    <row r="23" spans="1:15" ht="32.25" customHeight="1">
      <c r="A23" s="208" t="s">
        <v>271</v>
      </c>
      <c r="B23" s="209" t="s">
        <v>258</v>
      </c>
      <c r="C23" s="210">
        <v>19470.830000000002</v>
      </c>
      <c r="D23" s="210">
        <v>317.65000000000009</v>
      </c>
      <c r="E23" s="210">
        <v>-1442.63</v>
      </c>
      <c r="F23" s="210">
        <v>566.49</v>
      </c>
      <c r="G23" s="210"/>
      <c r="H23" s="210"/>
      <c r="I23" s="210">
        <v>-5143.3599999999997</v>
      </c>
      <c r="J23" s="210"/>
      <c r="K23" s="210"/>
      <c r="L23" s="210"/>
      <c r="M23" s="207">
        <f t="shared" si="1"/>
        <v>13768.980000000003</v>
      </c>
    </row>
    <row r="24" spans="1:15" ht="39.75" customHeight="1">
      <c r="A24" s="208" t="s">
        <v>272</v>
      </c>
      <c r="B24" s="209" t="s">
        <v>260</v>
      </c>
      <c r="C24" s="210"/>
      <c r="D24" s="210"/>
      <c r="E24" s="210">
        <v>1442.63</v>
      </c>
      <c r="F24" s="210"/>
      <c r="G24" s="210"/>
      <c r="H24" s="210"/>
      <c r="I24" s="210">
        <v>-1442.63</v>
      </c>
      <c r="J24" s="210"/>
      <c r="K24" s="210"/>
      <c r="L24" s="210"/>
      <c r="M24" s="207">
        <f t="shared" si="1"/>
        <v>0</v>
      </c>
    </row>
    <row r="25" spans="1:15" ht="57">
      <c r="A25" s="201" t="s">
        <v>273</v>
      </c>
      <c r="B25" s="206" t="s">
        <v>274</v>
      </c>
      <c r="C25" s="211">
        <f t="shared" ref="C25:L25" si="5">SUM(C13,C16,C19,C22)</f>
        <v>487387.68000000005</v>
      </c>
      <c r="D25" s="211">
        <f t="shared" si="5"/>
        <v>431081.45</v>
      </c>
      <c r="E25" s="211">
        <f t="shared" si="5"/>
        <v>0</v>
      </c>
      <c r="F25" s="211">
        <f t="shared" si="5"/>
        <v>77306.210000000006</v>
      </c>
      <c r="G25" s="211">
        <f t="shared" si="5"/>
        <v>0</v>
      </c>
      <c r="H25" s="211">
        <f t="shared" si="5"/>
        <v>0</v>
      </c>
      <c r="I25" s="211">
        <f t="shared" si="5"/>
        <v>-446615.50999999995</v>
      </c>
      <c r="J25" s="211">
        <f t="shared" si="5"/>
        <v>0</v>
      </c>
      <c r="K25" s="211">
        <f t="shared" si="5"/>
        <v>0</v>
      </c>
      <c r="L25" s="211">
        <f t="shared" si="5"/>
        <v>0</v>
      </c>
      <c r="M25" s="211">
        <f t="shared" si="1"/>
        <v>549159.83000000007</v>
      </c>
    </row>
    <row r="26" spans="1:15">
      <c r="A26" s="212" t="s">
        <v>275</v>
      </c>
    </row>
    <row r="27" spans="1:15" customFormat="1" ht="15" customHeight="1">
      <c r="A27" s="213"/>
      <c r="B27" s="213"/>
      <c r="C27" s="213"/>
      <c r="D27" s="213"/>
      <c r="E27" s="213"/>
    </row>
    <row r="28" spans="1:15" customFormat="1" ht="15" customHeight="1">
      <c r="A28" s="213"/>
      <c r="B28" s="213"/>
      <c r="C28" s="213"/>
      <c r="D28" s="213"/>
      <c r="E28" s="213"/>
      <c r="O28" s="90"/>
    </row>
    <row r="29" spans="1:15" customFormat="1" ht="12.75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O29" s="90"/>
    </row>
  </sheetData>
  <mergeCells count="8"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19685039370078741" right="0.19685039370078741" top="0" bottom="0" header="0" footer="0"/>
  <pageSetup paperSize="9" scale="70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Finansinės būklės ataskaita</vt:lpstr>
      <vt:lpstr>Veiklos rezultatų ataskaita</vt:lpstr>
      <vt:lpstr>Finansavimo sumos</vt:lpstr>
      <vt:lpstr>'Finansinės būklės ataskaita'!Print_Titles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user</dc:creator>
  <cp:lastModifiedBy>user</cp:lastModifiedBy>
  <cp:lastPrinted>2020-11-05T11:58:23Z</cp:lastPrinted>
  <dcterms:created xsi:type="dcterms:W3CDTF">2009-07-20T14:30:53Z</dcterms:created>
  <dcterms:modified xsi:type="dcterms:W3CDTF">2020-11-05T11:58:28Z</dcterms:modified>
</cp:coreProperties>
</file>