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458DB16-222F-4301-BDD5-29578BC1FA10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Finansinės būklės ataskaita" sheetId="6" r:id="rId1"/>
    <sheet name="Veiklos rezultatų ataskaita" sheetId="5" r:id="rId2"/>
    <sheet name="Finanasavimo sumos" sheetId="4" r:id="rId3"/>
  </sheets>
  <definedNames>
    <definedName name="_xlnm.Print_Titles" localSheetId="2">'Finanasavimo sumos'!$10:$12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0" i="6" l="1"/>
  <c r="F90" i="6"/>
  <c r="G86" i="6"/>
  <c r="G84" i="6" s="1"/>
  <c r="F86" i="6"/>
  <c r="F84" i="6" s="1"/>
  <c r="G75" i="6"/>
  <c r="G69" i="6" s="1"/>
  <c r="F75" i="6"/>
  <c r="F69" i="6" s="1"/>
  <c r="G65" i="6"/>
  <c r="F65" i="6"/>
  <c r="G59" i="6"/>
  <c r="F59" i="6"/>
  <c r="G49" i="6"/>
  <c r="F49" i="6"/>
  <c r="G42" i="6"/>
  <c r="F42" i="6"/>
  <c r="G41" i="6"/>
  <c r="F41" i="6"/>
  <c r="G27" i="6"/>
  <c r="F27" i="6"/>
  <c r="G21" i="6"/>
  <c r="G20" i="6" s="1"/>
  <c r="G58" i="6" s="1"/>
  <c r="F21" i="6"/>
  <c r="F20" i="6" s="1"/>
  <c r="F58" i="6" s="1"/>
  <c r="F94" i="6" l="1"/>
  <c r="G94" i="6"/>
  <c r="F64" i="6"/>
  <c r="G64" i="6"/>
  <c r="I47" i="5"/>
  <c r="H47" i="5"/>
  <c r="I31" i="5"/>
  <c r="H31" i="5"/>
  <c r="I28" i="5"/>
  <c r="H28" i="5"/>
  <c r="I22" i="5"/>
  <c r="H22" i="5"/>
  <c r="I21" i="5"/>
  <c r="I46" i="5" s="1"/>
  <c r="I54" i="5" s="1"/>
  <c r="I56" i="5" s="1"/>
  <c r="H21" i="5"/>
  <c r="H46" i="5" s="1"/>
  <c r="H54" i="5" s="1"/>
  <c r="H56" i="5" s="1"/>
  <c r="C13" i="4" l="1"/>
  <c r="C16" i="4"/>
  <c r="C19" i="4"/>
  <c r="C25" i="4" s="1"/>
  <c r="C22" i="4"/>
  <c r="D13" i="4"/>
  <c r="D16" i="4"/>
  <c r="D19" i="4"/>
  <c r="D22" i="4"/>
  <c r="E13" i="4"/>
  <c r="E16" i="4"/>
  <c r="E19" i="4"/>
  <c r="E25" i="4" s="1"/>
  <c r="E22" i="4"/>
  <c r="F13" i="4"/>
  <c r="F16" i="4"/>
  <c r="F19" i="4"/>
  <c r="F22" i="4"/>
  <c r="G13" i="4"/>
  <c r="G16" i="4"/>
  <c r="G25" i="4" s="1"/>
  <c r="G19" i="4"/>
  <c r="G22" i="4"/>
  <c r="H13" i="4"/>
  <c r="M13" i="4" s="1"/>
  <c r="H16" i="4"/>
  <c r="H19" i="4"/>
  <c r="H22" i="4"/>
  <c r="I13" i="4"/>
  <c r="I16" i="4"/>
  <c r="I25" i="4" s="1"/>
  <c r="I19" i="4"/>
  <c r="I22" i="4"/>
  <c r="J13" i="4"/>
  <c r="J16" i="4"/>
  <c r="J25" i="4" s="1"/>
  <c r="J19" i="4"/>
  <c r="J22" i="4"/>
  <c r="K13" i="4"/>
  <c r="K16" i="4"/>
  <c r="K25" i="4" s="1"/>
  <c r="K19" i="4"/>
  <c r="K22" i="4"/>
  <c r="L13" i="4"/>
  <c r="L25" i="4" s="1"/>
  <c r="L16" i="4"/>
  <c r="L19" i="4"/>
  <c r="L22" i="4"/>
  <c r="M16" i="4"/>
  <c r="M24" i="4"/>
  <c r="M23" i="4"/>
  <c r="M21" i="4"/>
  <c r="M20" i="4"/>
  <c r="M18" i="4"/>
  <c r="M17" i="4"/>
  <c r="M15" i="4"/>
  <c r="M14" i="4"/>
  <c r="F25" i="4" l="1"/>
  <c r="H25" i="4"/>
  <c r="D25" i="4"/>
  <c r="M25" i="4"/>
  <c r="M19" i="4"/>
  <c r="M2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F39" authorId="0" shapeId="0" xr:uid="{A928953C-B64C-44A1-AA41-BBA6E5E3307C}">
      <text>
        <r>
          <rPr>
            <sz val="9"/>
            <color indexed="81"/>
            <rFont val="Tahoma"/>
            <family val="2"/>
            <charset val="186"/>
          </rPr>
          <t>#02_1_G39#</t>
        </r>
      </text>
    </comment>
    <comment ref="F68" authorId="0" shapeId="0" xr:uid="{9CDADFA1-017C-4064-908F-5732357F97E0}">
      <text>
        <r>
          <rPr>
            <sz val="9"/>
            <color indexed="81"/>
            <rFont val="Tahoma"/>
            <family val="2"/>
            <charset val="186"/>
          </rPr>
          <t>#02_1_G68#</t>
        </r>
      </text>
    </comment>
    <comment ref="F74" authorId="0" shapeId="0" xr:uid="{806C2176-A4F4-4FD3-BB76-872D032E53E9}">
      <text>
        <r>
          <rPr>
            <sz val="9"/>
            <color indexed="81"/>
            <rFont val="Tahoma"/>
            <family val="2"/>
            <charset val="186"/>
          </rPr>
          <t>#02_1_G74#</t>
        </r>
      </text>
    </comment>
    <comment ref="F76" authorId="0" shapeId="0" xr:uid="{3175B411-EB37-4A38-B240-9E7B17257898}">
      <text>
        <r>
          <rPr>
            <sz val="9"/>
            <color indexed="81"/>
            <rFont val="Tahoma"/>
            <family val="2"/>
            <charset val="186"/>
          </rPr>
          <t>#02_1_G76#</t>
        </r>
      </text>
    </comment>
    <comment ref="F77" authorId="0" shapeId="0" xr:uid="{41ECE5A4-6CBB-4332-943D-886EDE49E77A}">
      <text>
        <r>
          <rPr>
            <sz val="9"/>
            <color indexed="81"/>
            <rFont val="Tahoma"/>
            <family val="2"/>
            <charset val="186"/>
          </rPr>
          <t>#02_1_G77#</t>
        </r>
      </text>
    </comment>
    <comment ref="F78" authorId="0" shapeId="0" xr:uid="{3FEBF124-FF87-48A1-9350-8EB3B54D84A0}">
      <text>
        <r>
          <rPr>
            <sz val="9"/>
            <color indexed="81"/>
            <rFont val="Tahoma"/>
            <family val="2"/>
            <charset val="186"/>
          </rPr>
          <t>#02_1_G78#</t>
        </r>
      </text>
    </comment>
    <comment ref="F81" authorId="0" shapeId="0" xr:uid="{1FD5E461-F084-4F65-BBDF-8FD9796EA066}">
      <text>
        <r>
          <rPr>
            <sz val="9"/>
            <color indexed="81"/>
            <rFont val="Tahoma"/>
            <family val="2"/>
            <charset val="186"/>
          </rPr>
          <t>#02_1_G81#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H23" authorId="0" shapeId="0" xr:uid="{852B62AD-8EB5-4F42-9B92-A36D2D48B36D}">
      <text>
        <r>
          <rPr>
            <sz val="9"/>
            <color indexed="81"/>
            <rFont val="Tahoma"/>
            <charset val="1"/>
          </rPr>
          <t xml:space="preserve">#03_2_I23#
</t>
        </r>
      </text>
    </comment>
    <comment ref="H24" authorId="0" shapeId="0" xr:uid="{8BFEC3B6-FF7C-4C9A-B7E4-EF4EAA6A258C}">
      <text>
        <r>
          <rPr>
            <sz val="9"/>
            <color indexed="81"/>
            <rFont val="Tahoma"/>
            <charset val="1"/>
          </rPr>
          <t xml:space="preserve">#03_2_I24#
</t>
        </r>
      </text>
    </comment>
    <comment ref="H25" authorId="0" shapeId="0" xr:uid="{65253E7E-DF76-4011-894A-EB830F6484B2}">
      <text>
        <r>
          <rPr>
            <sz val="9"/>
            <color indexed="81"/>
            <rFont val="Tahoma"/>
            <family val="2"/>
            <charset val="186"/>
          </rPr>
          <t>#03_2_I25#</t>
        </r>
      </text>
    </comment>
    <comment ref="H26" authorId="0" shapeId="0" xr:uid="{2E80D0C6-280E-4C4F-AD8B-CD8D91E4BA5F}">
      <text>
        <r>
          <rPr>
            <sz val="9"/>
            <color indexed="81"/>
            <rFont val="Tahoma"/>
            <charset val="1"/>
          </rPr>
          <t>#03_2_I26#</t>
        </r>
      </text>
    </comment>
    <comment ref="H32" authorId="0" shapeId="0" xr:uid="{AA515CC1-607C-4609-B016-E0BEC4F729D3}">
      <text>
        <r>
          <rPr>
            <sz val="9"/>
            <color indexed="81"/>
            <rFont val="Tahoma"/>
            <charset val="1"/>
          </rPr>
          <t>#03_2_I32#</t>
        </r>
      </text>
    </comment>
    <comment ref="H33" authorId="0" shapeId="0" xr:uid="{8F65E277-3B31-4ABB-84D4-D7C5339250AB}">
      <text>
        <r>
          <rPr>
            <sz val="9"/>
            <color indexed="81"/>
            <rFont val="Tahoma"/>
            <charset val="1"/>
          </rPr>
          <t>#03_2_I33#</t>
        </r>
      </text>
    </comment>
    <comment ref="H34" authorId="0" shapeId="0" xr:uid="{741E9CB2-86C4-4002-8222-D899711E00D3}">
      <text>
        <r>
          <rPr>
            <sz val="9"/>
            <color indexed="81"/>
            <rFont val="Tahoma"/>
            <charset val="1"/>
          </rPr>
          <t>#03_2_I34#</t>
        </r>
      </text>
    </comment>
    <comment ref="H35" authorId="0" shapeId="0" xr:uid="{A2D4E2FC-7426-4DB8-8595-3ED09F3A634F}">
      <text>
        <r>
          <rPr>
            <sz val="9"/>
            <color indexed="81"/>
            <rFont val="Tahoma"/>
            <charset val="1"/>
          </rPr>
          <t>#03_2_I35#</t>
        </r>
      </text>
    </comment>
    <comment ref="H36" authorId="0" shapeId="0" xr:uid="{3EDDFA97-3DEE-40F0-8850-541E1F85190F}">
      <text>
        <r>
          <rPr>
            <sz val="9"/>
            <color indexed="81"/>
            <rFont val="Tahoma"/>
            <charset val="1"/>
          </rPr>
          <t>#03_2_I36#</t>
        </r>
      </text>
    </comment>
    <comment ref="H37" authorId="0" shapeId="0" xr:uid="{C6819BBC-F3CB-4688-9C52-CD75F4AF8864}">
      <text>
        <r>
          <rPr>
            <sz val="9"/>
            <color indexed="81"/>
            <rFont val="Tahoma"/>
            <charset val="1"/>
          </rPr>
          <t>#03_2_I37#</t>
        </r>
      </text>
    </comment>
    <comment ref="H38" authorId="0" shapeId="0" xr:uid="{1518BDEF-9DFE-4A7B-924A-1F1D79B96FED}">
      <text>
        <r>
          <rPr>
            <sz val="9"/>
            <color indexed="81"/>
            <rFont val="Tahoma"/>
            <charset val="1"/>
          </rPr>
          <t>#03_2_I38#</t>
        </r>
      </text>
    </comment>
    <comment ref="H39" authorId="0" shapeId="0" xr:uid="{326AF66F-49B4-4660-95A3-CCAE12E358A4}">
      <text>
        <r>
          <rPr>
            <sz val="9"/>
            <color indexed="81"/>
            <rFont val="Tahoma"/>
            <charset val="1"/>
          </rPr>
          <t>#03_2_I39#</t>
        </r>
      </text>
    </comment>
    <comment ref="H40" authorId="0" shapeId="0" xr:uid="{053BE5F4-63C2-4786-9B48-268DB3DC5A4D}">
      <text>
        <r>
          <rPr>
            <sz val="9"/>
            <color indexed="81"/>
            <rFont val="Tahoma"/>
            <charset val="1"/>
          </rPr>
          <t>#03_2_I40#</t>
        </r>
      </text>
    </comment>
    <comment ref="H41" authorId="0" shapeId="0" xr:uid="{237610B9-1B86-454B-80C2-D9FE4C484674}">
      <text>
        <r>
          <rPr>
            <sz val="9"/>
            <color indexed="81"/>
            <rFont val="Tahoma"/>
            <charset val="1"/>
          </rPr>
          <t>#03_2_I41#</t>
        </r>
      </text>
    </comment>
    <comment ref="H42" authorId="0" shapeId="0" xr:uid="{C4E8E0BE-9B64-49DB-BA91-D8A9F955223A}">
      <text>
        <r>
          <rPr>
            <sz val="9"/>
            <color indexed="81"/>
            <rFont val="Tahoma"/>
            <charset val="1"/>
          </rPr>
          <t>#03_2_I42#</t>
        </r>
      </text>
    </comment>
    <comment ref="H43" authorId="0" shapeId="0" xr:uid="{92D8F209-B784-41F9-804F-FC09A3412364}">
      <text>
        <r>
          <rPr>
            <sz val="9"/>
            <color indexed="81"/>
            <rFont val="Tahoma"/>
            <charset val="1"/>
          </rPr>
          <t>#03_2_I43#</t>
        </r>
      </text>
    </comment>
    <comment ref="H44" authorId="0" shapeId="0" xr:uid="{57725311-43B0-4D03-8EC9-99B8D068B1C7}">
      <text>
        <r>
          <rPr>
            <sz val="9"/>
            <color indexed="81"/>
            <rFont val="Tahoma"/>
            <charset val="1"/>
          </rPr>
          <t>#03_2_I44#</t>
        </r>
      </text>
    </comment>
    <comment ref="H45" authorId="0" shapeId="0" xr:uid="{BC376C07-3220-4684-B070-F5566139D28A}">
      <text>
        <r>
          <rPr>
            <sz val="9"/>
            <color indexed="81"/>
            <rFont val="Tahoma"/>
            <charset val="1"/>
          </rPr>
          <t>#03_2_I45#</t>
        </r>
      </text>
    </comment>
    <comment ref="H53" authorId="0" shapeId="0" xr:uid="{E937AC13-A4D4-4A6E-9BAA-0B586A8F95B8}">
      <text>
        <r>
          <rPr>
            <sz val="9"/>
            <color indexed="81"/>
            <rFont val="Tahoma"/>
            <charset val="1"/>
          </rPr>
          <t>#03_2_I53#</t>
        </r>
      </text>
    </comment>
    <comment ref="H55" authorId="0" shapeId="0" xr:uid="{D387E701-8487-477B-828F-5CE6FEDBBC3B}">
      <text>
        <r>
          <rPr>
            <sz val="9"/>
            <color indexed="81"/>
            <rFont val="Tahoma"/>
            <charset val="1"/>
          </rPr>
          <t>#03_2_I55#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antras</author>
  </authors>
  <commentList>
    <comment ref="C14" authorId="0" shapeId="0" xr:uid="{00000000-0006-0000-0000-000001000000}">
      <text>
        <r>
          <rPr>
            <sz val="9"/>
            <color indexed="81"/>
            <rFont val="Tahoma"/>
            <family val="2"/>
            <charset val="186"/>
          </rPr>
          <t>#20_4_D14#</t>
        </r>
      </text>
    </comment>
    <comment ref="D14" authorId="0" shapeId="0" xr:uid="{00000000-0006-0000-0000-000002000000}">
      <text>
        <r>
          <rPr>
            <sz val="9"/>
            <color indexed="81"/>
            <rFont val="Tahoma"/>
            <family val="2"/>
            <charset val="186"/>
          </rPr>
          <t>#20_4_E14#</t>
        </r>
      </text>
    </comment>
    <comment ref="E14" authorId="0" shapeId="0" xr:uid="{00000000-0006-0000-0000-000003000000}">
      <text>
        <r>
          <rPr>
            <sz val="9"/>
            <color indexed="81"/>
            <rFont val="Tahoma"/>
            <family val="2"/>
            <charset val="186"/>
          </rPr>
          <t>#20_4_F14#</t>
        </r>
      </text>
    </comment>
    <comment ref="F14" authorId="0" shapeId="0" xr:uid="{00000000-0006-0000-0000-000004000000}">
      <text>
        <r>
          <rPr>
            <sz val="9"/>
            <color indexed="81"/>
            <rFont val="Tahoma"/>
            <family val="2"/>
            <charset val="186"/>
          </rPr>
          <t>#20_4_G14#</t>
        </r>
      </text>
    </comment>
    <comment ref="G14" authorId="0" shapeId="0" xr:uid="{00000000-0006-0000-0000-000005000000}">
      <text>
        <r>
          <rPr>
            <sz val="9"/>
            <color indexed="81"/>
            <rFont val="Tahoma"/>
            <family val="2"/>
            <charset val="186"/>
          </rPr>
          <t>#20_4_H14#</t>
        </r>
      </text>
    </comment>
    <comment ref="H14" authorId="0" shapeId="0" xr:uid="{00000000-0006-0000-0000-000006000000}">
      <text>
        <r>
          <rPr>
            <sz val="9"/>
            <color indexed="81"/>
            <rFont val="Tahoma"/>
            <family val="2"/>
            <charset val="186"/>
          </rPr>
          <t>#20_4_I14#</t>
        </r>
      </text>
    </comment>
    <comment ref="I14" authorId="0" shapeId="0" xr:uid="{00000000-0006-0000-0000-000007000000}">
      <text>
        <r>
          <rPr>
            <sz val="9"/>
            <color indexed="81"/>
            <rFont val="Tahoma"/>
            <family val="2"/>
            <charset val="186"/>
          </rPr>
          <t>#20_4_J14#</t>
        </r>
      </text>
    </comment>
    <comment ref="J14" authorId="0" shapeId="0" xr:uid="{00000000-0006-0000-0000-000008000000}">
      <text>
        <r>
          <rPr>
            <sz val="9"/>
            <color indexed="81"/>
            <rFont val="Tahoma"/>
            <family val="2"/>
            <charset val="186"/>
          </rPr>
          <t>#20_4_K14#</t>
        </r>
      </text>
    </comment>
    <comment ref="K14" authorId="0" shapeId="0" xr:uid="{00000000-0006-0000-0000-000009000000}">
      <text>
        <r>
          <rPr>
            <sz val="9"/>
            <color indexed="81"/>
            <rFont val="Tahoma"/>
            <family val="2"/>
            <charset val="186"/>
          </rPr>
          <t>#20_4_L14#</t>
        </r>
      </text>
    </comment>
    <comment ref="L14" authorId="0" shapeId="0" xr:uid="{00000000-0006-0000-0000-00000A000000}">
      <text>
        <r>
          <rPr>
            <sz val="9"/>
            <color indexed="81"/>
            <rFont val="Tahoma"/>
            <family val="2"/>
            <charset val="186"/>
          </rPr>
          <t>#20_4_M14#</t>
        </r>
      </text>
    </comment>
    <comment ref="C15" authorId="0" shapeId="0" xr:uid="{00000000-0006-0000-0000-00000B000000}">
      <text>
        <r>
          <rPr>
            <sz val="9"/>
            <color indexed="81"/>
            <rFont val="Tahoma"/>
            <family val="2"/>
            <charset val="186"/>
          </rPr>
          <t>#20_4_D15#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5" authorId="0" shapeId="0" xr:uid="{00000000-0006-0000-0000-00000C000000}">
      <text>
        <r>
          <rPr>
            <sz val="9"/>
            <color indexed="81"/>
            <rFont val="Tahoma"/>
            <family val="2"/>
            <charset val="186"/>
          </rPr>
          <t>#20_4_E15#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5" authorId="0" shapeId="0" xr:uid="{00000000-0006-0000-0000-00000D000000}">
      <text>
        <r>
          <rPr>
            <sz val="9"/>
            <color indexed="81"/>
            <rFont val="Tahoma"/>
            <family val="2"/>
            <charset val="186"/>
          </rPr>
          <t>#20_4_F15#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5" authorId="0" shapeId="0" xr:uid="{00000000-0006-0000-0000-00000E000000}">
      <text>
        <r>
          <rPr>
            <sz val="9"/>
            <color indexed="81"/>
            <rFont val="Tahoma"/>
            <family val="2"/>
            <charset val="186"/>
          </rPr>
          <t>#20_4_G15#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5" authorId="0" shapeId="0" xr:uid="{00000000-0006-0000-0000-00000F000000}">
      <text>
        <r>
          <rPr>
            <sz val="9"/>
            <color indexed="81"/>
            <rFont val="Tahoma"/>
            <family val="2"/>
            <charset val="186"/>
          </rPr>
          <t>#20_4_H15#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5" authorId="0" shapeId="0" xr:uid="{00000000-0006-0000-0000-000010000000}">
      <text>
        <r>
          <rPr>
            <sz val="9"/>
            <color indexed="81"/>
            <rFont val="Tahoma"/>
            <family val="2"/>
            <charset val="186"/>
          </rPr>
          <t>#20_4_I15#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5" authorId="0" shapeId="0" xr:uid="{00000000-0006-0000-0000-000011000000}">
      <text>
        <r>
          <rPr>
            <sz val="9"/>
            <color indexed="81"/>
            <rFont val="Tahoma"/>
            <family val="2"/>
            <charset val="186"/>
          </rPr>
          <t>#20_4_J15#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5" authorId="0" shapeId="0" xr:uid="{00000000-0006-0000-0000-000012000000}">
      <text>
        <r>
          <rPr>
            <sz val="9"/>
            <color indexed="81"/>
            <rFont val="Tahoma"/>
            <family val="2"/>
            <charset val="186"/>
          </rPr>
          <t>#20_4_K15#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5" authorId="0" shapeId="0" xr:uid="{00000000-0006-0000-0000-000013000000}">
      <text>
        <r>
          <rPr>
            <sz val="9"/>
            <color indexed="81"/>
            <rFont val="Tahoma"/>
            <family val="2"/>
            <charset val="186"/>
          </rPr>
          <t>#20_4_L15#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5" authorId="0" shapeId="0" xr:uid="{00000000-0006-0000-0000-000014000000}">
      <text>
        <r>
          <rPr>
            <sz val="9"/>
            <color indexed="81"/>
            <rFont val="Tahoma"/>
            <family val="2"/>
            <charset val="186"/>
          </rPr>
          <t>#20_4_M15#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7" authorId="0" shapeId="0" xr:uid="{00000000-0006-0000-0000-000015000000}">
      <text>
        <r>
          <rPr>
            <sz val="9"/>
            <color indexed="81"/>
            <rFont val="Tahoma"/>
            <family val="2"/>
            <charset val="186"/>
          </rPr>
          <t>#20_4_D17#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7" authorId="0" shapeId="0" xr:uid="{00000000-0006-0000-0000-000016000000}">
      <text>
        <r>
          <rPr>
            <sz val="9"/>
            <color indexed="81"/>
            <rFont val="Tahoma"/>
            <family val="2"/>
            <charset val="186"/>
          </rPr>
          <t>#20_4_E17#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7" authorId="0" shapeId="0" xr:uid="{00000000-0006-0000-0000-000017000000}">
      <text>
        <r>
          <rPr>
            <sz val="9"/>
            <color indexed="81"/>
            <rFont val="Tahoma"/>
            <family val="2"/>
            <charset val="186"/>
          </rPr>
          <t>#20_4_F17#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7" authorId="0" shapeId="0" xr:uid="{00000000-0006-0000-0000-000018000000}">
      <text>
        <r>
          <rPr>
            <sz val="9"/>
            <color indexed="81"/>
            <rFont val="Tahoma"/>
            <family val="2"/>
            <charset val="186"/>
          </rPr>
          <t>#20_4_G17#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7" authorId="0" shapeId="0" xr:uid="{00000000-0006-0000-0000-000019000000}">
      <text>
        <r>
          <rPr>
            <sz val="9"/>
            <color indexed="81"/>
            <rFont val="Tahoma"/>
            <family val="2"/>
            <charset val="186"/>
          </rPr>
          <t>#20_4_H17#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7" authorId="0" shapeId="0" xr:uid="{00000000-0006-0000-0000-00001A000000}">
      <text>
        <r>
          <rPr>
            <sz val="9"/>
            <color indexed="81"/>
            <rFont val="Tahoma"/>
            <family val="2"/>
            <charset val="186"/>
          </rPr>
          <t>#20_4_I17#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7" authorId="0" shapeId="0" xr:uid="{00000000-0006-0000-0000-00001B000000}">
      <text>
        <r>
          <rPr>
            <sz val="9"/>
            <color indexed="81"/>
            <rFont val="Tahoma"/>
            <family val="2"/>
            <charset val="186"/>
          </rPr>
          <t>#20_4_J17#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7" authorId="0" shapeId="0" xr:uid="{00000000-0006-0000-0000-00001C000000}">
      <text>
        <r>
          <rPr>
            <sz val="9"/>
            <color indexed="81"/>
            <rFont val="Tahoma"/>
            <family val="2"/>
            <charset val="186"/>
          </rPr>
          <t>#20_4_K17#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7" authorId="0" shapeId="0" xr:uid="{00000000-0006-0000-0000-00001D000000}">
      <text>
        <r>
          <rPr>
            <sz val="9"/>
            <color indexed="81"/>
            <rFont val="Tahoma"/>
            <family val="2"/>
            <charset val="186"/>
          </rPr>
          <t>#20_4_L17#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7" authorId="0" shapeId="0" xr:uid="{00000000-0006-0000-0000-00001E000000}">
      <text>
        <r>
          <rPr>
            <sz val="9"/>
            <color indexed="81"/>
            <rFont val="Tahoma"/>
            <family val="2"/>
            <charset val="186"/>
          </rPr>
          <t>#20_4_M17#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8" authorId="0" shapeId="0" xr:uid="{00000000-0006-0000-0000-00001F000000}">
      <text>
        <r>
          <rPr>
            <sz val="9"/>
            <color indexed="81"/>
            <rFont val="Tahoma"/>
            <family val="2"/>
            <charset val="186"/>
          </rPr>
          <t>#20_4_D18#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8" authorId="0" shapeId="0" xr:uid="{00000000-0006-0000-0000-000020000000}">
      <text>
        <r>
          <rPr>
            <sz val="9"/>
            <color indexed="81"/>
            <rFont val="Tahoma"/>
            <family val="2"/>
            <charset val="186"/>
          </rPr>
          <t>#20_4_E18#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8" authorId="0" shapeId="0" xr:uid="{00000000-0006-0000-0000-000021000000}">
      <text>
        <r>
          <rPr>
            <sz val="9"/>
            <color indexed="81"/>
            <rFont val="Tahoma"/>
            <family val="2"/>
            <charset val="186"/>
          </rPr>
          <t>#20_4_F18#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8" authorId="0" shapeId="0" xr:uid="{00000000-0006-0000-0000-000022000000}">
      <text>
        <r>
          <rPr>
            <sz val="9"/>
            <color indexed="81"/>
            <rFont val="Tahoma"/>
            <family val="2"/>
            <charset val="186"/>
          </rPr>
          <t>#20_4_G18#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8" authorId="0" shapeId="0" xr:uid="{00000000-0006-0000-0000-000023000000}">
      <text>
        <r>
          <rPr>
            <sz val="9"/>
            <color indexed="81"/>
            <rFont val="Tahoma"/>
            <family val="2"/>
            <charset val="186"/>
          </rPr>
          <t>#20_4_H18#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8" authorId="0" shapeId="0" xr:uid="{00000000-0006-0000-0000-000024000000}">
      <text>
        <r>
          <rPr>
            <sz val="9"/>
            <color indexed="81"/>
            <rFont val="Tahoma"/>
            <family val="2"/>
            <charset val="186"/>
          </rPr>
          <t>#20_4_I18#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8" authorId="0" shapeId="0" xr:uid="{00000000-0006-0000-0000-000025000000}">
      <text>
        <r>
          <rPr>
            <sz val="9"/>
            <color indexed="81"/>
            <rFont val="Tahoma"/>
            <family val="2"/>
            <charset val="186"/>
          </rPr>
          <t>#20_4_J18#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" authorId="0" shapeId="0" xr:uid="{00000000-0006-0000-0000-000026000000}">
      <text>
        <r>
          <rPr>
            <sz val="9"/>
            <color indexed="81"/>
            <rFont val="Tahoma"/>
            <family val="2"/>
            <charset val="186"/>
          </rPr>
          <t>#20_4_K18#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8" authorId="0" shapeId="0" xr:uid="{00000000-0006-0000-0000-000027000000}">
      <text>
        <r>
          <rPr>
            <sz val="9"/>
            <color indexed="81"/>
            <rFont val="Tahoma"/>
            <family val="2"/>
            <charset val="186"/>
          </rPr>
          <t>#20_4_L18#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8" authorId="0" shapeId="0" xr:uid="{00000000-0006-0000-0000-000028000000}">
      <text>
        <r>
          <rPr>
            <sz val="9"/>
            <color indexed="81"/>
            <rFont val="Tahoma"/>
            <family val="2"/>
            <charset val="186"/>
          </rPr>
          <t>#20_4_M18#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0" authorId="0" shapeId="0" xr:uid="{00000000-0006-0000-0000-000029000000}">
      <text>
        <r>
          <rPr>
            <sz val="9"/>
            <color indexed="81"/>
            <rFont val="Tahoma"/>
            <family val="2"/>
            <charset val="186"/>
          </rPr>
          <t>#20_4_D20#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0" authorId="0" shapeId="0" xr:uid="{00000000-0006-0000-0000-00002A000000}">
      <text>
        <r>
          <rPr>
            <sz val="9"/>
            <color indexed="81"/>
            <rFont val="Tahoma"/>
            <family val="2"/>
            <charset val="186"/>
          </rPr>
          <t>#20_4_E20#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0" authorId="0" shapeId="0" xr:uid="{00000000-0006-0000-0000-00002B000000}">
      <text>
        <r>
          <rPr>
            <sz val="9"/>
            <color indexed="81"/>
            <rFont val="Tahoma"/>
            <family val="2"/>
            <charset val="186"/>
          </rPr>
          <t>#20_4_F20#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0" authorId="0" shapeId="0" xr:uid="{00000000-0006-0000-0000-00002C000000}">
      <text>
        <r>
          <rPr>
            <sz val="9"/>
            <color indexed="81"/>
            <rFont val="Tahoma"/>
            <family val="2"/>
            <charset val="186"/>
          </rPr>
          <t>#20_4_G20#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0" authorId="0" shapeId="0" xr:uid="{00000000-0006-0000-0000-00002D000000}">
      <text>
        <r>
          <rPr>
            <sz val="9"/>
            <color indexed="81"/>
            <rFont val="Tahoma"/>
            <family val="2"/>
            <charset val="186"/>
          </rPr>
          <t>#20_4_H20#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0" authorId="0" shapeId="0" xr:uid="{00000000-0006-0000-0000-00002E000000}">
      <text>
        <r>
          <rPr>
            <sz val="9"/>
            <color indexed="81"/>
            <rFont val="Tahoma"/>
            <family val="2"/>
            <charset val="186"/>
          </rPr>
          <t>#20_4_I20#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0" authorId="0" shapeId="0" xr:uid="{00000000-0006-0000-0000-00002F000000}">
      <text>
        <r>
          <rPr>
            <sz val="9"/>
            <color indexed="81"/>
            <rFont val="Tahoma"/>
            <family val="2"/>
            <charset val="186"/>
          </rPr>
          <t>#20_4_J20#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" authorId="0" shapeId="0" xr:uid="{00000000-0006-0000-0000-000030000000}">
      <text>
        <r>
          <rPr>
            <sz val="9"/>
            <color indexed="81"/>
            <rFont val="Tahoma"/>
            <family val="2"/>
            <charset val="186"/>
          </rPr>
          <t>#20_4_K20#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0" authorId="0" shapeId="0" xr:uid="{00000000-0006-0000-0000-000031000000}">
      <text>
        <r>
          <rPr>
            <sz val="9"/>
            <color indexed="81"/>
            <rFont val="Tahoma"/>
            <family val="2"/>
            <charset val="186"/>
          </rPr>
          <t>#20_4_L20#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0" authorId="0" shapeId="0" xr:uid="{00000000-0006-0000-0000-000032000000}">
      <text>
        <r>
          <rPr>
            <sz val="9"/>
            <color indexed="81"/>
            <rFont val="Tahoma"/>
            <family val="2"/>
            <charset val="186"/>
          </rPr>
          <t>#20_4_M20#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1" authorId="0" shapeId="0" xr:uid="{00000000-0006-0000-0000-000033000000}">
      <text>
        <r>
          <rPr>
            <sz val="9"/>
            <color indexed="81"/>
            <rFont val="Tahoma"/>
            <family val="2"/>
            <charset val="186"/>
          </rPr>
          <t>#20_4_D21#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1" authorId="0" shapeId="0" xr:uid="{00000000-0006-0000-0000-000034000000}">
      <text>
        <r>
          <rPr>
            <sz val="9"/>
            <color indexed="81"/>
            <rFont val="Tahoma"/>
            <family val="2"/>
            <charset val="186"/>
          </rPr>
          <t>#20_4_E21#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1" authorId="0" shapeId="0" xr:uid="{00000000-0006-0000-0000-000035000000}">
      <text>
        <r>
          <rPr>
            <sz val="9"/>
            <color indexed="81"/>
            <rFont val="Tahoma"/>
            <family val="2"/>
            <charset val="186"/>
          </rPr>
          <t>#20_4_F21#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1" authorId="0" shapeId="0" xr:uid="{00000000-0006-0000-0000-000036000000}">
      <text>
        <r>
          <rPr>
            <sz val="9"/>
            <color indexed="81"/>
            <rFont val="Tahoma"/>
            <family val="2"/>
            <charset val="186"/>
          </rPr>
          <t>#20_4_G21#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1" authorId="0" shapeId="0" xr:uid="{00000000-0006-0000-0000-000037000000}">
      <text>
        <r>
          <rPr>
            <sz val="9"/>
            <color indexed="81"/>
            <rFont val="Tahoma"/>
            <family val="2"/>
            <charset val="186"/>
          </rPr>
          <t>#20_4_H21#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1" authorId="0" shapeId="0" xr:uid="{00000000-0006-0000-0000-000038000000}">
      <text>
        <r>
          <rPr>
            <sz val="9"/>
            <color indexed="81"/>
            <rFont val="Tahoma"/>
            <family val="2"/>
            <charset val="186"/>
          </rPr>
          <t>#20_4_I21#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1" authorId="0" shapeId="0" xr:uid="{00000000-0006-0000-0000-000039000000}">
      <text>
        <r>
          <rPr>
            <sz val="9"/>
            <color indexed="81"/>
            <rFont val="Tahoma"/>
            <family val="2"/>
            <charset val="186"/>
          </rPr>
          <t>#20_4_J21#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1" authorId="0" shapeId="0" xr:uid="{00000000-0006-0000-0000-00003A000000}">
      <text>
        <r>
          <rPr>
            <sz val="9"/>
            <color indexed="81"/>
            <rFont val="Tahoma"/>
            <family val="2"/>
            <charset val="186"/>
          </rPr>
          <t>#20_4_K21#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1" authorId="0" shapeId="0" xr:uid="{00000000-0006-0000-0000-00003B000000}">
      <text>
        <r>
          <rPr>
            <sz val="9"/>
            <color indexed="81"/>
            <rFont val="Tahoma"/>
            <family val="2"/>
            <charset val="186"/>
          </rPr>
          <t>#20_4_L21#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1" authorId="0" shapeId="0" xr:uid="{00000000-0006-0000-0000-00003C000000}">
      <text>
        <r>
          <rPr>
            <sz val="9"/>
            <color indexed="81"/>
            <rFont val="Tahoma"/>
            <family val="2"/>
            <charset val="186"/>
          </rPr>
          <t>#20_4_M21#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3" authorId="0" shapeId="0" xr:uid="{00000000-0006-0000-0000-00003D000000}">
      <text>
        <r>
          <rPr>
            <sz val="9"/>
            <color indexed="81"/>
            <rFont val="Tahoma"/>
            <family val="2"/>
            <charset val="186"/>
          </rPr>
          <t>#20_4_D23#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3" authorId="0" shapeId="0" xr:uid="{00000000-0006-0000-0000-00003E000000}">
      <text>
        <r>
          <rPr>
            <sz val="9"/>
            <color indexed="81"/>
            <rFont val="Tahoma"/>
            <family val="2"/>
            <charset val="186"/>
          </rPr>
          <t>#20_4_E23#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3" authorId="0" shapeId="0" xr:uid="{00000000-0006-0000-0000-00003F000000}">
      <text>
        <r>
          <rPr>
            <sz val="9"/>
            <color indexed="81"/>
            <rFont val="Tahoma"/>
            <family val="2"/>
            <charset val="186"/>
          </rPr>
          <t>#20_4_F23#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3" authorId="0" shapeId="0" xr:uid="{00000000-0006-0000-0000-000040000000}">
      <text>
        <r>
          <rPr>
            <sz val="9"/>
            <color indexed="81"/>
            <rFont val="Tahoma"/>
            <family val="2"/>
            <charset val="186"/>
          </rPr>
          <t>#20_4_G23#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3" authorId="0" shapeId="0" xr:uid="{00000000-0006-0000-0000-000041000000}">
      <text>
        <r>
          <rPr>
            <sz val="9"/>
            <color indexed="81"/>
            <rFont val="Tahoma"/>
            <family val="2"/>
            <charset val="186"/>
          </rPr>
          <t>#20_4_H23#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3" authorId="0" shapeId="0" xr:uid="{00000000-0006-0000-0000-000042000000}">
      <text>
        <r>
          <rPr>
            <sz val="9"/>
            <color indexed="81"/>
            <rFont val="Tahoma"/>
            <family val="2"/>
            <charset val="186"/>
          </rPr>
          <t>#20_4_I23#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3" authorId="0" shapeId="0" xr:uid="{00000000-0006-0000-0000-000043000000}">
      <text>
        <r>
          <rPr>
            <sz val="9"/>
            <color indexed="81"/>
            <rFont val="Tahoma"/>
            <family val="2"/>
            <charset val="186"/>
          </rPr>
          <t>#20_4_J23#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3" authorId="0" shapeId="0" xr:uid="{00000000-0006-0000-0000-000044000000}">
      <text>
        <r>
          <rPr>
            <sz val="9"/>
            <color indexed="81"/>
            <rFont val="Tahoma"/>
            <family val="2"/>
            <charset val="186"/>
          </rPr>
          <t>#20_4_K23#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3" authorId="0" shapeId="0" xr:uid="{00000000-0006-0000-0000-000045000000}">
      <text>
        <r>
          <rPr>
            <sz val="9"/>
            <color indexed="81"/>
            <rFont val="Tahoma"/>
            <family val="2"/>
            <charset val="186"/>
          </rPr>
          <t>#20_4_L23#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3" authorId="0" shapeId="0" xr:uid="{00000000-0006-0000-0000-000046000000}">
      <text>
        <r>
          <rPr>
            <sz val="9"/>
            <color indexed="81"/>
            <rFont val="Tahoma"/>
            <family val="2"/>
            <charset val="186"/>
          </rPr>
          <t>#20_4_M23#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4" authorId="0" shapeId="0" xr:uid="{00000000-0006-0000-0000-000047000000}">
      <text>
        <r>
          <rPr>
            <sz val="9"/>
            <color indexed="81"/>
            <rFont val="Tahoma"/>
            <family val="2"/>
            <charset val="186"/>
          </rPr>
          <t>#20_4_D24#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4" authorId="0" shapeId="0" xr:uid="{00000000-0006-0000-0000-000048000000}">
      <text>
        <r>
          <rPr>
            <sz val="9"/>
            <color indexed="81"/>
            <rFont val="Tahoma"/>
            <family val="2"/>
            <charset val="186"/>
          </rPr>
          <t>#20_4_E24#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4" authorId="0" shapeId="0" xr:uid="{00000000-0006-0000-0000-000049000000}">
      <text>
        <r>
          <rPr>
            <sz val="9"/>
            <color indexed="81"/>
            <rFont val="Tahoma"/>
            <family val="2"/>
            <charset val="186"/>
          </rPr>
          <t>#20_4_F24#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4" authorId="0" shapeId="0" xr:uid="{00000000-0006-0000-0000-00004A000000}">
      <text>
        <r>
          <rPr>
            <sz val="9"/>
            <color indexed="81"/>
            <rFont val="Tahoma"/>
            <family val="2"/>
            <charset val="186"/>
          </rPr>
          <t>#20_4_G24#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4" authorId="0" shapeId="0" xr:uid="{00000000-0006-0000-0000-00004B000000}">
      <text>
        <r>
          <rPr>
            <sz val="9"/>
            <color indexed="81"/>
            <rFont val="Tahoma"/>
            <family val="2"/>
            <charset val="186"/>
          </rPr>
          <t>#20_4_H24#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4" authorId="0" shapeId="0" xr:uid="{00000000-0006-0000-0000-00004C000000}">
      <text>
        <r>
          <rPr>
            <sz val="9"/>
            <color indexed="81"/>
            <rFont val="Tahoma"/>
            <family val="2"/>
            <charset val="186"/>
          </rPr>
          <t>#20_4_I24#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4" authorId="0" shapeId="0" xr:uid="{00000000-0006-0000-0000-00004D000000}">
      <text>
        <r>
          <rPr>
            <sz val="9"/>
            <color indexed="81"/>
            <rFont val="Tahoma"/>
            <family val="2"/>
            <charset val="186"/>
          </rPr>
          <t>#20_4_J24#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4" authorId="0" shapeId="0" xr:uid="{00000000-0006-0000-0000-00004E000000}">
      <text>
        <r>
          <rPr>
            <sz val="9"/>
            <color indexed="81"/>
            <rFont val="Tahoma"/>
            <family val="2"/>
            <charset val="186"/>
          </rPr>
          <t>#20_4_K24#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4" authorId="0" shapeId="0" xr:uid="{00000000-0006-0000-0000-00004F000000}">
      <text>
        <r>
          <rPr>
            <sz val="9"/>
            <color indexed="81"/>
            <rFont val="Tahoma"/>
            <family val="2"/>
            <charset val="186"/>
          </rPr>
          <t>#20_4_L24#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4" authorId="0" shapeId="0" xr:uid="{00000000-0006-0000-0000-000050000000}">
      <text>
        <r>
          <rPr>
            <sz val="9"/>
            <color indexed="81"/>
            <rFont val="Tahoma"/>
            <family val="2"/>
            <charset val="186"/>
          </rPr>
          <t>#20_4_M24#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<sst xmlns="http://schemas.openxmlformats.org/spreadsheetml/2006/main" count="381" uniqueCount="280">
  <si>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</si>
  <si>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</si>
  <si>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</si>
  <si>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</si>
  <si>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</si>
  <si>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Perduota kitiems viešojo sektoriaus subjektams</t>
  </si>
  <si>
    <t>1.</t>
  </si>
  <si>
    <t>1.1.</t>
  </si>
  <si>
    <t>nepiniginiam turtui įsigyti</t>
  </si>
  <si>
    <t>1.2.</t>
  </si>
  <si>
    <t>kitoms išlaidoms kompensuoti</t>
  </si>
  <si>
    <t>2.</t>
  </si>
  <si>
    <t>3.</t>
  </si>
  <si>
    <t>Iš kitų šaltinių:</t>
  </si>
  <si>
    <t>3.1.</t>
  </si>
  <si>
    <t>4.</t>
  </si>
  <si>
    <t>4.1.</t>
  </si>
  <si>
    <t>4.2.</t>
  </si>
  <si>
    <t>(Informacijos apie finansavimo sumas pagal šaltinį, tikslinę paskirtį ir jų pokyčius per ataskaitinį laikotarpį pateikimo žemesniojo lygio</t>
  </si>
  <si>
    <t>5.</t>
  </si>
  <si>
    <t>Finansavimo sumų sumažėjimas dėl jų panaudojimo savo veiklai</t>
  </si>
  <si>
    <t xml:space="preserve">                                     20-ojo VSAFAS „Finansavimo sumos“</t>
  </si>
  <si>
    <t xml:space="preserve">                                      4 priedas</t>
  </si>
  <si>
    <t>Finansavimo sumų sumažėjimas dėl jų perdavimo ne viešojo sektoriaus subjektams</t>
  </si>
  <si>
    <t>11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</si>
  <si>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</si>
  <si>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</si>
  <si>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</si>
  <si>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t xml:space="preserve"> Finansavimo sumų (gautinų) pasikeitimas</t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</si>
  <si>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</si>
  <si>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</si>
  <si>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</si>
  <si>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</si>
  <si>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>Iš viso finansavimo sumų</t>
  </si>
  <si>
    <t>Finansavimo sumos (grąžintos)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</si>
  <si>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</si>
  <si>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</si>
  <si>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</si>
  <si>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* Šioje skiltyje rodomas finansavimo sumų pergrupavimas, praėjusio ataskaitinio laikotarpio klaidų taisymas ir valiutos kurso įtaka pinigų likučiams, susijusiems su finansavimo sumomis</t>
  </si>
  <si>
    <t>Finansavimo sumų pergrupavimas*</t>
  </si>
  <si>
    <t>FINANSAVIMO SUMOS PAGAL ŠALTINĮ, TIKSLINĘ PASKIRTĮ IR JŲ POKYČIAI PER ATASKAITINĮ LAIKOTARPĮ 2020-03-31</t>
  </si>
  <si>
    <t>3-iojo VSAFAS „Veiklos rezultatų ataskaita“</t>
  </si>
  <si>
    <t>2 priedas</t>
  </si>
  <si>
    <t>(Žemesniojo lygio viešojo sektoriaus subjektų, išskyrus mokesčių fondus ir išteklių fondus</t>
  </si>
  <si>
    <t>(įskaitant socialinės apsaugos fondus), veiklos rezultatų ataskaitos forma)</t>
  </si>
  <si>
    <t>Priekulės vaikų lopšelis - darželis</t>
  </si>
  <si>
    <t>(viešojo sektoriaus subjekto arba viešojo sektoriaus subjektų grupės pavadinimas)</t>
  </si>
  <si>
    <t>191787491 Lietuvininkų g. 11 Priekulė Klaipėdos rajonas</t>
  </si>
  <si>
    <t>(viešojo sektoriaus subjekto, parengusio veiklos rezultatų ataskaitą</t>
  </si>
  <si>
    <t>arba konsoliduotąją veiklos rezultatų ataskaitą,  kodas, adresas)</t>
  </si>
  <si>
    <t>VEIKLOS REZULTATŲ ATASKAITA</t>
  </si>
  <si>
    <t>PAGAL  2020.03.31 D. DUOMENIS</t>
  </si>
  <si>
    <t xml:space="preserve">2020.04.17 Nr. F1-62    </t>
  </si>
  <si>
    <t>(data)</t>
  </si>
  <si>
    <r>
      <t xml:space="preserve">Pateikimo valiuta ir tikslumas: eurais </t>
    </r>
    <r>
      <rPr>
        <i/>
        <sz val="11"/>
        <rFont val="TimesNewRoman,Bold"/>
        <charset val="186"/>
      </rPr>
      <t>arba tūkstančiais eurų</t>
    </r>
  </si>
  <si>
    <t>Straipsniai</t>
  </si>
  <si>
    <t>Pastabos Nr.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</si>
  <si>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</si>
  <si>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</si>
  <si>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</si>
  <si>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</si>
  <si>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</si>
  <si>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</si>
  <si>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</si>
  <si>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</si>
  <si>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</si>
  <si>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</si>
  <si>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</si>
  <si>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</si>
  <si>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</si>
  <si>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</si>
  <si>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II.</t>
  </si>
  <si>
    <t>MOKESČIŲ IR SOCIALINIŲ ĮMOKŲ PAJAMOS</t>
  </si>
  <si>
    <t>III.</t>
  </si>
  <si>
    <t xml:space="preserve">PAGRINDINĖS VEIKLOS KITOS PAJAMOS </t>
  </si>
  <si>
    <t>III.1.</t>
  </si>
  <si>
    <t>Pagrindinės veiklos kitos pajamos</t>
  </si>
  <si>
    <t>P21</t>
  </si>
  <si>
    <t>III.2.</t>
  </si>
  <si>
    <t>Pervestinų pagrindinės veiklos kitų pajamų suma</t>
  </si>
  <si>
    <t>B.</t>
  </si>
  <si>
    <t>PAGRINDINĖS VEIKLOS SĄNAUDOS</t>
  </si>
  <si>
    <t>P02</t>
  </si>
  <si>
    <t xml:space="preserve">Darbo užmokesčio ir socialinio draudimo </t>
  </si>
  <si>
    <t>DARBO UŽMOKESČIO IR SOCIALINIO DRAUDIMO</t>
  </si>
  <si>
    <t>P22</t>
  </si>
  <si>
    <t>Nusidėvėjimo ir amortizacijos</t>
  </si>
  <si>
    <t>NUSIDĖVĖJIMO IR AMORTIZACIJOS</t>
  </si>
  <si>
    <t>KOMUNALINIŲ PASLAUGŲ IR ryšių</t>
  </si>
  <si>
    <t>KOMUNALINIŲ PASLAUGŲ IR RYŠIŲ</t>
  </si>
  <si>
    <t>IV.</t>
  </si>
  <si>
    <t xml:space="preserve">Komandiruočių </t>
  </si>
  <si>
    <t>KOMANDIRUOČIŲ</t>
  </si>
  <si>
    <t>V.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</si>
  <si>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</si>
  <si>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</si>
  <si>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</si>
  <si>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</si>
  <si>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</si>
  <si>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</si>
  <si>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</si>
  <si>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</si>
  <si>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</si>
  <si>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</si>
  <si>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</si>
  <si>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</si>
  <si>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</si>
  <si>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</si>
  <si>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</si>
  <si>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</si>
  <si>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</si>
  <si>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</si>
  <si>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</si>
  <si>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</si>
  <si>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</si>
  <si>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</si>
  <si>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</si>
  <si>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</si>
  <si>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</si>
  <si>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</si>
  <si>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</si>
  <si>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C.</t>
  </si>
  <si>
    <t>PAGRINDINĖS VEIKLOS PERVIRŠIS AR DEFICITAS</t>
  </si>
  <si>
    <t>D.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</si>
  <si>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</si>
  <si>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</si>
  <si>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</si>
  <si>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</si>
  <si>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</si>
  <si>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</si>
  <si>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</si>
  <si>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</si>
  <si>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E.</t>
  </si>
  <si>
    <t>FINANSINĖS IR INVESTICINĖS VEIKLOS REZULTATAS</t>
  </si>
  <si>
    <t>F.</t>
  </si>
  <si>
    <t>APSKAITOS POLITIKOS KEITIMO IR ESMINIŲ APSKAITOS KLAIDŲ TAISYMO ĮTAKA</t>
  </si>
  <si>
    <t>G.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</si>
  <si>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</si>
  <si>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</si>
  <si>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</si>
  <si>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</si>
  <si>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</si>
  <si>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</si>
  <si>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</si>
  <si>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</si>
  <si>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>Direktorė</t>
  </si>
  <si>
    <t>Irena Skrabienė</t>
  </si>
  <si>
    <t xml:space="preserve">(viešojo sektoriaus subjekto vadovas arba jo įgaliotas administracijos vadovas)                           </t>
  </si>
  <si>
    <t>(parašas)</t>
  </si>
  <si>
    <t>(vardas ir pavardė)</t>
  </si>
  <si>
    <t xml:space="preserve">Vyriausia buhalterė                                                                                    </t>
  </si>
  <si>
    <t>____________</t>
  </si>
  <si>
    <t>Vilija Vasiulienė</t>
  </si>
  <si>
    <t xml:space="preserve">vyriausiasis buhalteris (buhalteris)                                                                                      </t>
  </si>
  <si>
    <t xml:space="preserve">  (parašas)</t>
  </si>
  <si>
    <t>2-ojo VSAFAS „Finansinės būklės ataskaita“</t>
  </si>
  <si>
    <t>(Žemesniojo lygio viešojo sektoriaus subjektų, išskyrus mokesčių fondus ir išteklių fondus, finansinės būklės ataskaitos forma)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</si>
  <si>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</si>
  <si>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</si>
  <si>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t>FINANSINĖS BŪKLĖS ATASKAITA</t>
  </si>
  <si>
    <t xml:space="preserve">2020.04.17 Nr. F1-62 </t>
  </si>
  <si>
    <t>Pateikimo valiuta ir tikslumas: eurais arba tūkstančiais eurų</t>
  </si>
  <si>
    <t xml:space="preserve">Pastabos Nr. </t>
  </si>
  <si>
    <t>Paskutinė ataskaitinio laikotarpio diena</t>
  </si>
  <si>
    <t>Paskutinė praėjusio ataskaitinio laikotarpio diena</t>
  </si>
  <si>
    <t>ILGALAIKIS TURTAS</t>
  </si>
  <si>
    <t>Nematerialusis turtas</t>
  </si>
  <si>
    <t>I.1</t>
  </si>
  <si>
    <t>Plėtros darbai</t>
  </si>
  <si>
    <t>I.2</t>
  </si>
  <si>
    <t>Programinė įranga ir jos licencijos</t>
  </si>
  <si>
    <t>I.3</t>
  </si>
  <si>
    <t>Kitas nematerialusis turtas</t>
  </si>
  <si>
    <t>I.4</t>
  </si>
  <si>
    <t>Nebaigti projektai ir išankstiniai mokėjimai</t>
  </si>
  <si>
    <t>I.5</t>
  </si>
  <si>
    <t>Prestižas</t>
  </si>
  <si>
    <t>Ilgalaikis materialusis turtas</t>
  </si>
  <si>
    <t>P04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</si>
  <si>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</si>
  <si>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</si>
  <si>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</si>
  <si>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</si>
  <si>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</si>
  <si>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</si>
  <si>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</si>
  <si>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</si>
  <si>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</si>
  <si>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</si>
  <si>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</si>
  <si>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</si>
  <si>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</si>
  <si>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</si>
  <si>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</si>
  <si>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</si>
  <si>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</si>
  <si>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</si>
  <si>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II.10</t>
  </si>
  <si>
    <t>Nebaigta statyba ir išankstiniai mokėjimai</t>
  </si>
  <si>
    <t>Ilgalaikis finansinis turtas</t>
  </si>
  <si>
    <t>Mineraliniai ištekliai ir kitas ilgalaikis turtas</t>
  </si>
  <si>
    <t>BIOLOGINIS TURTAS</t>
  </si>
  <si>
    <t>TRUMPALAIKIS TURTAS</t>
  </si>
  <si>
    <t>Atsargos</t>
  </si>
  <si>
    <t>P08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</si>
  <si>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</si>
  <si>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</si>
  <si>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</si>
  <si>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</si>
  <si>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</si>
  <si>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</si>
  <si>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t>P09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</si>
  <si>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</si>
  <si>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P10</t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</si>
  <si>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</si>
  <si>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</si>
  <si>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</si>
  <si>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</si>
  <si>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</si>
  <si>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</si>
  <si>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</si>
  <si>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</si>
  <si>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</si>
  <si>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</si>
  <si>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</si>
  <si>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</si>
  <si>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</si>
  <si>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</si>
  <si>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P11</t>
  </si>
  <si>
    <t>IŠ VISO TURTO:</t>
  </si>
  <si>
    <t>FINANSAVIMO SUMOS</t>
  </si>
  <si>
    <t>P12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</si>
  <si>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</si>
  <si>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</si>
  <si>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</si>
  <si>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</si>
  <si>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ĮSIPAREIGOJIMAI</t>
  </si>
  <si>
    <t>P17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</si>
  <si>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</si>
  <si>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</si>
  <si>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</si>
  <si>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</si>
  <si>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</si>
  <si>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</si>
  <si>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</si>
  <si>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</si>
  <si>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</si>
  <si>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</si>
  <si>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</si>
  <si>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</si>
  <si>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</si>
  <si>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</si>
  <si>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</si>
  <si>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</si>
  <si>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</si>
  <si>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</si>
  <si>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</si>
  <si>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Su darbo santykiais susiję įsipareigojimai</t>
  </si>
  <si>
    <t>II.11</t>
  </si>
  <si>
    <t>Sukauptos mokėtinos sumos</t>
  </si>
  <si>
    <t>II.12</t>
  </si>
  <si>
    <t>Kiti trumpalaikiai įsipareigojimai</t>
  </si>
  <si>
    <t>GRYNASIS TURTAS</t>
  </si>
  <si>
    <t>P18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</si>
  <si>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</si>
  <si>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</si>
  <si>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</si>
  <si>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</si>
  <si>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</si>
  <si>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</si>
  <si>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</si>
  <si>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</si>
  <si>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</si>
  <si>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</si>
  <si>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MAŽUMOS DALIS</t>
  </si>
  <si>
    <t>IŠ VISO FINANSAVIMO SUMŲ, ĮSIPAREIGOJIMŲ, GRYNOJO TURTO IR MAŽUMOS DALIES:</t>
  </si>
  <si>
    <t>(viešojo sektoriaus subjekto vadovas arba jo įgaliotas administracijos vadovas)</t>
  </si>
  <si>
    <t>Vyr. buhalterė</t>
  </si>
  <si>
    <t xml:space="preserve">        (vyriausiasis buhalteris (buhalteris)                    </t>
  </si>
  <si>
    <t xml:space="preserve">P18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</si>
</sst>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0"/>
      <name val="Arial"/>
    </font>
    <font>
      <sz val="8"/>
      <name val="Arial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Arial"/>
    </font>
    <font>
      <b/>
      <sz val="10"/>
      <name val="Times New Roman"/>
      <family val="1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1"/>
      <name val="Arial"/>
    </font>
    <font>
      <b/>
      <sz val="11"/>
      <name val="TimesNewRoman,Bold"/>
    </font>
    <font>
      <b/>
      <sz val="11"/>
      <name val="Arial"/>
    </font>
    <font>
      <u/>
      <sz val="11"/>
      <name val="TimesNewRoman,Bold"/>
      <charset val="186"/>
    </font>
    <font>
      <i/>
      <sz val="11"/>
      <name val="TimesNewRoman,Bold"/>
    </font>
    <font>
      <i/>
      <sz val="11"/>
      <name val="TimesNewRoman,Bold"/>
      <charset val="186"/>
    </font>
    <font>
      <sz val="12"/>
      <name val="Arial"/>
    </font>
    <font>
      <b/>
      <sz val="12"/>
      <name val="Arial"/>
    </font>
    <font>
      <sz val="9"/>
      <name val="Times New Roman"/>
      <family val="1"/>
      <charset val="186"/>
    </font>
    <font>
      <sz val="9"/>
      <name val="Arial"/>
      <charset val="186"/>
    </font>
    <font>
      <b/>
      <sz val="10"/>
      <name val="Arial"/>
      <charset val="186"/>
    </font>
    <font>
      <u/>
      <sz val="10"/>
      <name val="Times New Roman"/>
      <family val="1"/>
      <charset val="186"/>
    </font>
    <font>
      <u/>
      <sz val="10"/>
      <name val="Arial"/>
      <charset val="186"/>
    </font>
    <font>
      <sz val="10"/>
      <name val="Arial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0" fillId="2" borderId="0" xfId="0" applyFont="1" applyFill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2" fontId="3" fillId="0" borderId="1" xfId="0" applyNumberFormat="1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right" vertical="center"/>
    </xf>
    <xf numFmtId="2" fontId="10" fillId="3" borderId="4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2" fontId="10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5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 wrapText="1"/>
    </xf>
    <xf numFmtId="0" fontId="25" fillId="3" borderId="0" xfId="0" applyFont="1" applyFill="1" applyAlignment="1">
      <alignment horizontal="center" vertical="center" wrapText="1"/>
    </xf>
    <xf numFmtId="0" fontId="2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/>
    </xf>
    <xf numFmtId="0" fontId="30" fillId="3" borderId="8" xfId="0" applyFont="1" applyFill="1" applyBorder="1" applyAlignment="1">
      <alignment horizontal="left" vertical="center"/>
    </xf>
    <xf numFmtId="0" fontId="30" fillId="3" borderId="8" xfId="0" applyFont="1" applyFill="1" applyBorder="1" applyAlignment="1">
      <alignment horizontal="left" vertical="center" wrapText="1"/>
    </xf>
    <xf numFmtId="2" fontId="5" fillId="3" borderId="4" xfId="0" applyNumberFormat="1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/>
    </xf>
    <xf numFmtId="16" fontId="5" fillId="3" borderId="7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16" fontId="5" fillId="3" borderId="1" xfId="0" applyNumberFormat="1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16" fontId="5" fillId="3" borderId="1" xfId="0" quotePrefix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16" fontId="5" fillId="0" borderId="1" xfId="0" applyNumberFormat="1" applyFont="1" applyBorder="1" applyAlignment="1">
      <alignment horizontal="center" vertical="center"/>
    </xf>
    <xf numFmtId="0" fontId="5" fillId="3" borderId="1" xfId="0" quotePrefix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 wrapText="1"/>
    </xf>
    <xf numFmtId="0" fontId="30" fillId="3" borderId="6" xfId="0" applyFont="1" applyFill="1" applyBorder="1" applyAlignment="1">
      <alignment horizontal="left" vertical="center"/>
    </xf>
    <xf numFmtId="0" fontId="30" fillId="3" borderId="7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0" fontId="5" fillId="3" borderId="2" xfId="0" quotePrefix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30" fillId="0" borderId="6" xfId="0" applyFont="1" applyBorder="1" applyAlignment="1">
      <alignment horizontal="left" vertical="center"/>
    </xf>
    <xf numFmtId="0" fontId="30" fillId="0" borderId="7" xfId="0" applyFont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right" vertical="center"/>
    </xf>
    <xf numFmtId="0" fontId="7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0" fillId="3" borderId="5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25" fillId="3" borderId="0" xfId="0" applyFont="1" applyFill="1" applyAlignment="1">
      <alignment horizontal="center" vertical="center" wrapText="1"/>
    </xf>
    <xf numFmtId="0" fontId="25" fillId="3" borderId="0" xfId="0" applyFont="1" applyFill="1" applyAlignment="1">
      <alignment vertical="center" wrapText="1"/>
    </xf>
    <xf numFmtId="0" fontId="26" fillId="3" borderId="0" xfId="0" applyFont="1" applyFill="1" applyAlignment="1">
      <alignment horizontal="center" vertical="center" wrapText="1"/>
    </xf>
    <xf numFmtId="0" fontId="27" fillId="3" borderId="0" xfId="0" applyFont="1" applyFill="1" applyAlignment="1">
      <alignment horizontal="center" vertical="center" wrapText="1"/>
    </xf>
    <xf numFmtId="0" fontId="27" fillId="3" borderId="0" xfId="0" applyFont="1" applyFill="1" applyAlignment="1">
      <alignment vertical="center" wrapText="1"/>
    </xf>
    <xf numFmtId="0" fontId="28" fillId="3" borderId="0" xfId="0" applyFont="1" applyFill="1" applyAlignment="1">
      <alignment vertical="center" wrapText="1"/>
    </xf>
    <xf numFmtId="0" fontId="29" fillId="0" borderId="5" xfId="0" applyFont="1" applyBorder="1" applyAlignment="1">
      <alignment horizontal="righ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23" fillId="3" borderId="0" xfId="0" applyFont="1" applyFill="1" applyAlignment="1">
      <alignment wrapText="1"/>
    </xf>
    <xf numFmtId="0" fontId="24" fillId="0" borderId="0" xfId="0" applyFont="1"/>
    <xf numFmtId="0" fontId="23" fillId="3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3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justify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/>
    </xf>
    <xf numFmtId="0" fontId="11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10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6" xfId="0" applyFont="1" applyBorder="1" applyAlignment="1">
      <alignment horizontal="left" vertical="center" wrapText="1"/>
    </xf>
    <xf numFmtId="0" fontId="22" fillId="0" borderId="7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495D1-1EC1-4E5E-AAB3-A13C63558CC6}">
  <dimension ref="A1:H103"/>
  <sheetViews>
    <sheetView tabSelected="1" workbookViewId="0">
      <selection activeCell="E20" sqref="E20"/>
    </sheetView>
  </sheetViews>
  <sheetFormatPr defaultRowHeight="12.75"/>
  <cols>
    <col min="1" max="1" width="10.5703125" style="49" customWidth="1"/>
    <col min="2" max="2" width="3.140625" style="15" customWidth="1"/>
    <col min="3" max="3" width="2.7109375" style="15" customWidth="1"/>
    <col min="4" max="4" width="59" style="15" customWidth="1"/>
    <col min="5" max="5" width="7.7109375" style="15" customWidth="1"/>
    <col min="6" max="6" width="11.85546875" style="49" customWidth="1"/>
    <col min="7" max="7" width="12.85546875" style="49" customWidth="1"/>
    <col min="8" max="8" width="5.28515625" style="49" customWidth="1"/>
    <col min="9" max="16384" width="9.140625" style="49"/>
  </cols>
  <sheetData>
    <row r="1" spans="1:7">
      <c r="E1" s="50"/>
    </row>
    <row r="2" spans="1:7">
      <c r="E2" s="160" t="s">
        <v>155</v>
      </c>
      <c r="F2" s="161"/>
      <c r="G2" s="161"/>
    </row>
    <row r="3" spans="1:7">
      <c r="E3" s="162" t="s">
        <v>42</v>
      </c>
      <c r="F3" s="163"/>
      <c r="G3" s="163"/>
    </row>
    <row r="5" spans="1:7">
      <c r="A5" s="147" t="s">
        <v>156</v>
      </c>
      <c r="B5" s="148"/>
      <c r="C5" s="148"/>
      <c r="D5" s="148"/>
      <c r="E5" s="148"/>
      <c r="F5" s="146"/>
      <c r="G5" s="146"/>
    </row>
    <row r="6" spans="1:7">
      <c r="A6" s="164"/>
      <c r="B6" s="164"/>
      <c r="C6" s="164"/>
      <c r="D6" s="164"/>
      <c r="E6" s="164"/>
      <c r="F6" s="164"/>
      <c r="G6" s="164"/>
    </row>
    <row r="7" spans="1:7">
      <c r="A7" s="165" t="s">
        <v>45</v>
      </c>
      <c r="B7" s="166"/>
      <c r="C7" s="166"/>
      <c r="D7" s="166"/>
      <c r="E7" s="166"/>
      <c r="F7" s="167"/>
      <c r="G7" s="167"/>
    </row>
    <row r="8" spans="1:7">
      <c r="A8" s="138" t="s">
        <v>157</v>
      </c>
      <c r="B8" s="136"/>
      <c r="C8" s="136"/>
      <c r="D8" s="136"/>
      <c r="E8" s="136"/>
      <c r="F8" s="146"/>
      <c r="G8" s="146"/>
    </row>
    <row r="9" spans="1:7" ht="12.75" customHeight="1">
      <c r="A9" s="138" t="s">
        <v>47</v>
      </c>
      <c r="B9" s="136"/>
      <c r="C9" s="136"/>
      <c r="D9" s="136"/>
      <c r="E9" s="136"/>
      <c r="F9" s="146"/>
      <c r="G9" s="146"/>
    </row>
    <row r="10" spans="1:7">
      <c r="A10" s="134" t="s">
        <v>158</v>
      </c>
      <c r="B10" s="140"/>
      <c r="C10" s="140"/>
      <c r="D10" s="140"/>
      <c r="E10" s="140"/>
      <c r="F10" s="144"/>
      <c r="G10" s="144"/>
    </row>
    <row r="11" spans="1:7">
      <c r="A11" s="144"/>
      <c r="B11" s="144"/>
      <c r="C11" s="144"/>
      <c r="D11" s="144"/>
      <c r="E11" s="144"/>
      <c r="F11" s="144"/>
      <c r="G11" s="144"/>
    </row>
    <row r="12" spans="1:7">
      <c r="A12" s="145"/>
      <c r="B12" s="146"/>
      <c r="C12" s="146"/>
      <c r="D12" s="146"/>
      <c r="E12" s="146"/>
    </row>
    <row r="13" spans="1:7">
      <c r="A13" s="147" t="s">
        <v>159</v>
      </c>
      <c r="B13" s="148"/>
      <c r="C13" s="148"/>
      <c r="D13" s="148"/>
      <c r="E13" s="148"/>
      <c r="F13" s="149"/>
      <c r="G13" s="149"/>
    </row>
    <row r="14" spans="1:7">
      <c r="A14" s="147" t="s">
        <v>51</v>
      </c>
      <c r="B14" s="148"/>
      <c r="C14" s="148"/>
      <c r="D14" s="148"/>
      <c r="E14" s="148"/>
      <c r="F14" s="149"/>
      <c r="G14" s="149"/>
    </row>
    <row r="15" spans="1:7">
      <c r="A15" s="51"/>
      <c r="B15" s="52"/>
      <c r="C15" s="52"/>
      <c r="D15" s="52"/>
      <c r="E15" s="52"/>
      <c r="F15" s="53"/>
      <c r="G15" s="53"/>
    </row>
    <row r="16" spans="1:7">
      <c r="A16" s="150" t="s">
        <v>160</v>
      </c>
      <c r="B16" s="151"/>
      <c r="C16" s="151"/>
      <c r="D16" s="151"/>
      <c r="E16" s="151"/>
      <c r="F16" s="152"/>
      <c r="G16" s="152"/>
    </row>
    <row r="17" spans="1:7">
      <c r="A17" s="138" t="s">
        <v>53</v>
      </c>
      <c r="B17" s="138"/>
      <c r="C17" s="138"/>
      <c r="D17" s="138"/>
      <c r="E17" s="138"/>
      <c r="F17" s="153"/>
      <c r="G17" s="153"/>
    </row>
    <row r="18" spans="1:7" ht="12.75" customHeight="1">
      <c r="A18" s="51"/>
      <c r="B18" s="54"/>
      <c r="C18" s="54"/>
      <c r="D18" s="154" t="s">
        <v>161</v>
      </c>
      <c r="E18" s="154"/>
      <c r="F18" s="154"/>
      <c r="G18" s="154"/>
    </row>
    <row r="19" spans="1:7" ht="67.5" customHeight="1">
      <c r="A19" s="55" t="s">
        <v>0</v>
      </c>
      <c r="B19" s="155" t="s">
        <v>55</v>
      </c>
      <c r="C19" s="156"/>
      <c r="D19" s="157"/>
      <c r="E19" s="56" t="s">
        <v>162</v>
      </c>
      <c r="F19" s="57" t="s">
        <v>163</v>
      </c>
      <c r="G19" s="57" t="s">
        <v>164</v>
      </c>
    </row>
    <row r="20" spans="1:7" s="15" customFormat="1" ht="12.75" customHeight="1">
      <c r="A20" s="57" t="s">
        <v>59</v>
      </c>
      <c r="B20" s="58" t="s">
        <v>165</v>
      </c>
      <c r="C20" s="59"/>
      <c r="D20" s="60"/>
      <c r="E20" s="61" t="s">
        <v>82</v>
      </c>
      <c r="F20" s="62">
        <f>SUM(F21,F27,F38,F39)</f>
        <v>472040.7800000002</v>
      </c>
      <c r="G20" s="62">
        <f>SUM(G21,G27,G38,G39)</f>
        <v>474992.98000000016</v>
      </c>
    </row>
    <row r="21" spans="1:7" s="15" customFormat="1" ht="12.75" customHeight="1">
      <c r="A21" s="63" t="s">
        <v>61</v>
      </c>
      <c r="B21" s="64" t="s">
        <v>166</v>
      </c>
      <c r="C21" s="65"/>
      <c r="D21" s="66"/>
      <c r="E21" s="61"/>
      <c r="F21" s="67">
        <f>SUM(F22:F26)</f>
        <v>0</v>
      </c>
      <c r="G21" s="67">
        <f>SUM(G22:G26)</f>
        <v>0</v>
      </c>
    </row>
    <row r="22" spans="1:7" s="15" customFormat="1" ht="12.75" customHeight="1">
      <c r="A22" s="61" t="s">
        <v>167</v>
      </c>
      <c r="B22" s="68"/>
      <c r="C22" s="69" t="s">
        <v>168</v>
      </c>
      <c r="D22" s="70"/>
      <c r="E22" s="71"/>
      <c r="F22" s="67"/>
      <c r="G22" s="67"/>
    </row>
    <row r="23" spans="1:7" s="15" customFormat="1" ht="12.75" customHeight="1">
      <c r="A23" s="61" t="s">
        <v>169</v>
      </c>
      <c r="B23" s="68"/>
      <c r="C23" s="69" t="s">
        <v>170</v>
      </c>
      <c r="D23" s="72"/>
      <c r="E23" s="73"/>
      <c r="F23" s="67"/>
      <c r="G23" s="67"/>
    </row>
    <row r="24" spans="1:7" s="15" customFormat="1" ht="12.75" customHeight="1">
      <c r="A24" s="61" t="s">
        <v>171</v>
      </c>
      <c r="B24" s="68"/>
      <c r="C24" s="69" t="s">
        <v>172</v>
      </c>
      <c r="D24" s="72"/>
      <c r="E24" s="73"/>
      <c r="F24" s="67"/>
      <c r="G24" s="67"/>
    </row>
    <row r="25" spans="1:7" s="15" customFormat="1" ht="12.75" customHeight="1">
      <c r="A25" s="61" t="s">
        <v>173</v>
      </c>
      <c r="B25" s="68"/>
      <c r="C25" s="69" t="s">
        <v>174</v>
      </c>
      <c r="D25" s="72"/>
      <c r="E25" s="63"/>
      <c r="F25" s="67"/>
      <c r="G25" s="67"/>
    </row>
    <row r="26" spans="1:7" s="15" customFormat="1" ht="12.75" customHeight="1">
      <c r="A26" s="74" t="s">
        <v>175</v>
      </c>
      <c r="B26" s="68"/>
      <c r="C26" s="75" t="s">
        <v>176</v>
      </c>
      <c r="D26" s="70"/>
      <c r="E26" s="63"/>
      <c r="F26" s="67"/>
      <c r="G26" s="67"/>
    </row>
    <row r="27" spans="1:7" s="15" customFormat="1" ht="12.75" customHeight="1">
      <c r="A27" s="76" t="s">
        <v>71</v>
      </c>
      <c r="B27" s="77" t="s">
        <v>177</v>
      </c>
      <c r="C27" s="78"/>
      <c r="D27" s="79"/>
      <c r="E27" s="63" t="s">
        <v>178</v>
      </c>
      <c r="F27" s="67">
        <f>SUM(F28:F37)</f>
        <v>472040.7800000002</v>
      </c>
      <c r="G27" s="67">
        <f>SUM(G28:G37)</f>
        <v>474992.98000000016</v>
      </c>
    </row>
    <row r="28" spans="1:7" s="15" customFormat="1" ht="12.75" customHeight="1">
      <c r="A28" s="61" t="s">
        <v>179</v>
      </c>
      <c r="B28" s="68"/>
      <c r="C28" s="69" t="s">
        <v>180</v>
      </c>
      <c r="D28" s="72"/>
      <c r="E28" s="73"/>
      <c r="F28" s="67"/>
      <c r="G28" s="67"/>
    </row>
    <row r="29" spans="1:7" s="15" customFormat="1" ht="12.75" customHeight="1">
      <c r="A29" s="61" t="s">
        <v>181</v>
      </c>
      <c r="B29" s="68"/>
      <c r="C29" s="69" t="s">
        <v>182</v>
      </c>
      <c r="D29" s="72"/>
      <c r="E29" s="73"/>
      <c r="F29" s="67">
        <v>438719.04000000015</v>
      </c>
      <c r="G29" s="67">
        <v>440073.21000000014</v>
      </c>
    </row>
    <row r="30" spans="1:7" s="15" customFormat="1" ht="12.75" customHeight="1">
      <c r="A30" s="61" t="s">
        <v>183</v>
      </c>
      <c r="B30" s="68"/>
      <c r="C30" s="69" t="s">
        <v>184</v>
      </c>
      <c r="D30" s="72"/>
      <c r="E30" s="73"/>
      <c r="F30" s="67">
        <v>18121.579999999998</v>
      </c>
      <c r="G30" s="67">
        <v>18476.690000000002</v>
      </c>
    </row>
    <row r="31" spans="1:7" s="15" customFormat="1" ht="12.75" customHeight="1">
      <c r="A31" s="61" t="s">
        <v>185</v>
      </c>
      <c r="B31" s="68"/>
      <c r="C31" s="69" t="s">
        <v>186</v>
      </c>
      <c r="D31" s="72"/>
      <c r="E31" s="73"/>
      <c r="F31" s="67"/>
      <c r="G31" s="67"/>
    </row>
    <row r="32" spans="1:7" s="15" customFormat="1" ht="12.75" customHeight="1">
      <c r="A32" s="61" t="s">
        <v>187</v>
      </c>
      <c r="B32" s="68"/>
      <c r="C32" s="69" t="s">
        <v>188</v>
      </c>
      <c r="D32" s="72"/>
      <c r="E32" s="73"/>
      <c r="F32" s="67">
        <v>5262.39</v>
      </c>
      <c r="G32" s="67">
        <v>5447.8500000000013</v>
      </c>
    </row>
    <row r="33" spans="1:7" s="15" customFormat="1" ht="12.75" customHeight="1">
      <c r="A33" s="61" t="s">
        <v>189</v>
      </c>
      <c r="B33" s="68"/>
      <c r="C33" s="69" t="s">
        <v>190</v>
      </c>
      <c r="D33" s="72"/>
      <c r="E33" s="73"/>
      <c r="F33" s="67">
        <v>8785.5300000000007</v>
      </c>
      <c r="G33" s="67">
        <v>9428.4</v>
      </c>
    </row>
    <row r="34" spans="1:7" s="15" customFormat="1" ht="12.75" customHeight="1">
      <c r="A34" s="61" t="s">
        <v>191</v>
      </c>
      <c r="B34" s="68"/>
      <c r="C34" s="69" t="s">
        <v>192</v>
      </c>
      <c r="D34" s="72"/>
      <c r="E34" s="73"/>
      <c r="F34" s="67"/>
      <c r="G34" s="67"/>
    </row>
    <row r="35" spans="1:7" s="15" customFormat="1" ht="12.75" customHeight="1">
      <c r="A35" s="61" t="s">
        <v>193</v>
      </c>
      <c r="B35" s="68"/>
      <c r="C35" s="69" t="s">
        <v>194</v>
      </c>
      <c r="D35" s="72"/>
      <c r="E35" s="73"/>
      <c r="F35" s="67">
        <v>935.5600000000004</v>
      </c>
      <c r="G35" s="67">
        <v>1343.2200000000021</v>
      </c>
    </row>
    <row r="36" spans="1:7" s="15" customFormat="1" ht="12.75" customHeight="1">
      <c r="A36" s="61" t="s">
        <v>195</v>
      </c>
      <c r="B36" s="80"/>
      <c r="C36" s="81" t="s">
        <v>196</v>
      </c>
      <c r="D36" s="82"/>
      <c r="E36" s="73"/>
      <c r="F36" s="67">
        <v>216.67999999999984</v>
      </c>
      <c r="G36" s="67">
        <v>223.6099999999999</v>
      </c>
    </row>
    <row r="37" spans="1:7" s="15" customFormat="1" ht="12.75" customHeight="1">
      <c r="A37" s="61" t="s">
        <v>197</v>
      </c>
      <c r="B37" s="68"/>
      <c r="C37" s="69" t="s">
        <v>198</v>
      </c>
      <c r="D37" s="72"/>
      <c r="E37" s="63"/>
      <c r="F37" s="67"/>
      <c r="G37" s="67"/>
    </row>
    <row r="38" spans="1:7" s="15" customFormat="1" ht="12.75" customHeight="1">
      <c r="A38" s="63" t="s">
        <v>73</v>
      </c>
      <c r="B38" s="83" t="s">
        <v>199</v>
      </c>
      <c r="C38" s="83"/>
      <c r="D38" s="84"/>
      <c r="E38" s="63"/>
      <c r="F38" s="67"/>
      <c r="G38" s="67"/>
    </row>
    <row r="39" spans="1:7" s="15" customFormat="1" ht="12.75" customHeight="1">
      <c r="A39" s="63" t="s">
        <v>90</v>
      </c>
      <c r="B39" s="83" t="s">
        <v>200</v>
      </c>
      <c r="C39" s="83"/>
      <c r="D39" s="84"/>
      <c r="E39" s="85"/>
      <c r="F39" s="67"/>
      <c r="G39" s="67"/>
    </row>
    <row r="40" spans="1:7" s="15" customFormat="1" ht="12.75" customHeight="1">
      <c r="A40" s="57" t="s">
        <v>80</v>
      </c>
      <c r="B40" s="58" t="s">
        <v>201</v>
      </c>
      <c r="C40" s="59"/>
      <c r="D40" s="60"/>
      <c r="E40" s="73"/>
      <c r="F40" s="67"/>
      <c r="G40" s="67"/>
    </row>
    <row r="41" spans="1:7" s="15" customFormat="1" ht="12.75" customHeight="1">
      <c r="A41" s="55" t="s">
        <v>121</v>
      </c>
      <c r="B41" s="86" t="s">
        <v>202</v>
      </c>
      <c r="C41" s="87"/>
      <c r="D41" s="88"/>
      <c r="E41" s="63"/>
      <c r="F41" s="62">
        <f>SUM(F42,F48,F49,F56,F57)</f>
        <v>128140.03999999998</v>
      </c>
      <c r="G41" s="62">
        <f>SUM(G42,G48,G49,G56,G57)</f>
        <v>80882.709999999992</v>
      </c>
    </row>
    <row r="42" spans="1:7" s="15" customFormat="1" ht="12.75" customHeight="1">
      <c r="A42" s="9" t="s">
        <v>61</v>
      </c>
      <c r="B42" s="89" t="s">
        <v>203</v>
      </c>
      <c r="C42" s="90"/>
      <c r="D42" s="91"/>
      <c r="E42" s="63" t="s">
        <v>204</v>
      </c>
      <c r="F42" s="67">
        <f>SUM(F43:F47)</f>
        <v>4668.8600000000006</v>
      </c>
      <c r="G42" s="67">
        <f>SUM(G43:G47)</f>
        <v>7677.5599999999995</v>
      </c>
    </row>
    <row r="43" spans="1:7" s="15" customFormat="1" ht="12.75" customHeight="1">
      <c r="A43" s="92" t="s">
        <v>167</v>
      </c>
      <c r="B43" s="80"/>
      <c r="C43" s="81" t="s">
        <v>205</v>
      </c>
      <c r="D43" s="82"/>
      <c r="E43" s="73"/>
      <c r="F43" s="67"/>
      <c r="G43" s="67"/>
    </row>
    <row r="44" spans="1:7" s="15" customFormat="1" ht="12.75" customHeight="1">
      <c r="A44" s="92" t="s">
        <v>169</v>
      </c>
      <c r="B44" s="80"/>
      <c r="C44" s="81" t="s">
        <v>206</v>
      </c>
      <c r="D44" s="82"/>
      <c r="E44" s="73"/>
      <c r="F44" s="67">
        <v>4668.8600000000006</v>
      </c>
      <c r="G44" s="67">
        <v>7677.5599999999995</v>
      </c>
    </row>
    <row r="45" spans="1:7" s="15" customFormat="1">
      <c r="A45" s="92" t="s">
        <v>171</v>
      </c>
      <c r="B45" s="80"/>
      <c r="C45" s="81" t="s">
        <v>207</v>
      </c>
      <c r="D45" s="82"/>
      <c r="E45" s="73"/>
      <c r="F45" s="67"/>
      <c r="G45" s="67"/>
    </row>
    <row r="46" spans="1:7" s="15" customFormat="1">
      <c r="A46" s="92" t="s">
        <v>173</v>
      </c>
      <c r="B46" s="80"/>
      <c r="C46" s="81" t="s">
        <v>208</v>
      </c>
      <c r="D46" s="82"/>
      <c r="E46" s="73"/>
      <c r="F46" s="67"/>
      <c r="G46" s="67"/>
    </row>
    <row r="47" spans="1:7" s="15" customFormat="1" ht="12.75" customHeight="1">
      <c r="A47" s="92" t="s">
        <v>175</v>
      </c>
      <c r="B47" s="87"/>
      <c r="C47" s="158" t="s">
        <v>209</v>
      </c>
      <c r="D47" s="143"/>
      <c r="E47" s="73"/>
      <c r="F47" s="67"/>
      <c r="G47" s="67"/>
    </row>
    <row r="48" spans="1:7" s="15" customFormat="1" ht="12.75" customHeight="1">
      <c r="A48" s="9" t="s">
        <v>71</v>
      </c>
      <c r="B48" s="93" t="s">
        <v>210</v>
      </c>
      <c r="C48" s="94"/>
      <c r="D48" s="95"/>
      <c r="E48" s="63" t="s">
        <v>211</v>
      </c>
      <c r="F48" s="67">
        <v>609.9</v>
      </c>
      <c r="G48" s="67">
        <v>593.67999999999995</v>
      </c>
    </row>
    <row r="49" spans="1:7" s="15" customFormat="1" ht="12.75" customHeight="1">
      <c r="A49" s="9" t="s">
        <v>73</v>
      </c>
      <c r="B49" s="89" t="s">
        <v>212</v>
      </c>
      <c r="C49" s="90"/>
      <c r="D49" s="91"/>
      <c r="E49" s="63" t="s">
        <v>213</v>
      </c>
      <c r="F49" s="67">
        <f>SUM(F50:F55)</f>
        <v>114581.01999999999</v>
      </c>
      <c r="G49" s="67">
        <f>SUM(G50:G55)</f>
        <v>63757.279999999992</v>
      </c>
    </row>
    <row r="50" spans="1:7" s="15" customFormat="1" ht="12.75" customHeight="1">
      <c r="A50" s="92" t="s">
        <v>214</v>
      </c>
      <c r="B50" s="90"/>
      <c r="C50" s="96" t="s">
        <v>215</v>
      </c>
      <c r="D50" s="97"/>
      <c r="E50" s="63"/>
      <c r="F50" s="67"/>
      <c r="G50" s="67"/>
    </row>
    <row r="51" spans="1:7" s="15" customFormat="1" ht="12.75" customHeight="1">
      <c r="A51" s="98" t="s">
        <v>216</v>
      </c>
      <c r="B51" s="80"/>
      <c r="C51" s="81" t="s">
        <v>217</v>
      </c>
      <c r="D51" s="99"/>
      <c r="E51" s="100"/>
      <c r="F51" s="67"/>
      <c r="G51" s="67"/>
    </row>
    <row r="52" spans="1:7" s="15" customFormat="1" ht="12.75" customHeight="1">
      <c r="A52" s="92" t="s">
        <v>218</v>
      </c>
      <c r="B52" s="80"/>
      <c r="C52" s="81" t="s">
        <v>219</v>
      </c>
      <c r="D52" s="82"/>
      <c r="E52" s="101"/>
      <c r="F52" s="67"/>
      <c r="G52" s="67"/>
    </row>
    <row r="53" spans="1:7" s="15" customFormat="1" ht="12.75" customHeight="1">
      <c r="A53" s="92" t="s">
        <v>220</v>
      </c>
      <c r="B53" s="80"/>
      <c r="C53" s="158" t="s">
        <v>221</v>
      </c>
      <c r="D53" s="143"/>
      <c r="E53" s="101"/>
      <c r="F53" s="67">
        <v>3694.78</v>
      </c>
      <c r="G53" s="67">
        <v>6862.47</v>
      </c>
    </row>
    <row r="54" spans="1:7" s="15" customFormat="1" ht="12.75" customHeight="1">
      <c r="A54" s="92" t="s">
        <v>222</v>
      </c>
      <c r="B54" s="80"/>
      <c r="C54" s="81" t="s">
        <v>223</v>
      </c>
      <c r="D54" s="82"/>
      <c r="E54" s="101"/>
      <c r="F54" s="67">
        <v>110861.45</v>
      </c>
      <c r="G54" s="67">
        <v>56449.569999999992</v>
      </c>
    </row>
    <row r="55" spans="1:7" s="15" customFormat="1" ht="12.75" customHeight="1">
      <c r="A55" s="92" t="s">
        <v>224</v>
      </c>
      <c r="B55" s="80"/>
      <c r="C55" s="81" t="s">
        <v>225</v>
      </c>
      <c r="D55" s="82"/>
      <c r="E55" s="63"/>
      <c r="F55" s="67">
        <v>24.79</v>
      </c>
      <c r="G55" s="67">
        <v>445.24</v>
      </c>
    </row>
    <row r="56" spans="1:7" s="15" customFormat="1" ht="12.75" customHeight="1">
      <c r="A56" s="9" t="s">
        <v>90</v>
      </c>
      <c r="B56" s="102" t="s">
        <v>226</v>
      </c>
      <c r="C56" s="102"/>
      <c r="D56" s="103"/>
      <c r="E56" s="101"/>
      <c r="F56" s="67"/>
      <c r="G56" s="67"/>
    </row>
    <row r="57" spans="1:7" s="15" customFormat="1" ht="12.75" customHeight="1">
      <c r="A57" s="9" t="s">
        <v>93</v>
      </c>
      <c r="B57" s="102" t="s">
        <v>227</v>
      </c>
      <c r="C57" s="102"/>
      <c r="D57" s="103"/>
      <c r="E57" s="63" t="s">
        <v>228</v>
      </c>
      <c r="F57" s="67">
        <v>8280.26</v>
      </c>
      <c r="G57" s="67">
        <v>8854.19</v>
      </c>
    </row>
    <row r="58" spans="1:7" s="15" customFormat="1" ht="12.75" customHeight="1">
      <c r="A58" s="63"/>
      <c r="B58" s="77" t="s">
        <v>229</v>
      </c>
      <c r="C58" s="78"/>
      <c r="D58" s="79"/>
      <c r="E58" s="63"/>
      <c r="F58" s="67">
        <f>SUM(F20,F40,F41)</f>
        <v>600180.82000000018</v>
      </c>
      <c r="G58" s="67">
        <f>SUM(G20,G40,G41)</f>
        <v>555875.69000000018</v>
      </c>
    </row>
    <row r="59" spans="1:7" s="15" customFormat="1" ht="12.75" customHeight="1">
      <c r="A59" s="57" t="s">
        <v>123</v>
      </c>
      <c r="B59" s="58" t="s">
        <v>230</v>
      </c>
      <c r="C59" s="58"/>
      <c r="D59" s="104"/>
      <c r="E59" s="63" t="s">
        <v>231</v>
      </c>
      <c r="F59" s="62">
        <f>SUM(F60:F63)</f>
        <v>483473.12</v>
      </c>
      <c r="G59" s="62">
        <f>SUM(G60:G63)</f>
        <v>487387.68</v>
      </c>
    </row>
    <row r="60" spans="1:7" s="15" customFormat="1" ht="12.75" customHeight="1">
      <c r="A60" s="63" t="s">
        <v>61</v>
      </c>
      <c r="B60" s="83" t="s">
        <v>64</v>
      </c>
      <c r="C60" s="83"/>
      <c r="D60" s="84"/>
      <c r="E60" s="63"/>
      <c r="F60" s="67"/>
      <c r="G60" s="67"/>
    </row>
    <row r="61" spans="1:7" s="15" customFormat="1" ht="12.75" customHeight="1">
      <c r="A61" s="76" t="s">
        <v>71</v>
      </c>
      <c r="B61" s="77" t="s">
        <v>232</v>
      </c>
      <c r="C61" s="78"/>
      <c r="D61" s="79"/>
      <c r="E61" s="76"/>
      <c r="F61" s="67">
        <v>351549.48</v>
      </c>
      <c r="G61" s="67">
        <v>354342.97</v>
      </c>
    </row>
    <row r="62" spans="1:7" s="15" customFormat="1" ht="12.75" customHeight="1">
      <c r="A62" s="63" t="s">
        <v>73</v>
      </c>
      <c r="B62" s="159" t="s">
        <v>233</v>
      </c>
      <c r="C62" s="142"/>
      <c r="D62" s="143"/>
      <c r="E62" s="63"/>
      <c r="F62" s="67">
        <v>113267.19</v>
      </c>
      <c r="G62" s="67">
        <v>113573.87999999999</v>
      </c>
    </row>
    <row r="63" spans="1:7" s="15" customFormat="1" ht="12.75" customHeight="1">
      <c r="A63" s="63" t="s">
        <v>234</v>
      </c>
      <c r="B63" s="83" t="s">
        <v>235</v>
      </c>
      <c r="C63" s="68"/>
      <c r="D63" s="105"/>
      <c r="E63" s="63"/>
      <c r="F63" s="67">
        <v>18656.449999999997</v>
      </c>
      <c r="G63" s="67">
        <v>19470.830000000002</v>
      </c>
    </row>
    <row r="64" spans="1:7" s="15" customFormat="1" ht="12.75" customHeight="1">
      <c r="A64" s="57" t="s">
        <v>132</v>
      </c>
      <c r="B64" s="58" t="s">
        <v>236</v>
      </c>
      <c r="C64" s="59"/>
      <c r="D64" s="60"/>
      <c r="E64" s="63" t="s">
        <v>237</v>
      </c>
      <c r="F64" s="62">
        <f>SUM(F65,F69)</f>
        <v>105797.75</v>
      </c>
      <c r="G64" s="62">
        <f>SUM(G65,G69)</f>
        <v>56882.579999999994</v>
      </c>
    </row>
    <row r="65" spans="1:7" s="15" customFormat="1" ht="12.75" customHeight="1">
      <c r="A65" s="63" t="s">
        <v>61</v>
      </c>
      <c r="B65" s="64" t="s">
        <v>238</v>
      </c>
      <c r="C65" s="106"/>
      <c r="D65" s="107"/>
      <c r="E65" s="63"/>
      <c r="F65" s="67">
        <f>SUM(F66:F68)</f>
        <v>0</v>
      </c>
      <c r="G65" s="67">
        <f>SUM(G66:G68)</f>
        <v>0</v>
      </c>
    </row>
    <row r="66" spans="1:7" s="15" customFormat="1">
      <c r="A66" s="61" t="s">
        <v>167</v>
      </c>
      <c r="B66" s="108"/>
      <c r="C66" s="69" t="s">
        <v>239</v>
      </c>
      <c r="D66" s="109"/>
      <c r="E66" s="101"/>
      <c r="F66" s="67"/>
      <c r="G66" s="67"/>
    </row>
    <row r="67" spans="1:7" s="15" customFormat="1" ht="12.75" customHeight="1">
      <c r="A67" s="61" t="s">
        <v>169</v>
      </c>
      <c r="B67" s="68"/>
      <c r="C67" s="69" t="s">
        <v>240</v>
      </c>
      <c r="D67" s="72"/>
      <c r="E67" s="63"/>
      <c r="F67" s="67"/>
      <c r="G67" s="67"/>
    </row>
    <row r="68" spans="1:7" s="15" customFormat="1" ht="12.75" customHeight="1">
      <c r="A68" s="61" t="s">
        <v>241</v>
      </c>
      <c r="B68" s="68"/>
      <c r="C68" s="69" t="s">
        <v>242</v>
      </c>
      <c r="D68" s="72"/>
      <c r="E68" s="85"/>
      <c r="F68" s="67"/>
      <c r="G68" s="67"/>
    </row>
    <row r="69" spans="1:7" s="43" customFormat="1" ht="12.75" customHeight="1">
      <c r="A69" s="9" t="s">
        <v>71</v>
      </c>
      <c r="B69" s="110" t="s">
        <v>243</v>
      </c>
      <c r="C69" s="111"/>
      <c r="D69" s="112"/>
      <c r="E69" s="9"/>
      <c r="F69" s="67">
        <f>SUM(F70:F75,F78:F83)</f>
        <v>105797.75</v>
      </c>
      <c r="G69" s="67">
        <f>SUM(G70:G75,G78:G83)</f>
        <v>56882.579999999994</v>
      </c>
    </row>
    <row r="70" spans="1:7" s="15" customFormat="1" ht="12.75" customHeight="1">
      <c r="A70" s="61" t="s">
        <v>179</v>
      </c>
      <c r="B70" s="68"/>
      <c r="C70" s="69" t="s">
        <v>244</v>
      </c>
      <c r="D70" s="70"/>
      <c r="E70" s="63"/>
      <c r="F70" s="67"/>
      <c r="G70" s="67"/>
    </row>
    <row r="71" spans="1:7" s="15" customFormat="1" ht="12.75" customHeight="1">
      <c r="A71" s="61" t="s">
        <v>181</v>
      </c>
      <c r="B71" s="108"/>
      <c r="C71" s="69" t="s">
        <v>245</v>
      </c>
      <c r="D71" s="109"/>
      <c r="E71" s="101"/>
      <c r="F71" s="67"/>
      <c r="G71" s="67"/>
    </row>
    <row r="72" spans="1:7" s="15" customFormat="1">
      <c r="A72" s="61" t="s">
        <v>183</v>
      </c>
      <c r="B72" s="108"/>
      <c r="C72" s="69" t="s">
        <v>246</v>
      </c>
      <c r="D72" s="109"/>
      <c r="E72" s="101"/>
      <c r="F72" s="67"/>
      <c r="G72" s="67"/>
    </row>
    <row r="73" spans="1:7" s="15" customFormat="1">
      <c r="A73" s="113" t="s">
        <v>185</v>
      </c>
      <c r="B73" s="90"/>
      <c r="C73" s="114" t="s">
        <v>247</v>
      </c>
      <c r="D73" s="97"/>
      <c r="E73" s="101"/>
      <c r="F73" s="67"/>
      <c r="G73" s="67"/>
    </row>
    <row r="74" spans="1:7" s="15" customFormat="1">
      <c r="A74" s="63" t="s">
        <v>187</v>
      </c>
      <c r="B74" s="75"/>
      <c r="C74" s="75" t="s">
        <v>248</v>
      </c>
      <c r="D74" s="70"/>
      <c r="E74" s="115"/>
      <c r="F74" s="67"/>
      <c r="G74" s="67"/>
    </row>
    <row r="75" spans="1:7" s="15" customFormat="1" ht="12.75" customHeight="1">
      <c r="A75" s="116" t="s">
        <v>189</v>
      </c>
      <c r="B75" s="111"/>
      <c r="C75" s="117" t="s">
        <v>249</v>
      </c>
      <c r="D75" s="48"/>
      <c r="E75" s="63"/>
      <c r="F75" s="67">
        <f>SUM(F76,F77)</f>
        <v>0</v>
      </c>
      <c r="G75" s="67">
        <f>SUM(G76,G77)</f>
        <v>0</v>
      </c>
    </row>
    <row r="76" spans="1:7" s="15" customFormat="1" ht="12.75" customHeight="1">
      <c r="A76" s="92" t="s">
        <v>250</v>
      </c>
      <c r="B76" s="80"/>
      <c r="C76" s="99"/>
      <c r="D76" s="82" t="s">
        <v>251</v>
      </c>
      <c r="E76" s="101"/>
      <c r="F76" s="67"/>
      <c r="G76" s="67"/>
    </row>
    <row r="77" spans="1:7" s="15" customFormat="1" ht="12.75" customHeight="1">
      <c r="A77" s="92" t="s">
        <v>252</v>
      </c>
      <c r="B77" s="80"/>
      <c r="C77" s="99"/>
      <c r="D77" s="82" t="s">
        <v>253</v>
      </c>
      <c r="E77" s="73"/>
      <c r="F77" s="67"/>
      <c r="G77" s="67"/>
    </row>
    <row r="78" spans="1:7" s="15" customFormat="1" ht="12.75" customHeight="1">
      <c r="A78" s="92" t="s">
        <v>191</v>
      </c>
      <c r="B78" s="94"/>
      <c r="C78" s="118" t="s">
        <v>254</v>
      </c>
      <c r="D78" s="119"/>
      <c r="E78" s="73"/>
      <c r="F78" s="67"/>
      <c r="G78" s="67"/>
    </row>
    <row r="79" spans="1:7" s="15" customFormat="1" ht="12.75" customHeight="1">
      <c r="A79" s="92" t="s">
        <v>193</v>
      </c>
      <c r="B79" s="120"/>
      <c r="C79" s="81" t="s">
        <v>255</v>
      </c>
      <c r="D79" s="121"/>
      <c r="E79" s="101"/>
      <c r="F79" s="67"/>
      <c r="G79" s="67"/>
    </row>
    <row r="80" spans="1:7" s="15" customFormat="1" ht="12.75" customHeight="1">
      <c r="A80" s="92" t="s">
        <v>195</v>
      </c>
      <c r="B80" s="68"/>
      <c r="C80" s="69" t="s">
        <v>256</v>
      </c>
      <c r="D80" s="72"/>
      <c r="E80" s="101"/>
      <c r="F80" s="67">
        <v>6312.41</v>
      </c>
      <c r="G80" s="67">
        <v>9.1300000000000008</v>
      </c>
    </row>
    <row r="81" spans="1:7" s="15" customFormat="1" ht="12.75" customHeight="1">
      <c r="A81" s="92" t="s">
        <v>197</v>
      </c>
      <c r="B81" s="68"/>
      <c r="C81" s="69" t="s">
        <v>257</v>
      </c>
      <c r="D81" s="72"/>
      <c r="E81" s="101"/>
      <c r="F81" s="67">
        <v>43044.9</v>
      </c>
      <c r="G81" s="67"/>
    </row>
    <row r="82" spans="1:7" s="15" customFormat="1" ht="12.75" customHeight="1">
      <c r="A82" s="61" t="s">
        <v>258</v>
      </c>
      <c r="B82" s="80"/>
      <c r="C82" s="81" t="s">
        <v>259</v>
      </c>
      <c r="D82" s="82"/>
      <c r="E82" s="101"/>
      <c r="F82" s="67">
        <v>56440.439999999995</v>
      </c>
      <c r="G82" s="67">
        <v>56873.45</v>
      </c>
    </row>
    <row r="83" spans="1:7" s="15" customFormat="1" ht="12.75" customHeight="1">
      <c r="A83" s="61" t="s">
        <v>260</v>
      </c>
      <c r="B83" s="68"/>
      <c r="C83" s="69" t="s">
        <v>261</v>
      </c>
      <c r="D83" s="72"/>
      <c r="E83" s="85"/>
      <c r="F83" s="67"/>
      <c r="G83" s="67"/>
    </row>
    <row r="84" spans="1:7" s="15" customFormat="1" ht="12.75" customHeight="1">
      <c r="A84" s="57" t="s">
        <v>134</v>
      </c>
      <c r="B84" s="122" t="s">
        <v>262</v>
      </c>
      <c r="C84" s="123"/>
      <c r="D84" s="124"/>
      <c r="E84" s="85" t="s">
        <v>263</v>
      </c>
      <c r="F84" s="62">
        <f>SUM(F85,F86,F89,F90)</f>
        <v>10909.950000000077</v>
      </c>
      <c r="G84" s="62">
        <f>SUM(G85,G86,G89,G90)</f>
        <v>11605.430000000015</v>
      </c>
    </row>
    <row r="85" spans="1:7" s="15" customFormat="1" ht="12.75" customHeight="1">
      <c r="A85" s="63" t="s">
        <v>61</v>
      </c>
      <c r="B85" s="83" t="s">
        <v>264</v>
      </c>
      <c r="C85" s="68"/>
      <c r="D85" s="105"/>
      <c r="E85" s="85"/>
      <c r="F85" s="67"/>
      <c r="G85" s="67"/>
    </row>
    <row r="86" spans="1:7" s="15" customFormat="1" ht="12.75" customHeight="1">
      <c r="A86" s="63" t="s">
        <v>71</v>
      </c>
      <c r="B86" s="64" t="s">
        <v>265</v>
      </c>
      <c r="C86" s="106"/>
      <c r="D86" s="107"/>
      <c r="E86" s="63"/>
      <c r="F86" s="67">
        <f>SUM(F87,F88)</f>
        <v>0</v>
      </c>
      <c r="G86" s="67">
        <f>SUM(G87,G88)</f>
        <v>0</v>
      </c>
    </row>
    <row r="87" spans="1:7" s="15" customFormat="1" ht="12.75" customHeight="1">
      <c r="A87" s="61" t="s">
        <v>179</v>
      </c>
      <c r="B87" s="68"/>
      <c r="C87" s="69" t="s">
        <v>266</v>
      </c>
      <c r="D87" s="72"/>
      <c r="E87" s="63"/>
      <c r="F87" s="67"/>
      <c r="G87" s="67"/>
    </row>
    <row r="88" spans="1:7" s="15" customFormat="1" ht="12.75" customHeight="1">
      <c r="A88" s="61" t="s">
        <v>181</v>
      </c>
      <c r="B88" s="68"/>
      <c r="C88" s="69" t="s">
        <v>267</v>
      </c>
      <c r="D88" s="72"/>
      <c r="E88" s="63"/>
      <c r="F88" s="67"/>
      <c r="G88" s="67"/>
    </row>
    <row r="89" spans="1:7" s="15" customFormat="1" ht="12.75" customHeight="1">
      <c r="A89" s="9" t="s">
        <v>73</v>
      </c>
      <c r="B89" s="99" t="s">
        <v>268</v>
      </c>
      <c r="C89" s="99"/>
      <c r="D89" s="125"/>
      <c r="E89" s="63"/>
      <c r="F89" s="67"/>
      <c r="G89" s="67"/>
    </row>
    <row r="90" spans="1:7" s="15" customFormat="1" ht="12.75" customHeight="1">
      <c r="A90" s="76" t="s">
        <v>90</v>
      </c>
      <c r="B90" s="77" t="s">
        <v>269</v>
      </c>
      <c r="C90" s="78"/>
      <c r="D90" s="79"/>
      <c r="E90" s="63"/>
      <c r="F90" s="67">
        <f>SUM(F91,F92)</f>
        <v>10909.950000000077</v>
      </c>
      <c r="G90" s="67">
        <f>SUM(G91,G92)</f>
        <v>11605.430000000015</v>
      </c>
    </row>
    <row r="91" spans="1:7" s="15" customFormat="1" ht="12.75" customHeight="1">
      <c r="A91" s="61" t="s">
        <v>270</v>
      </c>
      <c r="B91" s="59"/>
      <c r="C91" s="69" t="s">
        <v>271</v>
      </c>
      <c r="D91" s="126"/>
      <c r="E91" s="73"/>
      <c r="F91" s="67">
        <v>-695.47999999992317</v>
      </c>
      <c r="G91" s="67">
        <v>2786.640000000014</v>
      </c>
    </row>
    <row r="92" spans="1:7" s="15" customFormat="1" ht="12.75" customHeight="1">
      <c r="A92" s="61" t="s">
        <v>272</v>
      </c>
      <c r="B92" s="59"/>
      <c r="C92" s="69" t="s">
        <v>273</v>
      </c>
      <c r="D92" s="126"/>
      <c r="E92" s="73"/>
      <c r="F92" s="67">
        <v>11605.43</v>
      </c>
      <c r="G92" s="67">
        <v>8818.7900000000009</v>
      </c>
    </row>
    <row r="93" spans="1:7" s="15" customFormat="1" ht="12.75" customHeight="1">
      <c r="A93" s="57" t="s">
        <v>136</v>
      </c>
      <c r="B93" s="122" t="s">
        <v>274</v>
      </c>
      <c r="C93" s="124"/>
      <c r="D93" s="124"/>
      <c r="E93" s="73"/>
      <c r="F93" s="62"/>
      <c r="G93" s="62"/>
    </row>
    <row r="94" spans="1:7" s="15" customFormat="1" ht="25.5" customHeight="1">
      <c r="A94" s="57"/>
      <c r="B94" s="141" t="s">
        <v>275</v>
      </c>
      <c r="C94" s="142"/>
      <c r="D94" s="143"/>
      <c r="E94" s="63"/>
      <c r="F94" s="127">
        <f>SUM(F59,F64,F84,F93)</f>
        <v>600180.82000000007</v>
      </c>
      <c r="G94" s="127">
        <f>SUM(G59,G64,G84,G93)</f>
        <v>555875.69000000006</v>
      </c>
    </row>
    <row r="95" spans="1:7" s="15" customFormat="1">
      <c r="A95" s="128"/>
      <c r="B95" s="129"/>
      <c r="C95" s="129"/>
      <c r="D95" s="129"/>
      <c r="E95" s="129"/>
    </row>
    <row r="96" spans="1:7" s="15" customFormat="1" ht="12.75" customHeight="1">
      <c r="A96" s="135" t="s">
        <v>145</v>
      </c>
      <c r="B96" s="135"/>
      <c r="C96" s="135"/>
      <c r="D96" s="135"/>
      <c r="E96" s="130"/>
      <c r="F96" s="136" t="s">
        <v>146</v>
      </c>
      <c r="G96" s="136"/>
    </row>
    <row r="97" spans="1:8" s="15" customFormat="1" ht="12.75" customHeight="1">
      <c r="A97" s="137" t="s">
        <v>276</v>
      </c>
      <c r="B97" s="137"/>
      <c r="C97" s="137"/>
      <c r="D97" s="137"/>
      <c r="E97" s="15" t="s">
        <v>148</v>
      </c>
      <c r="F97" s="138" t="s">
        <v>149</v>
      </c>
      <c r="G97" s="138"/>
    </row>
    <row r="98" spans="1:8" s="15" customFormat="1">
      <c r="A98" s="54"/>
      <c r="B98" s="54"/>
      <c r="C98" s="54"/>
      <c r="D98" s="54"/>
      <c r="E98" s="54"/>
      <c r="F98" s="54"/>
      <c r="G98" s="54"/>
    </row>
    <row r="99" spans="1:8" s="15" customFormat="1" ht="12.75" customHeight="1">
      <c r="A99" s="139" t="s">
        <v>277</v>
      </c>
      <c r="B99" s="139"/>
      <c r="C99" s="139"/>
      <c r="D99" s="139"/>
      <c r="E99" s="131"/>
      <c r="F99" s="140" t="s">
        <v>152</v>
      </c>
      <c r="G99" s="140"/>
    </row>
    <row r="100" spans="1:8" s="15" customFormat="1" ht="12.75" customHeight="1">
      <c r="A100" s="133" t="s">
        <v>278</v>
      </c>
      <c r="B100" s="133"/>
      <c r="C100" s="133"/>
      <c r="D100" s="133"/>
      <c r="E100" s="43" t="s">
        <v>148</v>
      </c>
      <c r="F100" s="134" t="s">
        <v>149</v>
      </c>
      <c r="G100" s="134"/>
    </row>
    <row r="101" spans="1:8" s="15" customFormat="1">
      <c r="A101" s="132"/>
      <c r="B101" s="132"/>
      <c r="C101" s="132"/>
      <c r="D101" s="132"/>
      <c r="E101" s="54"/>
      <c r="F101" s="54"/>
      <c r="G101" s="54"/>
    </row>
    <row r="102" spans="1:8" s="15" customFormat="1">
      <c r="A102" s="132"/>
      <c r="B102" s="132"/>
      <c r="C102" s="132"/>
      <c r="D102" s="132"/>
      <c r="E102" s="54"/>
      <c r="F102" s="54"/>
      <c r="G102" s="54"/>
    </row>
    <row r="103" spans="1:8" s="15" customFormat="1" ht="12.75" customHeight="1">
      <c r="H103" s="13"/>
    </row>
  </sheetData>
  <mergeCells count="26">
    <mergeCell ref="A9:G9"/>
    <mergeCell ref="E2:G2"/>
    <mergeCell ref="E3:G3"/>
    <mergeCell ref="A5:G6"/>
    <mergeCell ref="A7:G7"/>
    <mergeCell ref="A8:G8"/>
    <mergeCell ref="B94:D94"/>
    <mergeCell ref="A10:G11"/>
    <mergeCell ref="A12:E12"/>
    <mergeCell ref="A13:G13"/>
    <mergeCell ref="A14:G14"/>
    <mergeCell ref="A16:G16"/>
    <mergeCell ref="A17:G17"/>
    <mergeCell ref="D18:G18"/>
    <mergeCell ref="B19:D19"/>
    <mergeCell ref="C47:D47"/>
    <mergeCell ref="C53:D53"/>
    <mergeCell ref="B62:D62"/>
    <mergeCell ref="A100:D100"/>
    <mergeCell ref="F100:G100"/>
    <mergeCell ref="A96:D96"/>
    <mergeCell ref="F96:G96"/>
    <mergeCell ref="A97:D97"/>
    <mergeCell ref="F97:G97"/>
    <mergeCell ref="A99:D99"/>
    <mergeCell ref="F99:G99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2C149-ADDA-439C-8F6B-67555ED9D9F9}">
  <dimension ref="A1:J67"/>
  <sheetViews>
    <sheetView topLeftCell="A37" workbookViewId="0">
      <selection activeCell="F59" sqref="F59"/>
    </sheetView>
  </sheetViews>
  <sheetFormatPr defaultRowHeight="12.75"/>
  <cols>
    <col min="1" max="1" width="8" style="21" customWidth="1"/>
    <col min="2" max="2" width="1.5703125" style="21" hidden="1" customWidth="1"/>
    <col min="3" max="3" width="30.140625" style="21" customWidth="1"/>
    <col min="4" max="4" width="18.28515625" style="21" customWidth="1"/>
    <col min="5" max="5" width="0" style="21" hidden="1" customWidth="1"/>
    <col min="6" max="6" width="11.7109375" style="21" customWidth="1"/>
    <col min="7" max="7" width="13.140625" style="21" customWidth="1"/>
    <col min="8" max="8" width="14.7109375" style="21" customWidth="1"/>
    <col min="9" max="9" width="15.85546875" style="21" customWidth="1"/>
    <col min="10" max="16384" width="9.140625" style="21"/>
  </cols>
  <sheetData>
    <row r="1" spans="1:9">
      <c r="G1" s="22"/>
      <c r="H1" s="22"/>
    </row>
    <row r="2" spans="1:9" ht="15.75">
      <c r="D2" s="23"/>
      <c r="G2" s="4" t="s">
        <v>41</v>
      </c>
      <c r="H2" s="24"/>
      <c r="I2" s="24"/>
    </row>
    <row r="3" spans="1:9" ht="15.75">
      <c r="G3" s="4" t="s">
        <v>42</v>
      </c>
      <c r="H3" s="24"/>
      <c r="I3" s="24"/>
    </row>
    <row r="5" spans="1:9" ht="15.75">
      <c r="A5" s="170" t="s">
        <v>43</v>
      </c>
      <c r="B5" s="164"/>
      <c r="C5" s="164"/>
      <c r="D5" s="164"/>
      <c r="E5" s="164"/>
      <c r="F5" s="164"/>
      <c r="G5" s="164"/>
      <c r="H5" s="164"/>
      <c r="I5" s="164"/>
    </row>
    <row r="6" spans="1:9" ht="15.75">
      <c r="A6" s="171" t="s">
        <v>44</v>
      </c>
      <c r="B6" s="164"/>
      <c r="C6" s="164"/>
      <c r="D6" s="164"/>
      <c r="E6" s="164"/>
      <c r="F6" s="164"/>
      <c r="G6" s="164"/>
      <c r="H6" s="164"/>
      <c r="I6" s="164"/>
    </row>
    <row r="7" spans="1:9" ht="15.75">
      <c r="A7" s="172" t="s">
        <v>45</v>
      </c>
      <c r="B7" s="173"/>
      <c r="C7" s="173"/>
      <c r="D7" s="173"/>
      <c r="E7" s="173"/>
      <c r="F7" s="173"/>
      <c r="G7" s="173"/>
      <c r="H7" s="173"/>
      <c r="I7" s="173"/>
    </row>
    <row r="8" spans="1:9" ht="15">
      <c r="A8" s="168" t="s">
        <v>46</v>
      </c>
      <c r="B8" s="169"/>
      <c r="C8" s="169"/>
      <c r="D8" s="169"/>
      <c r="E8" s="169"/>
      <c r="F8" s="169"/>
      <c r="G8" s="169"/>
      <c r="H8" s="169"/>
      <c r="I8" s="169"/>
    </row>
    <row r="9" spans="1:9" ht="15">
      <c r="A9" s="168" t="s">
        <v>47</v>
      </c>
      <c r="B9" s="169"/>
      <c r="C9" s="169"/>
      <c r="D9" s="169"/>
      <c r="E9" s="169"/>
      <c r="F9" s="169"/>
      <c r="G9" s="169"/>
      <c r="H9" s="169"/>
      <c r="I9" s="169"/>
    </row>
    <row r="10" spans="1:9" ht="15">
      <c r="A10" s="168" t="s">
        <v>48</v>
      </c>
      <c r="B10" s="169"/>
      <c r="C10" s="169"/>
      <c r="D10" s="169"/>
      <c r="E10" s="169"/>
      <c r="F10" s="169"/>
      <c r="G10" s="169"/>
      <c r="H10" s="169"/>
      <c r="I10" s="169"/>
    </row>
    <row r="11" spans="1:9" ht="15">
      <c r="A11" s="168" t="s">
        <v>49</v>
      </c>
      <c r="B11" s="164"/>
      <c r="C11" s="164"/>
      <c r="D11" s="164"/>
      <c r="E11" s="164"/>
      <c r="F11" s="164"/>
      <c r="G11" s="164"/>
      <c r="H11" s="164"/>
      <c r="I11" s="164"/>
    </row>
    <row r="12" spans="1:9" ht="15">
      <c r="A12" s="175"/>
      <c r="B12" s="169"/>
      <c r="C12" s="169"/>
      <c r="D12" s="169"/>
      <c r="E12" s="169"/>
      <c r="F12" s="169"/>
      <c r="G12" s="169"/>
      <c r="H12" s="169"/>
      <c r="I12" s="169"/>
    </row>
    <row r="13" spans="1:9" ht="15">
      <c r="A13" s="176" t="s">
        <v>50</v>
      </c>
      <c r="B13" s="177"/>
      <c r="C13" s="177"/>
      <c r="D13" s="177"/>
      <c r="E13" s="177"/>
      <c r="F13" s="177"/>
      <c r="G13" s="177"/>
      <c r="H13" s="177"/>
      <c r="I13" s="177"/>
    </row>
    <row r="14" spans="1:9" ht="15">
      <c r="A14" s="168"/>
      <c r="B14" s="169"/>
      <c r="C14" s="169"/>
      <c r="D14" s="169"/>
      <c r="E14" s="169"/>
      <c r="F14" s="169"/>
      <c r="G14" s="169"/>
      <c r="H14" s="169"/>
      <c r="I14" s="169"/>
    </row>
    <row r="15" spans="1:9" ht="15">
      <c r="A15" s="176" t="s">
        <v>51</v>
      </c>
      <c r="B15" s="177"/>
      <c r="C15" s="177"/>
      <c r="D15" s="177"/>
      <c r="E15" s="177"/>
      <c r="F15" s="177"/>
      <c r="G15" s="177"/>
      <c r="H15" s="177"/>
      <c r="I15" s="177"/>
    </row>
    <row r="16" spans="1:9" ht="15">
      <c r="A16" s="25"/>
      <c r="B16" s="26"/>
      <c r="C16" s="26"/>
      <c r="D16" s="26"/>
      <c r="E16" s="26"/>
      <c r="F16" s="26"/>
      <c r="G16" s="26"/>
      <c r="H16" s="26"/>
      <c r="I16" s="26"/>
    </row>
    <row r="17" spans="1:9" ht="15">
      <c r="A17" s="178" t="s">
        <v>52</v>
      </c>
      <c r="B17" s="169"/>
      <c r="C17" s="169"/>
      <c r="D17" s="169"/>
      <c r="E17" s="169"/>
      <c r="F17" s="169"/>
      <c r="G17" s="169"/>
      <c r="H17" s="169"/>
      <c r="I17" s="169"/>
    </row>
    <row r="18" spans="1:9" ht="15">
      <c r="A18" s="168" t="s">
        <v>53</v>
      </c>
      <c r="B18" s="169"/>
      <c r="C18" s="169"/>
      <c r="D18" s="169"/>
      <c r="E18" s="169"/>
      <c r="F18" s="169"/>
      <c r="G18" s="169"/>
      <c r="H18" s="169"/>
      <c r="I18" s="169"/>
    </row>
    <row r="19" spans="1:9" s="26" customFormat="1" ht="15">
      <c r="A19" s="179" t="s">
        <v>54</v>
      </c>
      <c r="B19" s="169"/>
      <c r="C19" s="169"/>
      <c r="D19" s="169"/>
      <c r="E19" s="169"/>
      <c r="F19" s="169"/>
      <c r="G19" s="169"/>
      <c r="H19" s="169"/>
      <c r="I19" s="169"/>
    </row>
    <row r="20" spans="1:9" s="28" customFormat="1" ht="47.25">
      <c r="A20" s="180" t="s">
        <v>0</v>
      </c>
      <c r="B20" s="180"/>
      <c r="C20" s="180" t="s">
        <v>55</v>
      </c>
      <c r="D20" s="181"/>
      <c r="E20" s="181"/>
      <c r="F20" s="181"/>
      <c r="G20" s="27" t="s">
        <v>56</v>
      </c>
      <c r="H20" s="27" t="s">
        <v>57</v>
      </c>
      <c r="I20" s="27" t="s">
        <v>58</v>
      </c>
    </row>
    <row r="21" spans="1:9" ht="15.75">
      <c r="A21" s="29" t="s">
        <v>59</v>
      </c>
      <c r="B21" s="30" t="s">
        <v>60</v>
      </c>
      <c r="C21" s="182" t="s">
        <v>60</v>
      </c>
      <c r="D21" s="183"/>
      <c r="E21" s="183"/>
      <c r="F21" s="183"/>
      <c r="G21" s="31"/>
      <c r="H21" s="32">
        <f>SUM(H22,H27,H28)</f>
        <v>179117.90000000002</v>
      </c>
      <c r="I21" s="32">
        <f>SUM(I22,I27,I28)</f>
        <v>179208.40999999997</v>
      </c>
    </row>
    <row r="22" spans="1:9" ht="15.75">
      <c r="A22" s="33" t="s">
        <v>61</v>
      </c>
      <c r="B22" s="34" t="s">
        <v>62</v>
      </c>
      <c r="C22" s="174" t="s">
        <v>62</v>
      </c>
      <c r="D22" s="174"/>
      <c r="E22" s="174"/>
      <c r="F22" s="174"/>
      <c r="G22" s="35"/>
      <c r="H22" s="36">
        <f>SUM(H23:H26)</f>
        <v>160799.98000000001</v>
      </c>
      <c r="I22" s="36">
        <f>SUM(I23:I26)</f>
        <v>157865.99999999997</v>
      </c>
    </row>
    <row r="23" spans="1:9" ht="15.75">
      <c r="A23" s="33" t="s">
        <v>63</v>
      </c>
      <c r="B23" s="34" t="s">
        <v>64</v>
      </c>
      <c r="C23" s="174" t="s">
        <v>64</v>
      </c>
      <c r="D23" s="174"/>
      <c r="E23" s="174"/>
      <c r="F23" s="174"/>
      <c r="G23" s="35"/>
      <c r="H23" s="37">
        <v>35520.99</v>
      </c>
      <c r="I23" s="37">
        <v>39722.89</v>
      </c>
    </row>
    <row r="24" spans="1:9" ht="15.75">
      <c r="A24" s="33" t="s">
        <v>65</v>
      </c>
      <c r="B24" s="38" t="s">
        <v>66</v>
      </c>
      <c r="C24" s="184" t="s">
        <v>66</v>
      </c>
      <c r="D24" s="184"/>
      <c r="E24" s="184"/>
      <c r="F24" s="184"/>
      <c r="G24" s="35"/>
      <c r="H24" s="37">
        <v>123438.12000000001</v>
      </c>
      <c r="I24" s="37">
        <v>115776.6</v>
      </c>
    </row>
    <row r="25" spans="1:9" ht="15.75">
      <c r="A25" s="33" t="s">
        <v>67</v>
      </c>
      <c r="B25" s="34" t="s">
        <v>68</v>
      </c>
      <c r="C25" s="184" t="s">
        <v>68</v>
      </c>
      <c r="D25" s="184"/>
      <c r="E25" s="184"/>
      <c r="F25" s="184"/>
      <c r="G25" s="35"/>
      <c r="H25" s="37">
        <v>306.69</v>
      </c>
      <c r="I25" s="37">
        <v>751.86</v>
      </c>
    </row>
    <row r="26" spans="1:9" ht="15.75">
      <c r="A26" s="33" t="s">
        <v>69</v>
      </c>
      <c r="B26" s="38" t="s">
        <v>70</v>
      </c>
      <c r="C26" s="184" t="s">
        <v>70</v>
      </c>
      <c r="D26" s="184"/>
      <c r="E26" s="184"/>
      <c r="F26" s="184"/>
      <c r="G26" s="35"/>
      <c r="H26" s="37">
        <v>1534.18</v>
      </c>
      <c r="I26" s="37">
        <v>1614.65</v>
      </c>
    </row>
    <row r="27" spans="1:9" ht="15.75">
      <c r="A27" s="33" t="s">
        <v>71</v>
      </c>
      <c r="B27" s="34" t="s">
        <v>72</v>
      </c>
      <c r="C27" s="184" t="s">
        <v>72</v>
      </c>
      <c r="D27" s="184"/>
      <c r="E27" s="184"/>
      <c r="F27" s="184"/>
      <c r="G27" s="35"/>
      <c r="H27" s="36"/>
      <c r="I27" s="39"/>
    </row>
    <row r="28" spans="1:9" ht="15.75">
      <c r="A28" s="33" t="s">
        <v>73</v>
      </c>
      <c r="B28" s="34" t="s">
        <v>74</v>
      </c>
      <c r="C28" s="184" t="s">
        <v>74</v>
      </c>
      <c r="D28" s="184"/>
      <c r="E28" s="184"/>
      <c r="F28" s="184"/>
      <c r="G28" s="35" t="s">
        <v>77</v>
      </c>
      <c r="H28" s="36">
        <f>SUM(H29)+SUM(H30)</f>
        <v>18317.919999999998</v>
      </c>
      <c r="I28" s="36">
        <f>SUM(I29)+SUM(I30)</f>
        <v>21342.41</v>
      </c>
    </row>
    <row r="29" spans="1:9" ht="15.75">
      <c r="A29" s="33" t="s">
        <v>75</v>
      </c>
      <c r="B29" s="38" t="s">
        <v>76</v>
      </c>
      <c r="C29" s="184" t="s">
        <v>76</v>
      </c>
      <c r="D29" s="184"/>
      <c r="E29" s="184"/>
      <c r="F29" s="184"/>
      <c r="G29" s="35" t="s">
        <v>77</v>
      </c>
      <c r="H29" s="37">
        <v>18317.919999999998</v>
      </c>
      <c r="I29" s="37">
        <v>21372.41</v>
      </c>
    </row>
    <row r="30" spans="1:9" ht="15.75">
      <c r="A30" s="33" t="s">
        <v>78</v>
      </c>
      <c r="B30" s="38" t="s">
        <v>79</v>
      </c>
      <c r="C30" s="184" t="s">
        <v>79</v>
      </c>
      <c r="D30" s="184"/>
      <c r="E30" s="184"/>
      <c r="F30" s="184"/>
      <c r="G30" s="35"/>
      <c r="H30" s="37"/>
      <c r="I30" s="37">
        <v>-30</v>
      </c>
    </row>
    <row r="31" spans="1:9" ht="15.75">
      <c r="A31" s="29" t="s">
        <v>80</v>
      </c>
      <c r="B31" s="30" t="s">
        <v>81</v>
      </c>
      <c r="C31" s="182" t="s">
        <v>81</v>
      </c>
      <c r="D31" s="182"/>
      <c r="E31" s="182"/>
      <c r="F31" s="182"/>
      <c r="G31" s="31" t="s">
        <v>82</v>
      </c>
      <c r="H31" s="32">
        <f>SUM(H32:H45)</f>
        <v>179813.38000000003</v>
      </c>
      <c r="I31" s="32">
        <f>SUM(I32:I45)</f>
        <v>172167.69</v>
      </c>
    </row>
    <row r="32" spans="1:9" ht="15.75">
      <c r="A32" s="33" t="s">
        <v>61</v>
      </c>
      <c r="B32" s="34" t="s">
        <v>83</v>
      </c>
      <c r="C32" s="184" t="s">
        <v>84</v>
      </c>
      <c r="D32" s="185"/>
      <c r="E32" s="185"/>
      <c r="F32" s="185"/>
      <c r="G32" s="35" t="s">
        <v>85</v>
      </c>
      <c r="H32" s="37">
        <v>138468.56</v>
      </c>
      <c r="I32" s="37">
        <v>128090.92</v>
      </c>
    </row>
    <row r="33" spans="1:9" ht="15.75">
      <c r="A33" s="33" t="s">
        <v>71</v>
      </c>
      <c r="B33" s="34" t="s">
        <v>86</v>
      </c>
      <c r="C33" s="184" t="s">
        <v>87</v>
      </c>
      <c r="D33" s="185"/>
      <c r="E33" s="185"/>
      <c r="F33" s="185"/>
      <c r="G33" s="35"/>
      <c r="H33" s="37">
        <v>2952.2</v>
      </c>
      <c r="I33" s="37">
        <v>3551.9</v>
      </c>
    </row>
    <row r="34" spans="1:9" ht="15.75">
      <c r="A34" s="33" t="s">
        <v>73</v>
      </c>
      <c r="B34" s="34" t="s">
        <v>88</v>
      </c>
      <c r="C34" s="184" t="s">
        <v>89</v>
      </c>
      <c r="D34" s="185"/>
      <c r="E34" s="185"/>
      <c r="F34" s="185"/>
      <c r="G34" s="35"/>
      <c r="H34" s="37">
        <v>10337.32</v>
      </c>
      <c r="I34" s="37">
        <v>9381.4900000000016</v>
      </c>
    </row>
    <row r="35" spans="1:9" ht="15.75">
      <c r="A35" s="33" t="s">
        <v>90</v>
      </c>
      <c r="B35" s="34" t="s">
        <v>91</v>
      </c>
      <c r="C35" s="174" t="s">
        <v>92</v>
      </c>
      <c r="D35" s="185"/>
      <c r="E35" s="185"/>
      <c r="F35" s="185"/>
      <c r="G35" s="35"/>
      <c r="H35" s="37">
        <v>17.920000000000002</v>
      </c>
      <c r="I35" s="37"/>
    </row>
    <row r="36" spans="1:9" ht="15.75">
      <c r="A36" s="33" t="s">
        <v>93</v>
      </c>
      <c r="B36" s="34" t="s">
        <v>94</v>
      </c>
      <c r="C36" s="174" t="s">
        <v>95</v>
      </c>
      <c r="D36" s="185"/>
      <c r="E36" s="185"/>
      <c r="F36" s="185"/>
      <c r="G36" s="35"/>
      <c r="H36" s="37">
        <v>172.5</v>
      </c>
      <c r="I36" s="37">
        <v>160.16999999999999</v>
      </c>
    </row>
    <row r="37" spans="1:9" ht="15.75">
      <c r="A37" s="33" t="s">
        <v>96</v>
      </c>
      <c r="B37" s="34" t="s">
        <v>97</v>
      </c>
      <c r="C37" s="174" t="s">
        <v>98</v>
      </c>
      <c r="D37" s="185"/>
      <c r="E37" s="185"/>
      <c r="F37" s="185"/>
      <c r="G37" s="35"/>
      <c r="H37" s="37">
        <v>500.16</v>
      </c>
      <c r="I37" s="37">
        <v>134.16</v>
      </c>
    </row>
    <row r="38" spans="1:9" ht="15.75">
      <c r="A38" s="33" t="s">
        <v>99</v>
      </c>
      <c r="B38" s="34" t="s">
        <v>100</v>
      </c>
      <c r="C38" s="174" t="s">
        <v>101</v>
      </c>
      <c r="D38" s="185"/>
      <c r="E38" s="185"/>
      <c r="F38" s="185"/>
      <c r="G38" s="35"/>
      <c r="H38" s="37">
        <v>329.12</v>
      </c>
      <c r="I38" s="37"/>
    </row>
    <row r="39" spans="1:9" ht="15.75">
      <c r="A39" s="33" t="s">
        <v>102</v>
      </c>
      <c r="B39" s="34" t="s">
        <v>103</v>
      </c>
      <c r="C39" s="184" t="s">
        <v>103</v>
      </c>
      <c r="D39" s="185"/>
      <c r="E39" s="185"/>
      <c r="F39" s="185"/>
      <c r="G39" s="35"/>
      <c r="H39" s="37"/>
      <c r="I39" s="37"/>
    </row>
    <row r="40" spans="1:9" ht="15.75">
      <c r="A40" s="33" t="s">
        <v>104</v>
      </c>
      <c r="B40" s="34" t="s">
        <v>105</v>
      </c>
      <c r="C40" s="174" t="s">
        <v>105</v>
      </c>
      <c r="D40" s="185"/>
      <c r="E40" s="185"/>
      <c r="F40" s="185"/>
      <c r="G40" s="35"/>
      <c r="H40" s="37">
        <v>16596.280000000002</v>
      </c>
      <c r="I40" s="37">
        <v>19908.879999999997</v>
      </c>
    </row>
    <row r="41" spans="1:9" ht="15.75">
      <c r="A41" s="33" t="s">
        <v>106</v>
      </c>
      <c r="B41" s="34" t="s">
        <v>107</v>
      </c>
      <c r="C41" s="184" t="s">
        <v>108</v>
      </c>
      <c r="D41" s="181"/>
      <c r="E41" s="181"/>
      <c r="F41" s="181"/>
      <c r="G41" s="35"/>
      <c r="H41" s="37"/>
      <c r="I41" s="37"/>
    </row>
    <row r="42" spans="1:9" ht="15.75">
      <c r="A42" s="33" t="s">
        <v>109</v>
      </c>
      <c r="B42" s="34" t="s">
        <v>110</v>
      </c>
      <c r="C42" s="184" t="s">
        <v>111</v>
      </c>
      <c r="D42" s="185"/>
      <c r="E42" s="185"/>
      <c r="F42" s="185"/>
      <c r="G42" s="35"/>
      <c r="H42" s="37">
        <v>8660.19</v>
      </c>
      <c r="I42" s="37">
        <v>8660.19</v>
      </c>
    </row>
    <row r="43" spans="1:9" ht="15.75">
      <c r="A43" s="33" t="s">
        <v>112</v>
      </c>
      <c r="B43" s="34" t="s">
        <v>113</v>
      </c>
      <c r="C43" s="184" t="s">
        <v>114</v>
      </c>
      <c r="D43" s="185"/>
      <c r="E43" s="185"/>
      <c r="F43" s="185"/>
      <c r="G43" s="35"/>
      <c r="H43" s="37"/>
      <c r="I43" s="37"/>
    </row>
    <row r="44" spans="1:9" ht="15.75">
      <c r="A44" s="33" t="s">
        <v>115</v>
      </c>
      <c r="B44" s="34" t="s">
        <v>116</v>
      </c>
      <c r="C44" s="184" t="s">
        <v>117</v>
      </c>
      <c r="D44" s="185"/>
      <c r="E44" s="185"/>
      <c r="F44" s="185"/>
      <c r="G44" s="35"/>
      <c r="H44" s="37">
        <v>1013.53</v>
      </c>
      <c r="I44" s="37">
        <v>1057.58</v>
      </c>
    </row>
    <row r="45" spans="1:9" ht="15.75">
      <c r="A45" s="33" t="s">
        <v>118</v>
      </c>
      <c r="B45" s="34" t="s">
        <v>119</v>
      </c>
      <c r="C45" s="189" t="s">
        <v>120</v>
      </c>
      <c r="D45" s="190"/>
      <c r="E45" s="190"/>
      <c r="F45" s="191"/>
      <c r="G45" s="35"/>
      <c r="H45" s="37">
        <v>765.6</v>
      </c>
      <c r="I45" s="37">
        <v>1222.4000000000001</v>
      </c>
    </row>
    <row r="46" spans="1:9" ht="15.75">
      <c r="A46" s="30" t="s">
        <v>121</v>
      </c>
      <c r="B46" s="40" t="s">
        <v>122</v>
      </c>
      <c r="C46" s="186" t="s">
        <v>122</v>
      </c>
      <c r="D46" s="187"/>
      <c r="E46" s="187"/>
      <c r="F46" s="188"/>
      <c r="G46" s="31" t="s">
        <v>279</v>
      </c>
      <c r="H46" s="32">
        <f>H21-H31</f>
        <v>-695.48000000001048</v>
      </c>
      <c r="I46" s="32">
        <f>I21-I31</f>
        <v>7040.7199999999721</v>
      </c>
    </row>
    <row r="47" spans="1:9" ht="15.75">
      <c r="A47" s="30" t="s">
        <v>123</v>
      </c>
      <c r="B47" s="30" t="s">
        <v>124</v>
      </c>
      <c r="C47" s="192" t="s">
        <v>124</v>
      </c>
      <c r="D47" s="187"/>
      <c r="E47" s="187"/>
      <c r="F47" s="188"/>
      <c r="G47" s="41"/>
      <c r="H47" s="32">
        <f>IF(TYPE(H48)=1,H48,0)-IF(TYPE(H49)=1,H49,0)-IF(TYPE(H50)=1,H50,0)</f>
        <v>0</v>
      </c>
      <c r="I47" s="32">
        <f>IF(TYPE(I48)=1,I48,0)-IF(TYPE(I49)=1,I49,0)-IF(TYPE(I50)=1,I50,0)</f>
        <v>0</v>
      </c>
    </row>
    <row r="48" spans="1:9" ht="15.75">
      <c r="A48" s="38" t="s">
        <v>125</v>
      </c>
      <c r="B48" s="34" t="s">
        <v>126</v>
      </c>
      <c r="C48" s="189" t="s">
        <v>127</v>
      </c>
      <c r="D48" s="190"/>
      <c r="E48" s="190"/>
      <c r="F48" s="191"/>
      <c r="G48" s="42"/>
      <c r="H48" s="36"/>
      <c r="I48" s="37"/>
    </row>
    <row r="49" spans="1:9" ht="15.75">
      <c r="A49" s="38" t="s">
        <v>71</v>
      </c>
      <c r="B49" s="34" t="s">
        <v>128</v>
      </c>
      <c r="C49" s="189" t="s">
        <v>128</v>
      </c>
      <c r="D49" s="190"/>
      <c r="E49" s="190"/>
      <c r="F49" s="191"/>
      <c r="G49" s="42"/>
      <c r="H49" s="37"/>
      <c r="I49" s="37"/>
    </row>
    <row r="50" spans="1:9" ht="15.75">
      <c r="A50" s="38" t="s">
        <v>129</v>
      </c>
      <c r="B50" s="34" t="s">
        <v>130</v>
      </c>
      <c r="C50" s="189" t="s">
        <v>131</v>
      </c>
      <c r="D50" s="190"/>
      <c r="E50" s="190"/>
      <c r="F50" s="191"/>
      <c r="G50" s="42"/>
      <c r="H50" s="37"/>
      <c r="I50" s="37"/>
    </row>
    <row r="51" spans="1:9" ht="15.75">
      <c r="A51" s="30" t="s">
        <v>132</v>
      </c>
      <c r="B51" s="40" t="s">
        <v>133</v>
      </c>
      <c r="C51" s="186" t="s">
        <v>133</v>
      </c>
      <c r="D51" s="187"/>
      <c r="E51" s="187"/>
      <c r="F51" s="188"/>
      <c r="G51" s="41"/>
      <c r="H51" s="37"/>
      <c r="I51" s="37"/>
    </row>
    <row r="52" spans="1:9" ht="15.75">
      <c r="A52" s="30" t="s">
        <v>134</v>
      </c>
      <c r="B52" s="40" t="s">
        <v>135</v>
      </c>
      <c r="C52" s="193" t="s">
        <v>135</v>
      </c>
      <c r="D52" s="194"/>
      <c r="E52" s="194"/>
      <c r="F52" s="195"/>
      <c r="G52" s="41"/>
      <c r="H52" s="37"/>
      <c r="I52" s="37"/>
    </row>
    <row r="53" spans="1:9" ht="15.75">
      <c r="A53" s="30" t="s">
        <v>136</v>
      </c>
      <c r="B53" s="40" t="s">
        <v>137</v>
      </c>
      <c r="C53" s="186" t="s">
        <v>137</v>
      </c>
      <c r="D53" s="187"/>
      <c r="E53" s="187"/>
      <c r="F53" s="188"/>
      <c r="G53" s="41"/>
      <c r="H53" s="37"/>
      <c r="I53" s="37"/>
    </row>
    <row r="54" spans="1:9" ht="15.75">
      <c r="A54" s="30" t="s">
        <v>138</v>
      </c>
      <c r="B54" s="30" t="s">
        <v>139</v>
      </c>
      <c r="C54" s="196" t="s">
        <v>139</v>
      </c>
      <c r="D54" s="194"/>
      <c r="E54" s="194"/>
      <c r="F54" s="195"/>
      <c r="G54" s="41" t="s">
        <v>279</v>
      </c>
      <c r="H54" s="32">
        <f>SUM(H46,H47,H51,H52,H53)</f>
        <v>-695.48000000001048</v>
      </c>
      <c r="I54" s="32">
        <f>SUM(I46,I47,I51,I52,I53)</f>
        <v>7040.7199999999721</v>
      </c>
    </row>
    <row r="55" spans="1:9" ht="15.75">
      <c r="A55" s="30" t="s">
        <v>61</v>
      </c>
      <c r="B55" s="30" t="s">
        <v>140</v>
      </c>
      <c r="C55" s="192" t="s">
        <v>140</v>
      </c>
      <c r="D55" s="187"/>
      <c r="E55" s="187"/>
      <c r="F55" s="188"/>
      <c r="G55" s="41"/>
      <c r="H55" s="37"/>
      <c r="I55" s="37"/>
    </row>
    <row r="56" spans="1:9" ht="15.75">
      <c r="A56" s="30" t="s">
        <v>141</v>
      </c>
      <c r="B56" s="40" t="s">
        <v>142</v>
      </c>
      <c r="C56" s="186" t="s">
        <v>142</v>
      </c>
      <c r="D56" s="187"/>
      <c r="E56" s="187"/>
      <c r="F56" s="188"/>
      <c r="G56" s="41"/>
      <c r="H56" s="32">
        <f>SUM(H54,H55)</f>
        <v>-695.48000000001048</v>
      </c>
      <c r="I56" s="32">
        <f>SUM(I54,I55)</f>
        <v>7040.7199999999721</v>
      </c>
    </row>
    <row r="57" spans="1:9" ht="15.75">
      <c r="A57" s="38" t="s">
        <v>61</v>
      </c>
      <c r="B57" s="34" t="s">
        <v>143</v>
      </c>
      <c r="C57" s="189" t="s">
        <v>143</v>
      </c>
      <c r="D57" s="190"/>
      <c r="E57" s="190"/>
      <c r="F57" s="191"/>
      <c r="G57" s="42"/>
      <c r="H57" s="36"/>
      <c r="I57" s="36"/>
    </row>
    <row r="58" spans="1:9" ht="15.75">
      <c r="A58" s="38" t="s">
        <v>71</v>
      </c>
      <c r="B58" s="34" t="s">
        <v>144</v>
      </c>
      <c r="C58" s="189" t="s">
        <v>144</v>
      </c>
      <c r="D58" s="190"/>
      <c r="E58" s="190"/>
      <c r="F58" s="191"/>
      <c r="G58" s="42"/>
      <c r="H58" s="36"/>
      <c r="I58" s="36"/>
    </row>
    <row r="59" spans="1:9">
      <c r="A59" s="43"/>
      <c r="B59" s="43"/>
      <c r="C59" s="43"/>
      <c r="D59" s="43"/>
    </row>
    <row r="60" spans="1:9" ht="15.75">
      <c r="A60" s="199" t="s">
        <v>145</v>
      </c>
      <c r="B60" s="199"/>
      <c r="C60" s="199"/>
      <c r="D60" s="199"/>
      <c r="E60" s="199"/>
      <c r="F60" s="199"/>
      <c r="G60" s="44"/>
      <c r="H60" s="200" t="s">
        <v>146</v>
      </c>
      <c r="I60" s="200"/>
    </row>
    <row r="61" spans="1:9" s="26" customFormat="1" ht="14.25">
      <c r="A61" s="197" t="s">
        <v>147</v>
      </c>
      <c r="B61" s="197"/>
      <c r="C61" s="197"/>
      <c r="D61" s="197"/>
      <c r="E61" s="197"/>
      <c r="F61" s="197"/>
      <c r="G61" s="45" t="s">
        <v>148</v>
      </c>
      <c r="H61" s="198" t="s">
        <v>149</v>
      </c>
      <c r="I61" s="198"/>
    </row>
    <row r="62" spans="1:9" s="26" customFormat="1" ht="15">
      <c r="A62" s="46"/>
      <c r="B62" s="46"/>
      <c r="C62" s="46"/>
      <c r="D62" s="46"/>
      <c r="E62" s="46"/>
      <c r="F62" s="46"/>
      <c r="G62" s="46"/>
      <c r="H62" s="47"/>
      <c r="I62" s="47"/>
    </row>
    <row r="63" spans="1:9" s="26" customFormat="1" ht="14.25">
      <c r="A63" s="133" t="s">
        <v>150</v>
      </c>
      <c r="B63" s="133"/>
      <c r="C63" s="133"/>
      <c r="D63" s="133"/>
      <c r="E63" s="133"/>
      <c r="F63" s="133"/>
      <c r="G63" s="48" t="s">
        <v>151</v>
      </c>
      <c r="H63" s="201" t="s">
        <v>152</v>
      </c>
      <c r="I63" s="201"/>
    </row>
    <row r="64" spans="1:9" s="26" customFormat="1" ht="14.25">
      <c r="A64" s="197" t="s">
        <v>153</v>
      </c>
      <c r="B64" s="197"/>
      <c r="C64" s="197"/>
      <c r="D64" s="197"/>
      <c r="E64" s="197"/>
      <c r="F64" s="197"/>
      <c r="G64" s="45" t="s">
        <v>154</v>
      </c>
      <c r="H64" s="198" t="s">
        <v>149</v>
      </c>
      <c r="I64" s="198"/>
    </row>
    <row r="67" spans="1:10" ht="12.75" customHeight="1">
      <c r="A67" s="15"/>
      <c r="B67" s="15"/>
      <c r="C67" s="15"/>
      <c r="D67" s="15"/>
      <c r="E67" s="15"/>
      <c r="F67" s="15"/>
      <c r="G67" s="15"/>
      <c r="H67" s="13"/>
      <c r="I67" s="15"/>
      <c r="J67" s="15"/>
    </row>
  </sheetData>
  <mergeCells count="62">
    <mergeCell ref="A64:F64"/>
    <mergeCell ref="H64:I64"/>
    <mergeCell ref="A60:F60"/>
    <mergeCell ref="H60:I60"/>
    <mergeCell ref="A61:F61"/>
    <mergeCell ref="H61:I61"/>
    <mergeCell ref="A63:F63"/>
    <mergeCell ref="H63:I63"/>
    <mergeCell ref="C58:F58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46:F46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34:F34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22:F22"/>
    <mergeCell ref="A11:I11"/>
    <mergeCell ref="A12:I12"/>
    <mergeCell ref="A13:I13"/>
    <mergeCell ref="A14:I14"/>
    <mergeCell ref="A15:I15"/>
    <mergeCell ref="A17:I17"/>
    <mergeCell ref="A18:I18"/>
    <mergeCell ref="A19:I19"/>
    <mergeCell ref="A20:B20"/>
    <mergeCell ref="C20:F20"/>
    <mergeCell ref="C21:F21"/>
    <mergeCell ref="A10:I10"/>
    <mergeCell ref="A5:I5"/>
    <mergeCell ref="A6:I6"/>
    <mergeCell ref="A7:I7"/>
    <mergeCell ref="A8:I8"/>
    <mergeCell ref="A9:I9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showGridLines="0" zoomScaleNormal="80" zoomScaleSheetLayoutView="75" workbookViewId="0">
      <selection activeCell="O18" sqref="O18"/>
    </sheetView>
  </sheetViews>
  <sheetFormatPr defaultRowHeight="15"/>
  <cols>
    <col min="1" max="1" width="6" style="6" customWidth="1"/>
    <col min="2" max="2" width="32.85546875" style="4" customWidth="1"/>
    <col min="3" max="10" width="15.7109375" style="4" customWidth="1"/>
    <col min="11" max="11" width="13.140625" style="4" customWidth="1"/>
    <col min="12" max="13" width="15.7109375" style="4" customWidth="1"/>
    <col min="14" max="16384" width="9.140625" style="4"/>
  </cols>
  <sheetData>
    <row r="1" spans="1:13">
      <c r="I1" s="7"/>
      <c r="J1" s="7"/>
      <c r="K1" s="7"/>
    </row>
    <row r="2" spans="1:13">
      <c r="I2" s="4" t="s">
        <v>21</v>
      </c>
    </row>
    <row r="3" spans="1:13">
      <c r="I3" s="4" t="s">
        <v>22</v>
      </c>
    </row>
    <row r="5" spans="1:13">
      <c r="A5" s="203" t="s">
        <v>18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</row>
    <row r="6" spans="1:13">
      <c r="A6" s="203" t="s">
        <v>29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</row>
    <row r="8" spans="1:13">
      <c r="A8" s="203" t="s">
        <v>40</v>
      </c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</row>
    <row r="10" spans="1:13">
      <c r="A10" s="202" t="s">
        <v>0</v>
      </c>
      <c r="B10" s="202" t="s">
        <v>1</v>
      </c>
      <c r="C10" s="202" t="s">
        <v>2</v>
      </c>
      <c r="D10" s="202" t="s">
        <v>3</v>
      </c>
      <c r="E10" s="202"/>
      <c r="F10" s="202"/>
      <c r="G10" s="202"/>
      <c r="H10" s="202"/>
      <c r="I10" s="202"/>
      <c r="J10" s="205"/>
      <c r="K10" s="205"/>
      <c r="L10" s="202"/>
      <c r="M10" s="202" t="s">
        <v>4</v>
      </c>
    </row>
    <row r="11" spans="1:13" ht="123" customHeight="1">
      <c r="A11" s="202"/>
      <c r="B11" s="202"/>
      <c r="C11" s="202"/>
      <c r="D11" s="1" t="s">
        <v>25</v>
      </c>
      <c r="E11" s="1" t="s">
        <v>39</v>
      </c>
      <c r="F11" s="1" t="s">
        <v>26</v>
      </c>
      <c r="G11" s="1" t="s">
        <v>5</v>
      </c>
      <c r="H11" s="1" t="s">
        <v>27</v>
      </c>
      <c r="I11" s="8" t="s">
        <v>20</v>
      </c>
      <c r="J11" s="1" t="s">
        <v>23</v>
      </c>
      <c r="K11" s="10" t="s">
        <v>34</v>
      </c>
      <c r="L11" s="11" t="s">
        <v>28</v>
      </c>
      <c r="M11" s="202"/>
    </row>
    <row r="12" spans="1:1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  <c r="J12" s="9">
        <v>10</v>
      </c>
      <c r="K12" s="12" t="s">
        <v>24</v>
      </c>
      <c r="L12" s="9">
        <v>12</v>
      </c>
      <c r="M12" s="9">
        <v>13</v>
      </c>
    </row>
    <row r="13" spans="1:13" ht="71.25">
      <c r="A13" s="1" t="s">
        <v>6</v>
      </c>
      <c r="B13" s="5" t="s">
        <v>35</v>
      </c>
      <c r="C13" s="17">
        <f t="shared" ref="C13:L13" si="0">SUM(C14:C15)</f>
        <v>0</v>
      </c>
      <c r="D13" s="17">
        <f t="shared" si="0"/>
        <v>24001.52</v>
      </c>
      <c r="E13" s="17">
        <f t="shared" si="0"/>
        <v>0</v>
      </c>
      <c r="F13" s="17">
        <f t="shared" si="0"/>
        <v>0</v>
      </c>
      <c r="G13" s="17">
        <f t="shared" si="0"/>
        <v>0</v>
      </c>
      <c r="H13" s="17">
        <f t="shared" si="0"/>
        <v>0</v>
      </c>
      <c r="I13" s="17">
        <f t="shared" si="0"/>
        <v>-24001.52</v>
      </c>
      <c r="J13" s="17">
        <f t="shared" si="0"/>
        <v>0</v>
      </c>
      <c r="K13" s="17">
        <f t="shared" si="0"/>
        <v>0</v>
      </c>
      <c r="L13" s="17">
        <f t="shared" si="0"/>
        <v>0</v>
      </c>
      <c r="M13" s="17">
        <f t="shared" ref="M13:M25" si="1">SUM(C13:L13)</f>
        <v>0</v>
      </c>
    </row>
    <row r="14" spans="1:13" ht="15" customHeight="1">
      <c r="A14" s="2" t="s">
        <v>7</v>
      </c>
      <c r="B14" s="3" t="s">
        <v>8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17">
        <f t="shared" si="1"/>
        <v>0</v>
      </c>
    </row>
    <row r="15" spans="1:13" ht="15" customHeight="1">
      <c r="A15" s="2" t="s">
        <v>9</v>
      </c>
      <c r="B15" s="3" t="s">
        <v>10</v>
      </c>
      <c r="C15" s="20"/>
      <c r="D15" s="20">
        <v>24001.52</v>
      </c>
      <c r="E15" s="20"/>
      <c r="F15" s="20"/>
      <c r="G15" s="20"/>
      <c r="H15" s="20"/>
      <c r="I15" s="20">
        <v>-24001.52</v>
      </c>
      <c r="J15" s="20"/>
      <c r="K15" s="20"/>
      <c r="L15" s="20"/>
      <c r="M15" s="17">
        <f t="shared" si="1"/>
        <v>0</v>
      </c>
    </row>
    <row r="16" spans="1:13" ht="74.25" customHeight="1">
      <c r="A16" s="1" t="s">
        <v>11</v>
      </c>
      <c r="B16" s="5" t="s">
        <v>36</v>
      </c>
      <c r="C16" s="17">
        <f t="shared" ref="C16:L16" si="2">SUM(C17:C18)</f>
        <v>354342.97000000003</v>
      </c>
      <c r="D16" s="17">
        <f t="shared" si="2"/>
        <v>89372.4</v>
      </c>
      <c r="E16" s="17">
        <f t="shared" si="2"/>
        <v>0</v>
      </c>
      <c r="F16" s="17">
        <f t="shared" si="2"/>
        <v>0</v>
      </c>
      <c r="G16" s="17">
        <f t="shared" si="2"/>
        <v>0</v>
      </c>
      <c r="H16" s="17">
        <f t="shared" si="2"/>
        <v>0</v>
      </c>
      <c r="I16" s="17">
        <f t="shared" si="2"/>
        <v>-92165.89</v>
      </c>
      <c r="J16" s="17">
        <f t="shared" si="2"/>
        <v>0</v>
      </c>
      <c r="K16" s="17">
        <f t="shared" si="2"/>
        <v>0</v>
      </c>
      <c r="L16" s="17">
        <f t="shared" si="2"/>
        <v>0</v>
      </c>
      <c r="M16" s="17">
        <f t="shared" si="1"/>
        <v>351549.48</v>
      </c>
    </row>
    <row r="17" spans="1:15" ht="15" customHeight="1">
      <c r="A17" s="2" t="s">
        <v>30</v>
      </c>
      <c r="B17" s="3" t="s">
        <v>8</v>
      </c>
      <c r="C17" s="20">
        <v>354227.96</v>
      </c>
      <c r="D17" s="20">
        <v>3209.29</v>
      </c>
      <c r="E17" s="20"/>
      <c r="F17" s="20"/>
      <c r="G17" s="20"/>
      <c r="H17" s="20"/>
      <c r="I17" s="20">
        <v>-5912.5599999999995</v>
      </c>
      <c r="J17" s="20"/>
      <c r="K17" s="20"/>
      <c r="L17" s="20"/>
      <c r="M17" s="17">
        <f t="shared" si="1"/>
        <v>351524.69</v>
      </c>
    </row>
    <row r="18" spans="1:15" ht="15" customHeight="1">
      <c r="A18" s="2" t="s">
        <v>31</v>
      </c>
      <c r="B18" s="3" t="s">
        <v>10</v>
      </c>
      <c r="C18" s="20">
        <v>115.01</v>
      </c>
      <c r="D18" s="20">
        <v>86163.11</v>
      </c>
      <c r="E18" s="20"/>
      <c r="F18" s="20"/>
      <c r="G18" s="20"/>
      <c r="H18" s="20"/>
      <c r="I18" s="20">
        <v>-86253.33</v>
      </c>
      <c r="J18" s="20"/>
      <c r="K18" s="20"/>
      <c r="L18" s="20"/>
      <c r="M18" s="17">
        <f t="shared" si="1"/>
        <v>24.789999999993597</v>
      </c>
    </row>
    <row r="19" spans="1:15" ht="114.75" customHeight="1">
      <c r="A19" s="1" t="s">
        <v>12</v>
      </c>
      <c r="B19" s="5" t="s">
        <v>37</v>
      </c>
      <c r="C19" s="17">
        <f t="shared" ref="C19:L19" si="3">SUM(C20:C21)</f>
        <v>113573.88</v>
      </c>
      <c r="D19" s="17">
        <f t="shared" si="3"/>
        <v>0</v>
      </c>
      <c r="E19" s="17">
        <f t="shared" si="3"/>
        <v>0</v>
      </c>
      <c r="F19" s="17">
        <f t="shared" si="3"/>
        <v>0</v>
      </c>
      <c r="G19" s="17">
        <f t="shared" si="3"/>
        <v>0</v>
      </c>
      <c r="H19" s="17">
        <f t="shared" si="3"/>
        <v>0</v>
      </c>
      <c r="I19" s="17">
        <f t="shared" si="3"/>
        <v>-306.69</v>
      </c>
      <c r="J19" s="17">
        <f>SUM(J20:J21)</f>
        <v>0</v>
      </c>
      <c r="K19" s="17">
        <f t="shared" si="3"/>
        <v>0</v>
      </c>
      <c r="L19" s="17">
        <f t="shared" si="3"/>
        <v>0</v>
      </c>
      <c r="M19" s="17">
        <f t="shared" si="1"/>
        <v>113267.19</v>
      </c>
    </row>
    <row r="20" spans="1:15" ht="15" customHeight="1">
      <c r="A20" s="2" t="s">
        <v>14</v>
      </c>
      <c r="B20" s="3" t="s">
        <v>8</v>
      </c>
      <c r="C20" s="20">
        <v>113573.88</v>
      </c>
      <c r="D20" s="20"/>
      <c r="E20" s="20"/>
      <c r="F20" s="20"/>
      <c r="G20" s="20"/>
      <c r="H20" s="20"/>
      <c r="I20" s="20">
        <v>-306.69</v>
      </c>
      <c r="J20" s="20"/>
      <c r="K20" s="20"/>
      <c r="L20" s="20"/>
      <c r="M20" s="17">
        <f t="shared" si="1"/>
        <v>113267.19</v>
      </c>
    </row>
    <row r="21" spans="1:15" ht="15" customHeight="1">
      <c r="A21" s="2" t="s">
        <v>32</v>
      </c>
      <c r="B21" s="3" t="s">
        <v>10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17">
        <f t="shared" si="1"/>
        <v>0</v>
      </c>
    </row>
    <row r="22" spans="1:15" ht="15" customHeight="1">
      <c r="A22" s="1" t="s">
        <v>15</v>
      </c>
      <c r="B22" s="5" t="s">
        <v>13</v>
      </c>
      <c r="C22" s="17">
        <f t="shared" ref="C22:L22" si="4">SUM(C23:C24)</f>
        <v>19470.830000000002</v>
      </c>
      <c r="D22" s="17">
        <f t="shared" si="4"/>
        <v>153.30999999999995</v>
      </c>
      <c r="E22" s="17">
        <f>SUM(E23:E24)</f>
        <v>0</v>
      </c>
      <c r="F22" s="17">
        <f t="shared" si="4"/>
        <v>566.49</v>
      </c>
      <c r="G22" s="17">
        <f t="shared" si="4"/>
        <v>0</v>
      </c>
      <c r="H22" s="17">
        <f t="shared" si="4"/>
        <v>0</v>
      </c>
      <c r="I22" s="17">
        <f t="shared" si="4"/>
        <v>-1534.1799999999998</v>
      </c>
      <c r="J22" s="17">
        <f>SUM(J23:J24)</f>
        <v>0</v>
      </c>
      <c r="K22" s="17">
        <f t="shared" si="4"/>
        <v>0</v>
      </c>
      <c r="L22" s="17">
        <f t="shared" si="4"/>
        <v>0</v>
      </c>
      <c r="M22" s="17">
        <f t="shared" si="1"/>
        <v>18656.450000000004</v>
      </c>
    </row>
    <row r="23" spans="1:15" ht="15" customHeight="1">
      <c r="A23" s="2" t="s">
        <v>16</v>
      </c>
      <c r="B23" s="3" t="s">
        <v>8</v>
      </c>
      <c r="C23" s="20">
        <v>19470.830000000002</v>
      </c>
      <c r="D23" s="20">
        <v>153.30999999999995</v>
      </c>
      <c r="E23" s="20"/>
      <c r="F23" s="20">
        <v>566.49</v>
      </c>
      <c r="G23" s="20"/>
      <c r="H23" s="20"/>
      <c r="I23" s="20">
        <v>-1534.1799999999998</v>
      </c>
      <c r="J23" s="20"/>
      <c r="K23" s="20"/>
      <c r="L23" s="20"/>
      <c r="M23" s="17">
        <f t="shared" si="1"/>
        <v>18656.450000000004</v>
      </c>
    </row>
    <row r="24" spans="1:15" ht="15" customHeight="1">
      <c r="A24" s="2" t="s">
        <v>17</v>
      </c>
      <c r="B24" s="3" t="s">
        <v>10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17">
        <f t="shared" si="1"/>
        <v>0</v>
      </c>
    </row>
    <row r="25" spans="1:15" ht="15" customHeight="1">
      <c r="A25" s="1" t="s">
        <v>19</v>
      </c>
      <c r="B25" s="5" t="s">
        <v>33</v>
      </c>
      <c r="C25" s="18">
        <f t="shared" ref="C25:L25" si="5">SUM(C13,C16,C19,C22)</f>
        <v>487387.68000000005</v>
      </c>
      <c r="D25" s="18">
        <f t="shared" si="5"/>
        <v>113527.23</v>
      </c>
      <c r="E25" s="18">
        <f t="shared" si="5"/>
        <v>0</v>
      </c>
      <c r="F25" s="18">
        <f t="shared" si="5"/>
        <v>566.49</v>
      </c>
      <c r="G25" s="18">
        <f t="shared" si="5"/>
        <v>0</v>
      </c>
      <c r="H25" s="18">
        <f t="shared" si="5"/>
        <v>0</v>
      </c>
      <c r="I25" s="18">
        <f t="shared" si="5"/>
        <v>-118008.28</v>
      </c>
      <c r="J25" s="18">
        <f t="shared" si="5"/>
        <v>0</v>
      </c>
      <c r="K25" s="18">
        <f t="shared" si="5"/>
        <v>0</v>
      </c>
      <c r="L25" s="18">
        <f t="shared" si="5"/>
        <v>0</v>
      </c>
      <c r="M25" s="18">
        <f t="shared" si="1"/>
        <v>483473.12</v>
      </c>
    </row>
    <row r="26" spans="1:15">
      <c r="A26" s="19" t="s">
        <v>38</v>
      </c>
    </row>
    <row r="27" spans="1:15" customFormat="1" ht="15" customHeight="1">
      <c r="A27" s="14"/>
      <c r="B27" s="14"/>
      <c r="C27" s="14"/>
      <c r="D27" s="14"/>
      <c r="E27" s="14"/>
    </row>
    <row r="28" spans="1:15" customFormat="1" ht="15" customHeight="1">
      <c r="A28" s="14"/>
      <c r="B28" s="14"/>
      <c r="C28" s="14"/>
      <c r="D28" s="14"/>
      <c r="E28" s="14"/>
      <c r="O28" s="13"/>
    </row>
    <row r="29" spans="1:15" customFormat="1" ht="12.75" customHeight="1">
      <c r="A29" s="15"/>
      <c r="B29" s="15"/>
      <c r="C29" s="15"/>
      <c r="D29" s="15"/>
      <c r="E29" s="16"/>
      <c r="F29" s="15"/>
      <c r="G29" s="15"/>
      <c r="H29" s="15"/>
      <c r="I29" s="15"/>
      <c r="J29" s="15"/>
      <c r="K29" s="15"/>
      <c r="L29" s="15"/>
      <c r="M29" s="15"/>
      <c r="O29" s="13"/>
    </row>
  </sheetData>
  <mergeCells count="8">
    <mergeCell ref="M10:M11"/>
    <mergeCell ref="A5:M5"/>
    <mergeCell ref="A6:M6"/>
    <mergeCell ref="A8:M8"/>
    <mergeCell ref="A10:A11"/>
    <mergeCell ref="B10:B11"/>
    <mergeCell ref="C10:C11"/>
    <mergeCell ref="D10:L10"/>
  </mergeCells>
  <phoneticPr fontId="1" type="noConversion"/>
  <printOptions horizontalCentered="1"/>
  <pageMargins left="0.35433070866141736" right="0.35433070866141736" top="0.7" bottom="0.64" header="0.51181102362204722" footer="0.51181102362204722"/>
  <pageSetup paperSize="9" scale="63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Įvardytieji diapazonai</vt:lpstr>
      </vt:variant>
      <vt:variant>
        <vt:i4>1</vt:i4>
      </vt:variant>
    </vt:vector>
  </HeadingPairs>
  <TitlesOfParts>
    <vt:vector size="4" baseType="lpstr">
      <vt:lpstr>Finansinės būklės ataskaita</vt:lpstr>
      <vt:lpstr>Veiklos rezultatų ataskaita</vt:lpstr>
      <vt:lpstr>Finanasavimo sumos</vt:lpstr>
      <vt:lpstr>'Finanasavimo sumos'!Print_Titles</vt:lpstr>
    </vt:vector>
  </TitlesOfParts>
  <Company>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 VSAFAS 3-5 priedai</dc:title>
  <dc:creator>user</dc:creator>
  <cp:lastModifiedBy>user</cp:lastModifiedBy>
  <cp:lastPrinted>2020-05-05T13:11:19Z</cp:lastPrinted>
  <dcterms:created xsi:type="dcterms:W3CDTF">1996-10-14T23:33:28Z</dcterms:created>
  <dcterms:modified xsi:type="dcterms:W3CDTF">2020-05-05T13:24:06Z</dcterms:modified>
</cp:coreProperties>
</file>