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06FF702-E270-4F86-8D95-62D661190A56}" xr6:coauthVersionLast="45" xr6:coauthVersionMax="45" xr10:uidLastSave="{00000000-0000-0000-0000-000000000000}"/>
  <bookViews>
    <workbookView xWindow="-120" yWindow="-120" windowWidth="21840" windowHeight="13140" firstSheet="3" activeTab="5" xr2:uid="{01B2E432-AFA1-4B3E-9362-707014D1071F}"/>
  </bookViews>
  <sheets>
    <sheet name="Forma Nr. 2 Bendra" sheetId="5" r:id="rId1"/>
    <sheet name="Forma Nr.2 SB" sheetId="6" r:id="rId2"/>
    <sheet name="Forma Nr. 2 S" sheetId="7" r:id="rId3"/>
    <sheet name="Forma Nr. 2 ML" sheetId="8" r:id="rId4"/>
    <sheet name="Forma Nr .4" sheetId="11" r:id="rId5"/>
    <sheet name="Pažyma prie 4 formos" sheetId="12" r:id="rId6"/>
    <sheet name="Sukauptų FS pažyma" sheetId="10" r:id="rId7"/>
    <sheet name="Gautų FS pažyma" sheetId="4" r:id="rId8"/>
    <sheet name="Forma S7" sheetId="3" r:id="rId9"/>
    <sheet name="Pažyma už paslaugas ir nuomą" sheetId="1" r:id="rId10"/>
    <sheet name="Forma B-2" sheetId="2" r:id="rId1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5" i="12" l="1"/>
  <c r="G95" i="12"/>
  <c r="F95" i="12"/>
  <c r="E95" i="12"/>
  <c r="C95" i="12" s="1"/>
  <c r="D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I74" i="12"/>
  <c r="E74" i="12"/>
  <c r="C68" i="12"/>
  <c r="C67" i="12"/>
  <c r="C66" i="12"/>
  <c r="C65" i="12"/>
  <c r="C64" i="12"/>
  <c r="C63" i="12"/>
  <c r="C62" i="12"/>
  <c r="C61" i="12"/>
  <c r="C60" i="12"/>
  <c r="C59" i="12"/>
  <c r="C51" i="12" s="1"/>
  <c r="C57" i="12"/>
  <c r="C56" i="12"/>
  <c r="C55" i="12"/>
  <c r="C54" i="12"/>
  <c r="C53" i="12"/>
  <c r="C52" i="12"/>
  <c r="I51" i="12"/>
  <c r="H51" i="12"/>
  <c r="G51" i="12"/>
  <c r="F51" i="12"/>
  <c r="E51" i="12"/>
  <c r="D51" i="12"/>
  <c r="C50" i="12"/>
  <c r="C49" i="12"/>
  <c r="C48" i="12"/>
  <c r="C47" i="12"/>
  <c r="I45" i="12"/>
  <c r="H45" i="12"/>
  <c r="H74" i="12" s="1"/>
  <c r="G45" i="12"/>
  <c r="G74" i="12" s="1"/>
  <c r="F45" i="12"/>
  <c r="F74" i="12" s="1"/>
  <c r="E45" i="12"/>
  <c r="D45" i="12"/>
  <c r="D74" i="12" s="1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74" i="12" l="1"/>
  <c r="J174" i="11" l="1"/>
  <c r="I174" i="11"/>
  <c r="L156" i="11"/>
  <c r="L153" i="11" s="1"/>
  <c r="J156" i="11"/>
  <c r="I156" i="11"/>
  <c r="L154" i="11"/>
  <c r="J154" i="11"/>
  <c r="J153" i="11" s="1"/>
  <c r="I154" i="11"/>
  <c r="I153" i="11" s="1"/>
  <c r="L148" i="11"/>
  <c r="J148" i="11"/>
  <c r="I148" i="11"/>
  <c r="L142" i="11"/>
  <c r="J142" i="11"/>
  <c r="I142" i="11"/>
  <c r="L138" i="11"/>
  <c r="J138" i="11"/>
  <c r="J135" i="11" s="1"/>
  <c r="J134" i="11" s="1"/>
  <c r="J133" i="11" s="1"/>
  <c r="I138" i="11"/>
  <c r="L136" i="11"/>
  <c r="J136" i="11"/>
  <c r="I136" i="11"/>
  <c r="I135" i="11" s="1"/>
  <c r="I134" i="11" s="1"/>
  <c r="I133" i="11" s="1"/>
  <c r="L135" i="11"/>
  <c r="L129" i="11"/>
  <c r="J129" i="11"/>
  <c r="I129" i="11"/>
  <c r="I128" i="11" s="1"/>
  <c r="I123" i="11" s="1"/>
  <c r="L128" i="11"/>
  <c r="J128" i="11"/>
  <c r="L124" i="11"/>
  <c r="L123" i="11" s="1"/>
  <c r="L120" i="11" s="1"/>
  <c r="J124" i="11"/>
  <c r="J123" i="11" s="1"/>
  <c r="J120" i="11" s="1"/>
  <c r="I124" i="11"/>
  <c r="L121" i="11"/>
  <c r="J121" i="11"/>
  <c r="I121" i="11"/>
  <c r="I120" i="11" s="1"/>
  <c r="L118" i="11"/>
  <c r="L113" i="11" s="1"/>
  <c r="J118" i="11"/>
  <c r="I118" i="11"/>
  <c r="L114" i="11"/>
  <c r="J114" i="11"/>
  <c r="J113" i="11" s="1"/>
  <c r="I114" i="11"/>
  <c r="I113" i="11" s="1"/>
  <c r="L110" i="11"/>
  <c r="J110" i="11"/>
  <c r="I110" i="11"/>
  <c r="L106" i="11"/>
  <c r="L102" i="11" s="1"/>
  <c r="J106" i="11"/>
  <c r="I106" i="11"/>
  <c r="L103" i="11"/>
  <c r="J103" i="11"/>
  <c r="J102" i="11" s="1"/>
  <c r="I103" i="11"/>
  <c r="I102" i="11" s="1"/>
  <c r="L100" i="11"/>
  <c r="J100" i="11"/>
  <c r="I100" i="11"/>
  <c r="L98" i="11"/>
  <c r="J98" i="11"/>
  <c r="I98" i="11"/>
  <c r="L96" i="11"/>
  <c r="J96" i="11"/>
  <c r="I96" i="11"/>
  <c r="L94" i="11"/>
  <c r="J94" i="11"/>
  <c r="I94" i="11"/>
  <c r="I90" i="11" s="1"/>
  <c r="L91" i="11"/>
  <c r="L90" i="11" s="1"/>
  <c r="J91" i="11"/>
  <c r="I91" i="11"/>
  <c r="J90" i="11"/>
  <c r="L85" i="11"/>
  <c r="J85" i="11"/>
  <c r="I85" i="11"/>
  <c r="L82" i="11"/>
  <c r="J82" i="11"/>
  <c r="I82" i="11"/>
  <c r="I78" i="11" s="1"/>
  <c r="L79" i="11"/>
  <c r="L78" i="11" s="1"/>
  <c r="J79" i="11"/>
  <c r="I79" i="11"/>
  <c r="J78" i="11"/>
  <c r="L74" i="11"/>
  <c r="L73" i="11" s="1"/>
  <c r="J74" i="11"/>
  <c r="J73" i="11" s="1"/>
  <c r="I74" i="11"/>
  <c r="I73" i="11" s="1"/>
  <c r="L71" i="11"/>
  <c r="J71" i="11"/>
  <c r="I71" i="11"/>
  <c r="L70" i="11"/>
  <c r="J70" i="11"/>
  <c r="I70" i="11"/>
  <c r="L66" i="11"/>
  <c r="J66" i="11"/>
  <c r="I66" i="11"/>
  <c r="L62" i="11"/>
  <c r="J62" i="11"/>
  <c r="I62" i="11"/>
  <c r="I57" i="11" s="1"/>
  <c r="I56" i="11" s="1"/>
  <c r="L58" i="11"/>
  <c r="L57" i="11" s="1"/>
  <c r="L56" i="11" s="1"/>
  <c r="J58" i="11"/>
  <c r="I58" i="11"/>
  <c r="J57" i="11"/>
  <c r="J56" i="11" s="1"/>
  <c r="L40" i="11"/>
  <c r="K40" i="11"/>
  <c r="J40" i="11"/>
  <c r="J39" i="11" s="1"/>
  <c r="I40" i="11"/>
  <c r="I39" i="11" s="1"/>
  <c r="I31" i="11" s="1"/>
  <c r="I167" i="11" s="1"/>
  <c r="L39" i="11"/>
  <c r="K39" i="11"/>
  <c r="L37" i="11"/>
  <c r="J37" i="11"/>
  <c r="I37" i="11"/>
  <c r="K33" i="11"/>
  <c r="J33" i="11"/>
  <c r="I33" i="11"/>
  <c r="L32" i="11"/>
  <c r="K32" i="11"/>
  <c r="J32" i="11"/>
  <c r="I32" i="11"/>
  <c r="K31" i="11"/>
  <c r="K167" i="11" s="1"/>
  <c r="J31" i="11" l="1"/>
  <c r="J167" i="11" s="1"/>
  <c r="L31" i="11"/>
  <c r="L134" i="11"/>
  <c r="L133" i="11" s="1"/>
  <c r="L167" i="11" l="1"/>
  <c r="H25" i="10"/>
  <c r="H20" i="10"/>
  <c r="L356" i="8" l="1"/>
  <c r="K356" i="8"/>
  <c r="J356" i="8"/>
  <c r="I356" i="8"/>
  <c r="I355" i="8" s="1"/>
  <c r="I327" i="8" s="1"/>
  <c r="L355" i="8"/>
  <c r="K355" i="8"/>
  <c r="J355" i="8"/>
  <c r="L353" i="8"/>
  <c r="K353" i="8"/>
  <c r="J353" i="8"/>
  <c r="I353" i="8"/>
  <c r="L352" i="8"/>
  <c r="K352" i="8"/>
  <c r="J352" i="8"/>
  <c r="I352" i="8"/>
  <c r="L350" i="8"/>
  <c r="K350" i="8"/>
  <c r="J350" i="8"/>
  <c r="I350" i="8"/>
  <c r="L349" i="8"/>
  <c r="K349" i="8"/>
  <c r="J349" i="8"/>
  <c r="I349" i="8"/>
  <c r="L346" i="8"/>
  <c r="K346" i="8"/>
  <c r="J346" i="8"/>
  <c r="I346" i="8"/>
  <c r="L345" i="8"/>
  <c r="K345" i="8"/>
  <c r="J345" i="8"/>
  <c r="I345" i="8"/>
  <c r="L342" i="8"/>
  <c r="K342" i="8"/>
  <c r="J342" i="8"/>
  <c r="I342" i="8"/>
  <c r="L341" i="8"/>
  <c r="K341" i="8"/>
  <c r="J341" i="8"/>
  <c r="I341" i="8"/>
  <c r="L338" i="8"/>
  <c r="K338" i="8"/>
  <c r="J338" i="8"/>
  <c r="I338" i="8"/>
  <c r="L337" i="8"/>
  <c r="K337" i="8"/>
  <c r="J337" i="8"/>
  <c r="I337" i="8"/>
  <c r="L334" i="8"/>
  <c r="K334" i="8"/>
  <c r="J334" i="8"/>
  <c r="I334" i="8"/>
  <c r="L331" i="8"/>
  <c r="K331" i="8"/>
  <c r="J331" i="8"/>
  <c r="I331" i="8"/>
  <c r="L329" i="8"/>
  <c r="K329" i="8"/>
  <c r="J329" i="8"/>
  <c r="I329" i="8"/>
  <c r="L328" i="8"/>
  <c r="K328" i="8"/>
  <c r="J328" i="8"/>
  <c r="I328" i="8"/>
  <c r="L327" i="8"/>
  <c r="K327" i="8"/>
  <c r="J327" i="8"/>
  <c r="L324" i="8"/>
  <c r="K324" i="8"/>
  <c r="J324" i="8"/>
  <c r="I324" i="8"/>
  <c r="L323" i="8"/>
  <c r="K323" i="8"/>
  <c r="J323" i="8"/>
  <c r="I323" i="8"/>
  <c r="L321" i="8"/>
  <c r="K321" i="8"/>
  <c r="J321" i="8"/>
  <c r="I321" i="8"/>
  <c r="I320" i="8" s="1"/>
  <c r="L320" i="8"/>
  <c r="K320" i="8"/>
  <c r="J320" i="8"/>
  <c r="L318" i="8"/>
  <c r="K318" i="8"/>
  <c r="J318" i="8"/>
  <c r="I318" i="8"/>
  <c r="L317" i="8"/>
  <c r="K317" i="8"/>
  <c r="J317" i="8"/>
  <c r="I317" i="8"/>
  <c r="L314" i="8"/>
  <c r="K314" i="8"/>
  <c r="J314" i="8"/>
  <c r="I314" i="8"/>
  <c r="I313" i="8" s="1"/>
  <c r="L313" i="8"/>
  <c r="K313" i="8"/>
  <c r="J313" i="8"/>
  <c r="L310" i="8"/>
  <c r="K310" i="8"/>
  <c r="J310" i="8"/>
  <c r="I310" i="8"/>
  <c r="I309" i="8" s="1"/>
  <c r="L309" i="8"/>
  <c r="K309" i="8"/>
  <c r="J309" i="8"/>
  <c r="L306" i="8"/>
  <c r="K306" i="8"/>
  <c r="J306" i="8"/>
  <c r="I306" i="8"/>
  <c r="L305" i="8"/>
  <c r="K305" i="8"/>
  <c r="J305" i="8"/>
  <c r="I305" i="8"/>
  <c r="L302" i="8"/>
  <c r="K302" i="8"/>
  <c r="J302" i="8"/>
  <c r="I302" i="8"/>
  <c r="L299" i="8"/>
  <c r="K299" i="8"/>
  <c r="J299" i="8"/>
  <c r="I299" i="8"/>
  <c r="L297" i="8"/>
  <c r="K297" i="8"/>
  <c r="J297" i="8"/>
  <c r="I297" i="8"/>
  <c r="L296" i="8"/>
  <c r="K296" i="8"/>
  <c r="J296" i="8"/>
  <c r="I296" i="8"/>
  <c r="L295" i="8"/>
  <c r="K295" i="8"/>
  <c r="J295" i="8"/>
  <c r="L294" i="8"/>
  <c r="K294" i="8"/>
  <c r="J294" i="8"/>
  <c r="L291" i="8"/>
  <c r="K291" i="8"/>
  <c r="J291" i="8"/>
  <c r="I291" i="8"/>
  <c r="I290" i="8" s="1"/>
  <c r="L290" i="8"/>
  <c r="K290" i="8"/>
  <c r="J290" i="8"/>
  <c r="L288" i="8"/>
  <c r="K288" i="8"/>
  <c r="J288" i="8"/>
  <c r="I288" i="8"/>
  <c r="L287" i="8"/>
  <c r="K287" i="8"/>
  <c r="J287" i="8"/>
  <c r="I287" i="8"/>
  <c r="L285" i="8"/>
  <c r="K285" i="8"/>
  <c r="J285" i="8"/>
  <c r="I285" i="8"/>
  <c r="L284" i="8"/>
  <c r="K284" i="8"/>
  <c r="J284" i="8"/>
  <c r="I284" i="8"/>
  <c r="L281" i="8"/>
  <c r="K281" i="8"/>
  <c r="J281" i="8"/>
  <c r="I281" i="8"/>
  <c r="I280" i="8" s="1"/>
  <c r="L280" i="8"/>
  <c r="K280" i="8"/>
  <c r="J280" i="8"/>
  <c r="L277" i="8"/>
  <c r="K277" i="8"/>
  <c r="J277" i="8"/>
  <c r="I277" i="8"/>
  <c r="I276" i="8" s="1"/>
  <c r="L276" i="8"/>
  <c r="K276" i="8"/>
  <c r="J276" i="8"/>
  <c r="L273" i="8"/>
  <c r="K273" i="8"/>
  <c r="J273" i="8"/>
  <c r="I273" i="8"/>
  <c r="L272" i="8"/>
  <c r="K272" i="8"/>
  <c r="J272" i="8"/>
  <c r="I272" i="8"/>
  <c r="L269" i="8"/>
  <c r="K269" i="8"/>
  <c r="J269" i="8"/>
  <c r="I269" i="8"/>
  <c r="L266" i="8"/>
  <c r="K266" i="8"/>
  <c r="J266" i="8"/>
  <c r="I266" i="8"/>
  <c r="L264" i="8"/>
  <c r="K264" i="8"/>
  <c r="J264" i="8"/>
  <c r="I264" i="8"/>
  <c r="L263" i="8"/>
  <c r="K263" i="8"/>
  <c r="J263" i="8"/>
  <c r="I263" i="8"/>
  <c r="L262" i="8"/>
  <c r="K262" i="8"/>
  <c r="J262" i="8"/>
  <c r="L259" i="8"/>
  <c r="K259" i="8"/>
  <c r="J259" i="8"/>
  <c r="I259" i="8"/>
  <c r="L258" i="8"/>
  <c r="K258" i="8"/>
  <c r="J258" i="8"/>
  <c r="I258" i="8"/>
  <c r="L256" i="8"/>
  <c r="K256" i="8"/>
  <c r="J256" i="8"/>
  <c r="I256" i="8"/>
  <c r="I255" i="8" s="1"/>
  <c r="L255" i="8"/>
  <c r="K255" i="8"/>
  <c r="J255" i="8"/>
  <c r="L253" i="8"/>
  <c r="K253" i="8"/>
  <c r="J253" i="8"/>
  <c r="I253" i="8"/>
  <c r="L252" i="8"/>
  <c r="K252" i="8"/>
  <c r="J252" i="8"/>
  <c r="I252" i="8"/>
  <c r="L249" i="8"/>
  <c r="K249" i="8"/>
  <c r="J249" i="8"/>
  <c r="I249" i="8"/>
  <c r="I248" i="8" s="1"/>
  <c r="L248" i="8"/>
  <c r="K248" i="8"/>
  <c r="J248" i="8"/>
  <c r="L245" i="8"/>
  <c r="K245" i="8"/>
  <c r="J245" i="8"/>
  <c r="I245" i="8"/>
  <c r="I244" i="8" s="1"/>
  <c r="L244" i="8"/>
  <c r="K244" i="8"/>
  <c r="J244" i="8"/>
  <c r="L241" i="8"/>
  <c r="K241" i="8"/>
  <c r="J241" i="8"/>
  <c r="I241" i="8"/>
  <c r="I240" i="8" s="1"/>
  <c r="L240" i="8"/>
  <c r="K240" i="8"/>
  <c r="J240" i="8"/>
  <c r="L237" i="8"/>
  <c r="K237" i="8"/>
  <c r="J237" i="8"/>
  <c r="I237" i="8"/>
  <c r="L234" i="8"/>
  <c r="K234" i="8"/>
  <c r="J234" i="8"/>
  <c r="I234" i="8"/>
  <c r="L232" i="8"/>
  <c r="K232" i="8"/>
  <c r="J232" i="8"/>
  <c r="I232" i="8"/>
  <c r="L231" i="8"/>
  <c r="K231" i="8"/>
  <c r="J231" i="8"/>
  <c r="I231" i="8"/>
  <c r="L230" i="8"/>
  <c r="K230" i="8"/>
  <c r="J230" i="8"/>
  <c r="L229" i="8"/>
  <c r="K229" i="8"/>
  <c r="J229" i="8"/>
  <c r="L225" i="8"/>
  <c r="K225" i="8"/>
  <c r="J225" i="8"/>
  <c r="I225" i="8"/>
  <c r="I224" i="8" s="1"/>
  <c r="I223" i="8" s="1"/>
  <c r="L224" i="8"/>
  <c r="K224" i="8"/>
  <c r="J224" i="8"/>
  <c r="L223" i="8"/>
  <c r="K223" i="8"/>
  <c r="J223" i="8"/>
  <c r="L221" i="8"/>
  <c r="K221" i="8"/>
  <c r="J221" i="8"/>
  <c r="I221" i="8"/>
  <c r="L220" i="8"/>
  <c r="K220" i="8"/>
  <c r="J220" i="8"/>
  <c r="I220" i="8"/>
  <c r="L219" i="8"/>
  <c r="K219" i="8"/>
  <c r="J219" i="8"/>
  <c r="I219" i="8"/>
  <c r="L212" i="8"/>
  <c r="K212" i="8"/>
  <c r="J212" i="8"/>
  <c r="I212" i="8"/>
  <c r="I211" i="8" s="1"/>
  <c r="L211" i="8"/>
  <c r="K211" i="8"/>
  <c r="J211" i="8"/>
  <c r="L209" i="8"/>
  <c r="K209" i="8"/>
  <c r="J209" i="8"/>
  <c r="I209" i="8"/>
  <c r="I208" i="8" s="1"/>
  <c r="I207" i="8" s="1"/>
  <c r="L208" i="8"/>
  <c r="K208" i="8"/>
  <c r="J208" i="8"/>
  <c r="L207" i="8"/>
  <c r="K207" i="8"/>
  <c r="J207" i="8"/>
  <c r="L202" i="8"/>
  <c r="K202" i="8"/>
  <c r="J202" i="8"/>
  <c r="I202" i="8"/>
  <c r="I201" i="8" s="1"/>
  <c r="I200" i="8" s="1"/>
  <c r="L201" i="8"/>
  <c r="K201" i="8"/>
  <c r="J201" i="8"/>
  <c r="L200" i="8"/>
  <c r="K200" i="8"/>
  <c r="J200" i="8"/>
  <c r="L198" i="8"/>
  <c r="K198" i="8"/>
  <c r="J198" i="8"/>
  <c r="I198" i="8"/>
  <c r="I197" i="8" s="1"/>
  <c r="L197" i="8"/>
  <c r="K197" i="8"/>
  <c r="J197" i="8"/>
  <c r="L193" i="8"/>
  <c r="K193" i="8"/>
  <c r="J193" i="8"/>
  <c r="I193" i="8"/>
  <c r="I192" i="8" s="1"/>
  <c r="L192" i="8"/>
  <c r="K192" i="8"/>
  <c r="J192" i="8"/>
  <c r="L188" i="8"/>
  <c r="K188" i="8"/>
  <c r="J188" i="8"/>
  <c r="I188" i="8"/>
  <c r="I187" i="8" s="1"/>
  <c r="L187" i="8"/>
  <c r="K187" i="8"/>
  <c r="J187" i="8"/>
  <c r="L183" i="8"/>
  <c r="K183" i="8"/>
  <c r="J183" i="8"/>
  <c r="I183" i="8"/>
  <c r="I182" i="8" s="1"/>
  <c r="L182" i="8"/>
  <c r="K182" i="8"/>
  <c r="J182" i="8"/>
  <c r="L180" i="8"/>
  <c r="K180" i="8"/>
  <c r="J180" i="8"/>
  <c r="I180" i="8"/>
  <c r="L179" i="8"/>
  <c r="K179" i="8"/>
  <c r="J179" i="8"/>
  <c r="I179" i="8"/>
  <c r="I178" i="8" s="1"/>
  <c r="I177" i="8" s="1"/>
  <c r="L178" i="8"/>
  <c r="K178" i="8"/>
  <c r="J178" i="8"/>
  <c r="L177" i="8"/>
  <c r="K177" i="8"/>
  <c r="J177" i="8"/>
  <c r="L176" i="8"/>
  <c r="K176" i="8"/>
  <c r="J176" i="8"/>
  <c r="L172" i="8"/>
  <c r="K172" i="8"/>
  <c r="J172" i="8"/>
  <c r="I172" i="8"/>
  <c r="I171" i="8" s="1"/>
  <c r="L171" i="8"/>
  <c r="K171" i="8"/>
  <c r="J171" i="8"/>
  <c r="L167" i="8"/>
  <c r="K167" i="8"/>
  <c r="J167" i="8"/>
  <c r="I167" i="8"/>
  <c r="I166" i="8" s="1"/>
  <c r="I165" i="8" s="1"/>
  <c r="L166" i="8"/>
  <c r="K166" i="8"/>
  <c r="J166" i="8"/>
  <c r="L165" i="8"/>
  <c r="K165" i="8"/>
  <c r="J165" i="8"/>
  <c r="L163" i="8"/>
  <c r="K163" i="8"/>
  <c r="J163" i="8"/>
  <c r="I163" i="8"/>
  <c r="I162" i="8" s="1"/>
  <c r="I161" i="8" s="1"/>
  <c r="L162" i="8"/>
  <c r="K162" i="8"/>
  <c r="J162" i="8"/>
  <c r="L161" i="8"/>
  <c r="K161" i="8"/>
  <c r="J161" i="8"/>
  <c r="L160" i="8"/>
  <c r="K160" i="8"/>
  <c r="J160" i="8"/>
  <c r="L158" i="8"/>
  <c r="K158" i="8"/>
  <c r="J158" i="8"/>
  <c r="I158" i="8"/>
  <c r="I157" i="8" s="1"/>
  <c r="L157" i="8"/>
  <c r="K157" i="8"/>
  <c r="J157" i="8"/>
  <c r="L153" i="8"/>
  <c r="K153" i="8"/>
  <c r="J153" i="8"/>
  <c r="I153" i="8"/>
  <c r="I152" i="8" s="1"/>
  <c r="L152" i="8"/>
  <c r="K152" i="8"/>
  <c r="J152" i="8"/>
  <c r="L151" i="8"/>
  <c r="K151" i="8"/>
  <c r="J151" i="8"/>
  <c r="L150" i="8"/>
  <c r="K150" i="8"/>
  <c r="J150" i="8"/>
  <c r="L147" i="8"/>
  <c r="K147" i="8"/>
  <c r="J147" i="8"/>
  <c r="I147" i="8"/>
  <c r="I146" i="8" s="1"/>
  <c r="I145" i="8" s="1"/>
  <c r="L146" i="8"/>
  <c r="K146" i="8"/>
  <c r="J146" i="8"/>
  <c r="L145" i="8"/>
  <c r="K145" i="8"/>
  <c r="J145" i="8"/>
  <c r="L143" i="8"/>
  <c r="K143" i="8"/>
  <c r="J143" i="8"/>
  <c r="I143" i="8"/>
  <c r="I142" i="8" s="1"/>
  <c r="L142" i="8"/>
  <c r="K142" i="8"/>
  <c r="J142" i="8"/>
  <c r="L139" i="8"/>
  <c r="K139" i="8"/>
  <c r="J139" i="8"/>
  <c r="I139" i="8"/>
  <c r="I138" i="8" s="1"/>
  <c r="I137" i="8" s="1"/>
  <c r="L138" i="8"/>
  <c r="K138" i="8"/>
  <c r="J138" i="8"/>
  <c r="L137" i="8"/>
  <c r="K137" i="8"/>
  <c r="J137" i="8"/>
  <c r="L134" i="8"/>
  <c r="K134" i="8"/>
  <c r="J134" i="8"/>
  <c r="J133" i="8" s="1"/>
  <c r="J132" i="8" s="1"/>
  <c r="J131" i="8" s="1"/>
  <c r="I134" i="8"/>
  <c r="I133" i="8" s="1"/>
  <c r="I132" i="8" s="1"/>
  <c r="L133" i="8"/>
  <c r="K133" i="8"/>
  <c r="L132" i="8"/>
  <c r="K132" i="8"/>
  <c r="L131" i="8"/>
  <c r="K131" i="8"/>
  <c r="L129" i="8"/>
  <c r="K129" i="8"/>
  <c r="J129" i="8"/>
  <c r="I129" i="8"/>
  <c r="I128" i="8" s="1"/>
  <c r="I127" i="8" s="1"/>
  <c r="L128" i="8"/>
  <c r="K128" i="8"/>
  <c r="J128" i="8"/>
  <c r="J127" i="8" s="1"/>
  <c r="L127" i="8"/>
  <c r="K127" i="8"/>
  <c r="L125" i="8"/>
  <c r="K125" i="8"/>
  <c r="J125" i="8"/>
  <c r="I125" i="8"/>
  <c r="I124" i="8" s="1"/>
  <c r="I123" i="8" s="1"/>
  <c r="L124" i="8"/>
  <c r="K124" i="8"/>
  <c r="J124" i="8"/>
  <c r="J123" i="8" s="1"/>
  <c r="L123" i="8"/>
  <c r="K123" i="8"/>
  <c r="L121" i="8"/>
  <c r="K121" i="8"/>
  <c r="J121" i="8"/>
  <c r="I121" i="8"/>
  <c r="L120" i="8"/>
  <c r="K120" i="8"/>
  <c r="J120" i="8"/>
  <c r="J119" i="8" s="1"/>
  <c r="I120" i="8"/>
  <c r="I119" i="8" s="1"/>
  <c r="L119" i="8"/>
  <c r="K119" i="8"/>
  <c r="L117" i="8"/>
  <c r="K117" i="8"/>
  <c r="J117" i="8"/>
  <c r="I117" i="8"/>
  <c r="I116" i="8" s="1"/>
  <c r="I115" i="8" s="1"/>
  <c r="L116" i="8"/>
  <c r="K116" i="8"/>
  <c r="J116" i="8"/>
  <c r="J115" i="8" s="1"/>
  <c r="L115" i="8"/>
  <c r="K115" i="8"/>
  <c r="L112" i="8"/>
  <c r="K112" i="8"/>
  <c r="J112" i="8"/>
  <c r="I112" i="8"/>
  <c r="L111" i="8"/>
  <c r="K111" i="8"/>
  <c r="J111" i="8"/>
  <c r="J110" i="8" s="1"/>
  <c r="J109" i="8" s="1"/>
  <c r="I111" i="8"/>
  <c r="I110" i="8" s="1"/>
  <c r="L110" i="8"/>
  <c r="K110" i="8"/>
  <c r="L109" i="8"/>
  <c r="K109" i="8"/>
  <c r="L106" i="8"/>
  <c r="K106" i="8"/>
  <c r="J106" i="8"/>
  <c r="J105" i="8" s="1"/>
  <c r="I106" i="8"/>
  <c r="L105" i="8"/>
  <c r="K105" i="8"/>
  <c r="I105" i="8"/>
  <c r="L102" i="8"/>
  <c r="K102" i="8"/>
  <c r="J102" i="8"/>
  <c r="I102" i="8"/>
  <c r="L101" i="8"/>
  <c r="K101" i="8"/>
  <c r="J101" i="8"/>
  <c r="I101" i="8"/>
  <c r="L100" i="8"/>
  <c r="K100" i="8"/>
  <c r="J100" i="8"/>
  <c r="I100" i="8"/>
  <c r="L97" i="8"/>
  <c r="K97" i="8"/>
  <c r="J97" i="8"/>
  <c r="J96" i="8" s="1"/>
  <c r="J95" i="8" s="1"/>
  <c r="I97" i="8"/>
  <c r="L96" i="8"/>
  <c r="K96" i="8"/>
  <c r="I96" i="8"/>
  <c r="L95" i="8"/>
  <c r="K95" i="8"/>
  <c r="I95" i="8"/>
  <c r="L92" i="8"/>
  <c r="K92" i="8"/>
  <c r="J92" i="8"/>
  <c r="J91" i="8" s="1"/>
  <c r="J90" i="8" s="1"/>
  <c r="J89" i="8" s="1"/>
  <c r="I92" i="8"/>
  <c r="L91" i="8"/>
  <c r="K91" i="8"/>
  <c r="I91" i="8"/>
  <c r="I90" i="8" s="1"/>
  <c r="I89" i="8" s="1"/>
  <c r="L90" i="8"/>
  <c r="K90" i="8"/>
  <c r="L89" i="8"/>
  <c r="K89" i="8"/>
  <c r="L85" i="8"/>
  <c r="K85" i="8"/>
  <c r="J85" i="8"/>
  <c r="I85" i="8"/>
  <c r="I84" i="8" s="1"/>
  <c r="I83" i="8" s="1"/>
  <c r="I82" i="8" s="1"/>
  <c r="L84" i="8"/>
  <c r="K84" i="8"/>
  <c r="J84" i="8"/>
  <c r="L83" i="8"/>
  <c r="K83" i="8"/>
  <c r="J83" i="8"/>
  <c r="L82" i="8"/>
  <c r="K82" i="8"/>
  <c r="J82" i="8"/>
  <c r="L80" i="8"/>
  <c r="K80" i="8"/>
  <c r="J80" i="8"/>
  <c r="I80" i="8"/>
  <c r="L79" i="8"/>
  <c r="K79" i="8"/>
  <c r="J79" i="8"/>
  <c r="I79" i="8"/>
  <c r="I78" i="8" s="1"/>
  <c r="L78" i="8"/>
  <c r="K78" i="8"/>
  <c r="J78" i="8"/>
  <c r="L74" i="8"/>
  <c r="K74" i="8"/>
  <c r="J74" i="8"/>
  <c r="I74" i="8"/>
  <c r="I73" i="8" s="1"/>
  <c r="L73" i="8"/>
  <c r="K73" i="8"/>
  <c r="J73" i="8"/>
  <c r="L69" i="8"/>
  <c r="K69" i="8"/>
  <c r="J69" i="8"/>
  <c r="J68" i="8" s="1"/>
  <c r="I69" i="8"/>
  <c r="I68" i="8" s="1"/>
  <c r="L68" i="8"/>
  <c r="K68" i="8"/>
  <c r="L64" i="8"/>
  <c r="K64" i="8"/>
  <c r="J64" i="8"/>
  <c r="J63" i="8" s="1"/>
  <c r="J62" i="8" s="1"/>
  <c r="J61" i="8" s="1"/>
  <c r="I64" i="8"/>
  <c r="L63" i="8"/>
  <c r="K63" i="8"/>
  <c r="I63" i="8"/>
  <c r="L62" i="8"/>
  <c r="K62" i="8"/>
  <c r="L61" i="8"/>
  <c r="K61" i="8"/>
  <c r="L45" i="8"/>
  <c r="K45" i="8"/>
  <c r="J45" i="8"/>
  <c r="J44" i="8" s="1"/>
  <c r="J43" i="8" s="1"/>
  <c r="J42" i="8" s="1"/>
  <c r="I45" i="8"/>
  <c r="I44" i="8" s="1"/>
  <c r="I43" i="8" s="1"/>
  <c r="I42" i="8" s="1"/>
  <c r="L44" i="8"/>
  <c r="K44" i="8"/>
  <c r="L43" i="8"/>
  <c r="K43" i="8"/>
  <c r="L42" i="8"/>
  <c r="K42" i="8"/>
  <c r="L40" i="8"/>
  <c r="K40" i="8"/>
  <c r="J40" i="8"/>
  <c r="J39" i="8" s="1"/>
  <c r="J38" i="8" s="1"/>
  <c r="J31" i="8" s="1"/>
  <c r="I40" i="8"/>
  <c r="I39" i="8" s="1"/>
  <c r="I38" i="8" s="1"/>
  <c r="L39" i="8"/>
  <c r="K39" i="8"/>
  <c r="L38" i="8"/>
  <c r="K38" i="8"/>
  <c r="L36" i="8"/>
  <c r="K36" i="8"/>
  <c r="J36" i="8"/>
  <c r="I36" i="8"/>
  <c r="L34" i="8"/>
  <c r="K34" i="8"/>
  <c r="J34" i="8"/>
  <c r="I34" i="8"/>
  <c r="L33" i="8"/>
  <c r="K33" i="8"/>
  <c r="J33" i="8"/>
  <c r="I33" i="8"/>
  <c r="I32" i="8" s="1"/>
  <c r="I31" i="8" s="1"/>
  <c r="L32" i="8"/>
  <c r="K32" i="8"/>
  <c r="J32" i="8"/>
  <c r="L31" i="8"/>
  <c r="K31" i="8"/>
  <c r="L30" i="8"/>
  <c r="L359" i="8" s="1"/>
  <c r="K30" i="8"/>
  <c r="K359" i="8" s="1"/>
  <c r="I262" i="8" l="1"/>
  <c r="I295" i="8"/>
  <c r="I294" i="8" s="1"/>
  <c r="J30" i="8"/>
  <c r="J359" i="8" s="1"/>
  <c r="I131" i="8"/>
  <c r="I151" i="8"/>
  <c r="I150" i="8" s="1"/>
  <c r="I160" i="8"/>
  <c r="I62" i="8"/>
  <c r="I61" i="8" s="1"/>
  <c r="I109" i="8"/>
  <c r="I30" i="8" s="1"/>
  <c r="I359" i="8" s="1"/>
  <c r="I230" i="8"/>
  <c r="I229" i="8" s="1"/>
  <c r="I176" i="8" s="1"/>
  <c r="L356" i="7" l="1"/>
  <c r="K356" i="7"/>
  <c r="J356" i="7"/>
  <c r="I356" i="7"/>
  <c r="L355" i="7"/>
  <c r="K355" i="7"/>
  <c r="J355" i="7"/>
  <c r="I355" i="7"/>
  <c r="L353" i="7"/>
  <c r="K353" i="7"/>
  <c r="J353" i="7"/>
  <c r="I353" i="7"/>
  <c r="L352" i="7"/>
  <c r="K352" i="7"/>
  <c r="J352" i="7"/>
  <c r="I352" i="7"/>
  <c r="L350" i="7"/>
  <c r="K350" i="7"/>
  <c r="J350" i="7"/>
  <c r="I350" i="7"/>
  <c r="L349" i="7"/>
  <c r="K349" i="7"/>
  <c r="J349" i="7"/>
  <c r="I349" i="7"/>
  <c r="L346" i="7"/>
  <c r="K346" i="7"/>
  <c r="J346" i="7"/>
  <c r="I346" i="7"/>
  <c r="L345" i="7"/>
  <c r="K345" i="7"/>
  <c r="J345" i="7"/>
  <c r="I345" i="7"/>
  <c r="L342" i="7"/>
  <c r="K342" i="7"/>
  <c r="J342" i="7"/>
  <c r="I342" i="7"/>
  <c r="I341" i="7" s="1"/>
  <c r="L341" i="7"/>
  <c r="K341" i="7"/>
  <c r="J341" i="7"/>
  <c r="L338" i="7"/>
  <c r="K338" i="7"/>
  <c r="J338" i="7"/>
  <c r="I338" i="7"/>
  <c r="L337" i="7"/>
  <c r="K337" i="7"/>
  <c r="J337" i="7"/>
  <c r="I337" i="7"/>
  <c r="L334" i="7"/>
  <c r="K334" i="7"/>
  <c r="J334" i="7"/>
  <c r="I334" i="7"/>
  <c r="L331" i="7"/>
  <c r="K331" i="7"/>
  <c r="J331" i="7"/>
  <c r="I331" i="7"/>
  <c r="L329" i="7"/>
  <c r="K329" i="7"/>
  <c r="J329" i="7"/>
  <c r="I329" i="7"/>
  <c r="I328" i="7" s="1"/>
  <c r="L328" i="7"/>
  <c r="K328" i="7"/>
  <c r="J328" i="7"/>
  <c r="L327" i="7"/>
  <c r="K327" i="7"/>
  <c r="J327" i="7"/>
  <c r="L324" i="7"/>
  <c r="K324" i="7"/>
  <c r="J324" i="7"/>
  <c r="I324" i="7"/>
  <c r="I323" i="7" s="1"/>
  <c r="L323" i="7"/>
  <c r="K323" i="7"/>
  <c r="J323" i="7"/>
  <c r="L321" i="7"/>
  <c r="K321" i="7"/>
  <c r="J321" i="7"/>
  <c r="I321" i="7"/>
  <c r="L320" i="7"/>
  <c r="K320" i="7"/>
  <c r="J320" i="7"/>
  <c r="I320" i="7"/>
  <c r="L318" i="7"/>
  <c r="K318" i="7"/>
  <c r="J318" i="7"/>
  <c r="I318" i="7"/>
  <c r="I317" i="7" s="1"/>
  <c r="L317" i="7"/>
  <c r="K317" i="7"/>
  <c r="J317" i="7"/>
  <c r="L314" i="7"/>
  <c r="K314" i="7"/>
  <c r="J314" i="7"/>
  <c r="I314" i="7"/>
  <c r="L313" i="7"/>
  <c r="K313" i="7"/>
  <c r="J313" i="7"/>
  <c r="I313" i="7"/>
  <c r="L310" i="7"/>
  <c r="K310" i="7"/>
  <c r="J310" i="7"/>
  <c r="I310" i="7"/>
  <c r="I309" i="7" s="1"/>
  <c r="L309" i="7"/>
  <c r="K309" i="7"/>
  <c r="J309" i="7"/>
  <c r="L306" i="7"/>
  <c r="K306" i="7"/>
  <c r="J306" i="7"/>
  <c r="I306" i="7"/>
  <c r="I305" i="7" s="1"/>
  <c r="L305" i="7"/>
  <c r="K305" i="7"/>
  <c r="J305" i="7"/>
  <c r="L302" i="7"/>
  <c r="K302" i="7"/>
  <c r="J302" i="7"/>
  <c r="I302" i="7"/>
  <c r="L299" i="7"/>
  <c r="K299" i="7"/>
  <c r="J299" i="7"/>
  <c r="I299" i="7"/>
  <c r="L297" i="7"/>
  <c r="K297" i="7"/>
  <c r="J297" i="7"/>
  <c r="I297" i="7"/>
  <c r="L296" i="7"/>
  <c r="K296" i="7"/>
  <c r="J296" i="7"/>
  <c r="I296" i="7"/>
  <c r="L295" i="7"/>
  <c r="K295" i="7"/>
  <c r="J295" i="7"/>
  <c r="L294" i="7"/>
  <c r="K294" i="7"/>
  <c r="J294" i="7"/>
  <c r="L291" i="7"/>
  <c r="K291" i="7"/>
  <c r="J291" i="7"/>
  <c r="I291" i="7"/>
  <c r="I290" i="7" s="1"/>
  <c r="L290" i="7"/>
  <c r="K290" i="7"/>
  <c r="J290" i="7"/>
  <c r="L288" i="7"/>
  <c r="K288" i="7"/>
  <c r="J288" i="7"/>
  <c r="I288" i="7"/>
  <c r="L287" i="7"/>
  <c r="K287" i="7"/>
  <c r="J287" i="7"/>
  <c r="I287" i="7"/>
  <c r="L285" i="7"/>
  <c r="K285" i="7"/>
  <c r="J285" i="7"/>
  <c r="I285" i="7"/>
  <c r="I284" i="7" s="1"/>
  <c r="L284" i="7"/>
  <c r="K284" i="7"/>
  <c r="J284" i="7"/>
  <c r="L281" i="7"/>
  <c r="K281" i="7"/>
  <c r="J281" i="7"/>
  <c r="I281" i="7"/>
  <c r="L280" i="7"/>
  <c r="K280" i="7"/>
  <c r="J280" i="7"/>
  <c r="I280" i="7"/>
  <c r="L277" i="7"/>
  <c r="K277" i="7"/>
  <c r="J277" i="7"/>
  <c r="I277" i="7"/>
  <c r="I276" i="7" s="1"/>
  <c r="L276" i="7"/>
  <c r="K276" i="7"/>
  <c r="J276" i="7"/>
  <c r="L273" i="7"/>
  <c r="K273" i="7"/>
  <c r="J273" i="7"/>
  <c r="I273" i="7"/>
  <c r="I272" i="7" s="1"/>
  <c r="L272" i="7"/>
  <c r="K272" i="7"/>
  <c r="J272" i="7"/>
  <c r="L269" i="7"/>
  <c r="K269" i="7"/>
  <c r="J269" i="7"/>
  <c r="I269" i="7"/>
  <c r="L266" i="7"/>
  <c r="K266" i="7"/>
  <c r="J266" i="7"/>
  <c r="I266" i="7"/>
  <c r="L264" i="7"/>
  <c r="K264" i="7"/>
  <c r="J264" i="7"/>
  <c r="I264" i="7"/>
  <c r="L263" i="7"/>
  <c r="K263" i="7"/>
  <c r="J263" i="7"/>
  <c r="I263" i="7"/>
  <c r="L262" i="7"/>
  <c r="K262" i="7"/>
  <c r="J262" i="7"/>
  <c r="L259" i="7"/>
  <c r="K259" i="7"/>
  <c r="J259" i="7"/>
  <c r="I259" i="7"/>
  <c r="I258" i="7" s="1"/>
  <c r="I230" i="7" s="1"/>
  <c r="L258" i="7"/>
  <c r="K258" i="7"/>
  <c r="J258" i="7"/>
  <c r="L256" i="7"/>
  <c r="K256" i="7"/>
  <c r="J256" i="7"/>
  <c r="I256" i="7"/>
  <c r="L255" i="7"/>
  <c r="K255" i="7"/>
  <c r="J255" i="7"/>
  <c r="I255" i="7"/>
  <c r="L253" i="7"/>
  <c r="K253" i="7"/>
  <c r="J253" i="7"/>
  <c r="I253" i="7"/>
  <c r="L252" i="7"/>
  <c r="K252" i="7"/>
  <c r="J252" i="7"/>
  <c r="I252" i="7"/>
  <c r="L249" i="7"/>
  <c r="K249" i="7"/>
  <c r="J249" i="7"/>
  <c r="I249" i="7"/>
  <c r="L248" i="7"/>
  <c r="K248" i="7"/>
  <c r="J248" i="7"/>
  <c r="I248" i="7"/>
  <c r="L245" i="7"/>
  <c r="K245" i="7"/>
  <c r="J245" i="7"/>
  <c r="I245" i="7"/>
  <c r="L244" i="7"/>
  <c r="K244" i="7"/>
  <c r="J244" i="7"/>
  <c r="I244" i="7"/>
  <c r="L241" i="7"/>
  <c r="K241" i="7"/>
  <c r="J241" i="7"/>
  <c r="I241" i="7"/>
  <c r="L240" i="7"/>
  <c r="K240" i="7"/>
  <c r="J240" i="7"/>
  <c r="I240" i="7"/>
  <c r="L237" i="7"/>
  <c r="K237" i="7"/>
  <c r="J237" i="7"/>
  <c r="I237" i="7"/>
  <c r="L234" i="7"/>
  <c r="K234" i="7"/>
  <c r="J234" i="7"/>
  <c r="I234" i="7"/>
  <c r="L232" i="7"/>
  <c r="K232" i="7"/>
  <c r="J232" i="7"/>
  <c r="I232" i="7"/>
  <c r="L231" i="7"/>
  <c r="K231" i="7"/>
  <c r="J231" i="7"/>
  <c r="I231" i="7"/>
  <c r="L230" i="7"/>
  <c r="K230" i="7"/>
  <c r="J230" i="7"/>
  <c r="L229" i="7"/>
  <c r="K229" i="7"/>
  <c r="J229" i="7"/>
  <c r="L225" i="7"/>
  <c r="K225" i="7"/>
  <c r="J225" i="7"/>
  <c r="I225" i="7"/>
  <c r="L224" i="7"/>
  <c r="K224" i="7"/>
  <c r="J224" i="7"/>
  <c r="I224" i="7"/>
  <c r="L223" i="7"/>
  <c r="K223" i="7"/>
  <c r="J223" i="7"/>
  <c r="I223" i="7"/>
  <c r="L221" i="7"/>
  <c r="K221" i="7"/>
  <c r="J221" i="7"/>
  <c r="I221" i="7"/>
  <c r="L220" i="7"/>
  <c r="K220" i="7"/>
  <c r="J220" i="7"/>
  <c r="I220" i="7"/>
  <c r="I219" i="7" s="1"/>
  <c r="L219" i="7"/>
  <c r="K219" i="7"/>
  <c r="J219" i="7"/>
  <c r="L212" i="7"/>
  <c r="K212" i="7"/>
  <c r="J212" i="7"/>
  <c r="I212" i="7"/>
  <c r="I211" i="7" s="1"/>
  <c r="L211" i="7"/>
  <c r="K211" i="7"/>
  <c r="J211" i="7"/>
  <c r="L209" i="7"/>
  <c r="K209" i="7"/>
  <c r="J209" i="7"/>
  <c r="I209" i="7"/>
  <c r="L208" i="7"/>
  <c r="K208" i="7"/>
  <c r="J208" i="7"/>
  <c r="I208" i="7"/>
  <c r="I207" i="7" s="1"/>
  <c r="L207" i="7"/>
  <c r="K207" i="7"/>
  <c r="J207" i="7"/>
  <c r="L202" i="7"/>
  <c r="K202" i="7"/>
  <c r="J202" i="7"/>
  <c r="I202" i="7"/>
  <c r="I201" i="7" s="1"/>
  <c r="I200" i="7" s="1"/>
  <c r="L201" i="7"/>
  <c r="K201" i="7"/>
  <c r="J201" i="7"/>
  <c r="L200" i="7"/>
  <c r="K200" i="7"/>
  <c r="J200" i="7"/>
  <c r="L198" i="7"/>
  <c r="K198" i="7"/>
  <c r="J198" i="7"/>
  <c r="I198" i="7"/>
  <c r="L197" i="7"/>
  <c r="K197" i="7"/>
  <c r="J197" i="7"/>
  <c r="I197" i="7"/>
  <c r="L193" i="7"/>
  <c r="K193" i="7"/>
  <c r="J193" i="7"/>
  <c r="I193" i="7"/>
  <c r="L192" i="7"/>
  <c r="K192" i="7"/>
  <c r="J192" i="7"/>
  <c r="I192" i="7"/>
  <c r="L188" i="7"/>
  <c r="K188" i="7"/>
  <c r="J188" i="7"/>
  <c r="I188" i="7"/>
  <c r="L187" i="7"/>
  <c r="K187" i="7"/>
  <c r="J187" i="7"/>
  <c r="I187" i="7"/>
  <c r="L183" i="7"/>
  <c r="K183" i="7"/>
  <c r="J183" i="7"/>
  <c r="I183" i="7"/>
  <c r="L182" i="7"/>
  <c r="K182" i="7"/>
  <c r="J182" i="7"/>
  <c r="I182" i="7"/>
  <c r="L180" i="7"/>
  <c r="K180" i="7"/>
  <c r="J180" i="7"/>
  <c r="I180" i="7"/>
  <c r="L179" i="7"/>
  <c r="K179" i="7"/>
  <c r="J179" i="7"/>
  <c r="I179" i="7"/>
  <c r="I178" i="7" s="1"/>
  <c r="L178" i="7"/>
  <c r="K178" i="7"/>
  <c r="J178" i="7"/>
  <c r="L177" i="7"/>
  <c r="K177" i="7"/>
  <c r="J177" i="7"/>
  <c r="L176" i="7"/>
  <c r="K176" i="7"/>
  <c r="J176" i="7"/>
  <c r="L172" i="7"/>
  <c r="K172" i="7"/>
  <c r="J172" i="7"/>
  <c r="I172" i="7"/>
  <c r="L171" i="7"/>
  <c r="K171" i="7"/>
  <c r="J171" i="7"/>
  <c r="I171" i="7"/>
  <c r="L167" i="7"/>
  <c r="K167" i="7"/>
  <c r="J167" i="7"/>
  <c r="I167" i="7"/>
  <c r="L166" i="7"/>
  <c r="K166" i="7"/>
  <c r="J166" i="7"/>
  <c r="I166" i="7"/>
  <c r="L165" i="7"/>
  <c r="K165" i="7"/>
  <c r="J165" i="7"/>
  <c r="I165" i="7"/>
  <c r="L163" i="7"/>
  <c r="K163" i="7"/>
  <c r="J163" i="7"/>
  <c r="I163" i="7"/>
  <c r="L162" i="7"/>
  <c r="K162" i="7"/>
  <c r="J162" i="7"/>
  <c r="I162" i="7"/>
  <c r="L161" i="7"/>
  <c r="K161" i="7"/>
  <c r="J161" i="7"/>
  <c r="I161" i="7"/>
  <c r="I160" i="7" s="1"/>
  <c r="L160" i="7"/>
  <c r="K160" i="7"/>
  <c r="J160" i="7"/>
  <c r="L158" i="7"/>
  <c r="K158" i="7"/>
  <c r="J158" i="7"/>
  <c r="I158" i="7"/>
  <c r="L157" i="7"/>
  <c r="K157" i="7"/>
  <c r="J157" i="7"/>
  <c r="I157" i="7"/>
  <c r="L153" i="7"/>
  <c r="K153" i="7"/>
  <c r="J153" i="7"/>
  <c r="I153" i="7"/>
  <c r="I152" i="7" s="1"/>
  <c r="I151" i="7" s="1"/>
  <c r="I150" i="7" s="1"/>
  <c r="L152" i="7"/>
  <c r="K152" i="7"/>
  <c r="J152" i="7"/>
  <c r="L151" i="7"/>
  <c r="K151" i="7"/>
  <c r="J151" i="7"/>
  <c r="L150" i="7"/>
  <c r="K150" i="7"/>
  <c r="J150" i="7"/>
  <c r="L147" i="7"/>
  <c r="K147" i="7"/>
  <c r="J147" i="7"/>
  <c r="I147" i="7"/>
  <c r="L146" i="7"/>
  <c r="K146" i="7"/>
  <c r="J146" i="7"/>
  <c r="I146" i="7"/>
  <c r="I145" i="7" s="1"/>
  <c r="L145" i="7"/>
  <c r="K145" i="7"/>
  <c r="J145" i="7"/>
  <c r="L143" i="7"/>
  <c r="K143" i="7"/>
  <c r="J143" i="7"/>
  <c r="I143" i="7"/>
  <c r="L142" i="7"/>
  <c r="K142" i="7"/>
  <c r="J142" i="7"/>
  <c r="I142" i="7"/>
  <c r="L139" i="7"/>
  <c r="K139" i="7"/>
  <c r="J139" i="7"/>
  <c r="I139" i="7"/>
  <c r="L138" i="7"/>
  <c r="K138" i="7"/>
  <c r="J138" i="7"/>
  <c r="I138" i="7"/>
  <c r="I137" i="7" s="1"/>
  <c r="L137" i="7"/>
  <c r="K137" i="7"/>
  <c r="J137" i="7"/>
  <c r="L134" i="7"/>
  <c r="K134" i="7"/>
  <c r="J134" i="7"/>
  <c r="I134" i="7"/>
  <c r="L133" i="7"/>
  <c r="K133" i="7"/>
  <c r="J133" i="7"/>
  <c r="I133" i="7"/>
  <c r="L132" i="7"/>
  <c r="K132" i="7"/>
  <c r="J132" i="7"/>
  <c r="I132" i="7"/>
  <c r="L131" i="7"/>
  <c r="K131" i="7"/>
  <c r="J131" i="7"/>
  <c r="L129" i="7"/>
  <c r="K129" i="7"/>
  <c r="J129" i="7"/>
  <c r="I129" i="7"/>
  <c r="L128" i="7"/>
  <c r="K128" i="7"/>
  <c r="J128" i="7"/>
  <c r="I128" i="7"/>
  <c r="I127" i="7" s="1"/>
  <c r="L127" i="7"/>
  <c r="K127" i="7"/>
  <c r="J127" i="7"/>
  <c r="L125" i="7"/>
  <c r="K125" i="7"/>
  <c r="J125" i="7"/>
  <c r="I125" i="7"/>
  <c r="I124" i="7" s="1"/>
  <c r="I123" i="7" s="1"/>
  <c r="L124" i="7"/>
  <c r="K124" i="7"/>
  <c r="J124" i="7"/>
  <c r="L123" i="7"/>
  <c r="K123" i="7"/>
  <c r="J123" i="7"/>
  <c r="L121" i="7"/>
  <c r="K121" i="7"/>
  <c r="J121" i="7"/>
  <c r="I121" i="7"/>
  <c r="L120" i="7"/>
  <c r="K120" i="7"/>
  <c r="J120" i="7"/>
  <c r="I120" i="7"/>
  <c r="I119" i="7" s="1"/>
  <c r="L119" i="7"/>
  <c r="K119" i="7"/>
  <c r="J119" i="7"/>
  <c r="L117" i="7"/>
  <c r="K117" i="7"/>
  <c r="J117" i="7"/>
  <c r="I117" i="7"/>
  <c r="L116" i="7"/>
  <c r="K116" i="7"/>
  <c r="J116" i="7"/>
  <c r="I116" i="7"/>
  <c r="L115" i="7"/>
  <c r="K115" i="7"/>
  <c r="J115" i="7"/>
  <c r="I115" i="7"/>
  <c r="L112" i="7"/>
  <c r="K112" i="7"/>
  <c r="J112" i="7"/>
  <c r="I112" i="7"/>
  <c r="L111" i="7"/>
  <c r="K111" i="7"/>
  <c r="J111" i="7"/>
  <c r="I111" i="7"/>
  <c r="I110" i="7" s="1"/>
  <c r="I109" i="7" s="1"/>
  <c r="L110" i="7"/>
  <c r="K110" i="7"/>
  <c r="J110" i="7"/>
  <c r="L109" i="7"/>
  <c r="K109" i="7"/>
  <c r="J109" i="7"/>
  <c r="L106" i="7"/>
  <c r="K106" i="7"/>
  <c r="J106" i="7"/>
  <c r="I106" i="7"/>
  <c r="I105" i="7" s="1"/>
  <c r="L105" i="7"/>
  <c r="K105" i="7"/>
  <c r="J105" i="7"/>
  <c r="L102" i="7"/>
  <c r="K102" i="7"/>
  <c r="J102" i="7"/>
  <c r="I102" i="7"/>
  <c r="L101" i="7"/>
  <c r="K101" i="7"/>
  <c r="J101" i="7"/>
  <c r="I101" i="7"/>
  <c r="I100" i="7" s="1"/>
  <c r="L100" i="7"/>
  <c r="K100" i="7"/>
  <c r="J100" i="7"/>
  <c r="L97" i="7"/>
  <c r="K97" i="7"/>
  <c r="J97" i="7"/>
  <c r="I97" i="7"/>
  <c r="I96" i="7" s="1"/>
  <c r="I95" i="7" s="1"/>
  <c r="L96" i="7"/>
  <c r="K96" i="7"/>
  <c r="J96" i="7"/>
  <c r="L95" i="7"/>
  <c r="K95" i="7"/>
  <c r="J95" i="7"/>
  <c r="L92" i="7"/>
  <c r="K92" i="7"/>
  <c r="J92" i="7"/>
  <c r="I92" i="7"/>
  <c r="I91" i="7" s="1"/>
  <c r="I90" i="7" s="1"/>
  <c r="L91" i="7"/>
  <c r="K91" i="7"/>
  <c r="J91" i="7"/>
  <c r="L90" i="7"/>
  <c r="K90" i="7"/>
  <c r="J90" i="7"/>
  <c r="L89" i="7"/>
  <c r="K89" i="7"/>
  <c r="J89" i="7"/>
  <c r="L85" i="7"/>
  <c r="K85" i="7"/>
  <c r="J85" i="7"/>
  <c r="I85" i="7"/>
  <c r="L84" i="7"/>
  <c r="K84" i="7"/>
  <c r="J84" i="7"/>
  <c r="I84" i="7"/>
  <c r="L83" i="7"/>
  <c r="K83" i="7"/>
  <c r="J83" i="7"/>
  <c r="I83" i="7"/>
  <c r="L82" i="7"/>
  <c r="K82" i="7"/>
  <c r="J82" i="7"/>
  <c r="I82" i="7"/>
  <c r="L80" i="7"/>
  <c r="K80" i="7"/>
  <c r="J80" i="7"/>
  <c r="I80" i="7"/>
  <c r="L79" i="7"/>
  <c r="K79" i="7"/>
  <c r="J79" i="7"/>
  <c r="I79" i="7"/>
  <c r="I78" i="7" s="1"/>
  <c r="L78" i="7"/>
  <c r="K78" i="7"/>
  <c r="J78" i="7"/>
  <c r="L74" i="7"/>
  <c r="K74" i="7"/>
  <c r="J74" i="7"/>
  <c r="I74" i="7"/>
  <c r="L73" i="7"/>
  <c r="K73" i="7"/>
  <c r="J73" i="7"/>
  <c r="I73" i="7"/>
  <c r="L69" i="7"/>
  <c r="K69" i="7"/>
  <c r="J69" i="7"/>
  <c r="I69" i="7"/>
  <c r="L68" i="7"/>
  <c r="K68" i="7"/>
  <c r="J68" i="7"/>
  <c r="I68" i="7"/>
  <c r="L64" i="7"/>
  <c r="K64" i="7"/>
  <c r="J64" i="7"/>
  <c r="I64" i="7"/>
  <c r="I63" i="7" s="1"/>
  <c r="I62" i="7" s="1"/>
  <c r="I61" i="7" s="1"/>
  <c r="L63" i="7"/>
  <c r="K63" i="7"/>
  <c r="J63" i="7"/>
  <c r="L62" i="7"/>
  <c r="K62" i="7"/>
  <c r="J62" i="7"/>
  <c r="L61" i="7"/>
  <c r="K61" i="7"/>
  <c r="J61" i="7"/>
  <c r="L45" i="7"/>
  <c r="K45" i="7"/>
  <c r="J45" i="7"/>
  <c r="I45" i="7"/>
  <c r="I44" i="7" s="1"/>
  <c r="I43" i="7" s="1"/>
  <c r="I42" i="7" s="1"/>
  <c r="L44" i="7"/>
  <c r="K44" i="7"/>
  <c r="J44" i="7"/>
  <c r="L43" i="7"/>
  <c r="K43" i="7"/>
  <c r="J43" i="7"/>
  <c r="L42" i="7"/>
  <c r="K42" i="7"/>
  <c r="J42" i="7"/>
  <c r="L40" i="7"/>
  <c r="K40" i="7"/>
  <c r="J40" i="7"/>
  <c r="I40" i="7"/>
  <c r="I39" i="7" s="1"/>
  <c r="I38" i="7" s="1"/>
  <c r="L39" i="7"/>
  <c r="K39" i="7"/>
  <c r="J39" i="7"/>
  <c r="L38" i="7"/>
  <c r="K38" i="7"/>
  <c r="J38" i="7"/>
  <c r="L36" i="7"/>
  <c r="K36" i="7"/>
  <c r="J36" i="7"/>
  <c r="I36" i="7"/>
  <c r="L34" i="7"/>
  <c r="K34" i="7"/>
  <c r="J34" i="7"/>
  <c r="I34" i="7"/>
  <c r="L33" i="7"/>
  <c r="K33" i="7"/>
  <c r="J33" i="7"/>
  <c r="I33" i="7"/>
  <c r="I32" i="7" s="1"/>
  <c r="L32" i="7"/>
  <c r="K32" i="7"/>
  <c r="J32" i="7"/>
  <c r="L31" i="7"/>
  <c r="K31" i="7"/>
  <c r="J31" i="7"/>
  <c r="L30" i="7"/>
  <c r="L359" i="7" s="1"/>
  <c r="K30" i="7"/>
  <c r="K359" i="7" s="1"/>
  <c r="J30" i="7"/>
  <c r="J359" i="7" s="1"/>
  <c r="I262" i="7" l="1"/>
  <c r="I229" i="7" s="1"/>
  <c r="I327" i="7"/>
  <c r="I31" i="7"/>
  <c r="I89" i="7"/>
  <c r="I177" i="7"/>
  <c r="I131" i="7"/>
  <c r="I295" i="7"/>
  <c r="I294" i="7" s="1"/>
  <c r="I30" i="7" l="1"/>
  <c r="I359" i="7" s="1"/>
  <c r="I176" i="7"/>
  <c r="L356" i="6" l="1"/>
  <c r="K356" i="6"/>
  <c r="J356" i="6"/>
  <c r="I356" i="6"/>
  <c r="L355" i="6"/>
  <c r="K355" i="6"/>
  <c r="J355" i="6"/>
  <c r="I355" i="6"/>
  <c r="L353" i="6"/>
  <c r="K353" i="6"/>
  <c r="J353" i="6"/>
  <c r="I353" i="6"/>
  <c r="L352" i="6"/>
  <c r="K352" i="6"/>
  <c r="J352" i="6"/>
  <c r="I352" i="6"/>
  <c r="L350" i="6"/>
  <c r="K350" i="6"/>
  <c r="J350" i="6"/>
  <c r="I350" i="6"/>
  <c r="L349" i="6"/>
  <c r="K349" i="6"/>
  <c r="J349" i="6"/>
  <c r="I349" i="6"/>
  <c r="L346" i="6"/>
  <c r="K346" i="6"/>
  <c r="J346" i="6"/>
  <c r="I346" i="6"/>
  <c r="L345" i="6"/>
  <c r="K345" i="6"/>
  <c r="J345" i="6"/>
  <c r="I345" i="6"/>
  <c r="L342" i="6"/>
  <c r="K342" i="6"/>
  <c r="J342" i="6"/>
  <c r="I342" i="6"/>
  <c r="I341" i="6" s="1"/>
  <c r="I327" i="6" s="1"/>
  <c r="L341" i="6"/>
  <c r="K341" i="6"/>
  <c r="J341" i="6"/>
  <c r="L338" i="6"/>
  <c r="K338" i="6"/>
  <c r="J338" i="6"/>
  <c r="I338" i="6"/>
  <c r="L337" i="6"/>
  <c r="K337" i="6"/>
  <c r="J337" i="6"/>
  <c r="I337" i="6"/>
  <c r="L334" i="6"/>
  <c r="K334" i="6"/>
  <c r="J334" i="6"/>
  <c r="I334" i="6"/>
  <c r="L331" i="6"/>
  <c r="K331" i="6"/>
  <c r="J331" i="6"/>
  <c r="I331" i="6"/>
  <c r="L329" i="6"/>
  <c r="K329" i="6"/>
  <c r="J329" i="6"/>
  <c r="I329" i="6"/>
  <c r="L328" i="6"/>
  <c r="K328" i="6"/>
  <c r="J328" i="6"/>
  <c r="I328" i="6"/>
  <c r="L327" i="6"/>
  <c r="K327" i="6"/>
  <c r="J327" i="6"/>
  <c r="L324" i="6"/>
  <c r="K324" i="6"/>
  <c r="J324" i="6"/>
  <c r="I324" i="6"/>
  <c r="L323" i="6"/>
  <c r="K323" i="6"/>
  <c r="J323" i="6"/>
  <c r="I323" i="6"/>
  <c r="L321" i="6"/>
  <c r="K321" i="6"/>
  <c r="J321" i="6"/>
  <c r="I321" i="6"/>
  <c r="I320" i="6" s="1"/>
  <c r="L320" i="6"/>
  <c r="K320" i="6"/>
  <c r="J320" i="6"/>
  <c r="L318" i="6"/>
  <c r="K318" i="6"/>
  <c r="J318" i="6"/>
  <c r="I318" i="6"/>
  <c r="L317" i="6"/>
  <c r="K317" i="6"/>
  <c r="J317" i="6"/>
  <c r="I317" i="6"/>
  <c r="L314" i="6"/>
  <c r="K314" i="6"/>
  <c r="J314" i="6"/>
  <c r="I314" i="6"/>
  <c r="L313" i="6"/>
  <c r="K313" i="6"/>
  <c r="J313" i="6"/>
  <c r="I313" i="6"/>
  <c r="L310" i="6"/>
  <c r="K310" i="6"/>
  <c r="J310" i="6"/>
  <c r="I310" i="6"/>
  <c r="L309" i="6"/>
  <c r="K309" i="6"/>
  <c r="J309" i="6"/>
  <c r="I309" i="6"/>
  <c r="L306" i="6"/>
  <c r="K306" i="6"/>
  <c r="J306" i="6"/>
  <c r="I306" i="6"/>
  <c r="L305" i="6"/>
  <c r="K305" i="6"/>
  <c r="J305" i="6"/>
  <c r="I305" i="6"/>
  <c r="L302" i="6"/>
  <c r="K302" i="6"/>
  <c r="J302" i="6"/>
  <c r="I302" i="6"/>
  <c r="L299" i="6"/>
  <c r="K299" i="6"/>
  <c r="J299" i="6"/>
  <c r="I299" i="6"/>
  <c r="L297" i="6"/>
  <c r="K297" i="6"/>
  <c r="J297" i="6"/>
  <c r="I297" i="6"/>
  <c r="L296" i="6"/>
  <c r="K296" i="6"/>
  <c r="J296" i="6"/>
  <c r="I296" i="6"/>
  <c r="L295" i="6"/>
  <c r="K295" i="6"/>
  <c r="J295" i="6"/>
  <c r="L294" i="6"/>
  <c r="K294" i="6"/>
  <c r="J294" i="6"/>
  <c r="L291" i="6"/>
  <c r="K291" i="6"/>
  <c r="J291" i="6"/>
  <c r="I291" i="6"/>
  <c r="L290" i="6"/>
  <c r="K290" i="6"/>
  <c r="J290" i="6"/>
  <c r="I290" i="6"/>
  <c r="L288" i="6"/>
  <c r="K288" i="6"/>
  <c r="J288" i="6"/>
  <c r="I288" i="6"/>
  <c r="L287" i="6"/>
  <c r="K287" i="6"/>
  <c r="J287" i="6"/>
  <c r="I287" i="6"/>
  <c r="L285" i="6"/>
  <c r="K285" i="6"/>
  <c r="J285" i="6"/>
  <c r="I285" i="6"/>
  <c r="L284" i="6"/>
  <c r="K284" i="6"/>
  <c r="J284" i="6"/>
  <c r="I284" i="6"/>
  <c r="L281" i="6"/>
  <c r="K281" i="6"/>
  <c r="J281" i="6"/>
  <c r="I281" i="6"/>
  <c r="I280" i="6" s="1"/>
  <c r="L280" i="6"/>
  <c r="K280" i="6"/>
  <c r="J280" i="6"/>
  <c r="L277" i="6"/>
  <c r="K277" i="6"/>
  <c r="J277" i="6"/>
  <c r="I277" i="6"/>
  <c r="I276" i="6" s="1"/>
  <c r="L276" i="6"/>
  <c r="K276" i="6"/>
  <c r="J276" i="6"/>
  <c r="L273" i="6"/>
  <c r="K273" i="6"/>
  <c r="J273" i="6"/>
  <c r="I273" i="6"/>
  <c r="I272" i="6" s="1"/>
  <c r="L272" i="6"/>
  <c r="K272" i="6"/>
  <c r="J272" i="6"/>
  <c r="L269" i="6"/>
  <c r="K269" i="6"/>
  <c r="J269" i="6"/>
  <c r="I269" i="6"/>
  <c r="L266" i="6"/>
  <c r="K266" i="6"/>
  <c r="J266" i="6"/>
  <c r="I266" i="6"/>
  <c r="L264" i="6"/>
  <c r="K264" i="6"/>
  <c r="J264" i="6"/>
  <c r="I264" i="6"/>
  <c r="L263" i="6"/>
  <c r="K263" i="6"/>
  <c r="J263" i="6"/>
  <c r="I263" i="6"/>
  <c r="L262" i="6"/>
  <c r="K262" i="6"/>
  <c r="J262" i="6"/>
  <c r="L259" i="6"/>
  <c r="K259" i="6"/>
  <c r="J259" i="6"/>
  <c r="I259" i="6"/>
  <c r="L258" i="6"/>
  <c r="K258" i="6"/>
  <c r="J258" i="6"/>
  <c r="I258" i="6"/>
  <c r="L256" i="6"/>
  <c r="K256" i="6"/>
  <c r="J256" i="6"/>
  <c r="I256" i="6"/>
  <c r="I255" i="6" s="1"/>
  <c r="L255" i="6"/>
  <c r="K255" i="6"/>
  <c r="J255" i="6"/>
  <c r="L253" i="6"/>
  <c r="K253" i="6"/>
  <c r="J253" i="6"/>
  <c r="I253" i="6"/>
  <c r="I252" i="6" s="1"/>
  <c r="L252" i="6"/>
  <c r="K252" i="6"/>
  <c r="J252" i="6"/>
  <c r="L249" i="6"/>
  <c r="K249" i="6"/>
  <c r="J249" i="6"/>
  <c r="I249" i="6"/>
  <c r="I248" i="6" s="1"/>
  <c r="L248" i="6"/>
  <c r="K248" i="6"/>
  <c r="J248" i="6"/>
  <c r="L245" i="6"/>
  <c r="K245" i="6"/>
  <c r="J245" i="6"/>
  <c r="I245" i="6"/>
  <c r="I244" i="6" s="1"/>
  <c r="L244" i="6"/>
  <c r="K244" i="6"/>
  <c r="J244" i="6"/>
  <c r="L241" i="6"/>
  <c r="K241" i="6"/>
  <c r="J241" i="6"/>
  <c r="I241" i="6"/>
  <c r="L240" i="6"/>
  <c r="K240" i="6"/>
  <c r="J240" i="6"/>
  <c r="I240" i="6"/>
  <c r="L237" i="6"/>
  <c r="K237" i="6"/>
  <c r="J237" i="6"/>
  <c r="I237" i="6"/>
  <c r="L234" i="6"/>
  <c r="K234" i="6"/>
  <c r="J234" i="6"/>
  <c r="I234" i="6"/>
  <c r="L232" i="6"/>
  <c r="K232" i="6"/>
  <c r="J232" i="6"/>
  <c r="I232" i="6"/>
  <c r="L231" i="6"/>
  <c r="K231" i="6"/>
  <c r="J231" i="6"/>
  <c r="I231" i="6"/>
  <c r="L230" i="6"/>
  <c r="K230" i="6"/>
  <c r="J230" i="6"/>
  <c r="L229" i="6"/>
  <c r="K229" i="6"/>
  <c r="J229" i="6"/>
  <c r="L225" i="6"/>
  <c r="K225" i="6"/>
  <c r="J225" i="6"/>
  <c r="I225" i="6"/>
  <c r="I224" i="6" s="1"/>
  <c r="I223" i="6" s="1"/>
  <c r="L224" i="6"/>
  <c r="K224" i="6"/>
  <c r="J224" i="6"/>
  <c r="L223" i="6"/>
  <c r="K223" i="6"/>
  <c r="J223" i="6"/>
  <c r="L221" i="6"/>
  <c r="K221" i="6"/>
  <c r="J221" i="6"/>
  <c r="I221" i="6"/>
  <c r="L220" i="6"/>
  <c r="K220" i="6"/>
  <c r="J220" i="6"/>
  <c r="I220" i="6"/>
  <c r="L219" i="6"/>
  <c r="K219" i="6"/>
  <c r="J219" i="6"/>
  <c r="I219" i="6"/>
  <c r="L212" i="6"/>
  <c r="K212" i="6"/>
  <c r="J212" i="6"/>
  <c r="I212" i="6"/>
  <c r="I211" i="6" s="1"/>
  <c r="L211" i="6"/>
  <c r="K211" i="6"/>
  <c r="J211" i="6"/>
  <c r="L209" i="6"/>
  <c r="K209" i="6"/>
  <c r="J209" i="6"/>
  <c r="I209" i="6"/>
  <c r="I208" i="6" s="1"/>
  <c r="I207" i="6" s="1"/>
  <c r="L208" i="6"/>
  <c r="K208" i="6"/>
  <c r="J208" i="6"/>
  <c r="L207" i="6"/>
  <c r="K207" i="6"/>
  <c r="J207" i="6"/>
  <c r="L202" i="6"/>
  <c r="K202" i="6"/>
  <c r="J202" i="6"/>
  <c r="I202" i="6"/>
  <c r="I201" i="6" s="1"/>
  <c r="I200" i="6" s="1"/>
  <c r="L201" i="6"/>
  <c r="K201" i="6"/>
  <c r="J201" i="6"/>
  <c r="L200" i="6"/>
  <c r="K200" i="6"/>
  <c r="J200" i="6"/>
  <c r="L198" i="6"/>
  <c r="K198" i="6"/>
  <c r="J198" i="6"/>
  <c r="I198" i="6"/>
  <c r="I197" i="6" s="1"/>
  <c r="L197" i="6"/>
  <c r="K197" i="6"/>
  <c r="J197" i="6"/>
  <c r="L193" i="6"/>
  <c r="K193" i="6"/>
  <c r="J193" i="6"/>
  <c r="I193" i="6"/>
  <c r="I192" i="6" s="1"/>
  <c r="L192" i="6"/>
  <c r="K192" i="6"/>
  <c r="J192" i="6"/>
  <c r="L188" i="6"/>
  <c r="K188" i="6"/>
  <c r="J188" i="6"/>
  <c r="I188" i="6"/>
  <c r="L187" i="6"/>
  <c r="K187" i="6"/>
  <c r="J187" i="6"/>
  <c r="I187" i="6"/>
  <c r="L183" i="6"/>
  <c r="K183" i="6"/>
  <c r="J183" i="6"/>
  <c r="I183" i="6"/>
  <c r="I182" i="6" s="1"/>
  <c r="L182" i="6"/>
  <c r="K182" i="6"/>
  <c r="J182" i="6"/>
  <c r="L180" i="6"/>
  <c r="K180" i="6"/>
  <c r="J180" i="6"/>
  <c r="I180" i="6"/>
  <c r="I179" i="6" s="1"/>
  <c r="L179" i="6"/>
  <c r="K179" i="6"/>
  <c r="J179" i="6"/>
  <c r="L178" i="6"/>
  <c r="K178" i="6"/>
  <c r="J178" i="6"/>
  <c r="L177" i="6"/>
  <c r="K177" i="6"/>
  <c r="J177" i="6"/>
  <c r="L176" i="6"/>
  <c r="K176" i="6"/>
  <c r="J176" i="6"/>
  <c r="L172" i="6"/>
  <c r="K172" i="6"/>
  <c r="J172" i="6"/>
  <c r="I172" i="6"/>
  <c r="L171" i="6"/>
  <c r="K171" i="6"/>
  <c r="J171" i="6"/>
  <c r="I171" i="6"/>
  <c r="L167" i="6"/>
  <c r="K167" i="6"/>
  <c r="J167" i="6"/>
  <c r="I167" i="6"/>
  <c r="L166" i="6"/>
  <c r="K166" i="6"/>
  <c r="J166" i="6"/>
  <c r="I166" i="6"/>
  <c r="L165" i="6"/>
  <c r="K165" i="6"/>
  <c r="J165" i="6"/>
  <c r="I165" i="6"/>
  <c r="L163" i="6"/>
  <c r="K163" i="6"/>
  <c r="J163" i="6"/>
  <c r="I163" i="6"/>
  <c r="L162" i="6"/>
  <c r="K162" i="6"/>
  <c r="J162" i="6"/>
  <c r="I162" i="6"/>
  <c r="I161" i="6" s="1"/>
  <c r="I160" i="6" s="1"/>
  <c r="L161" i="6"/>
  <c r="K161" i="6"/>
  <c r="J161" i="6"/>
  <c r="L160" i="6"/>
  <c r="K160" i="6"/>
  <c r="J160" i="6"/>
  <c r="L158" i="6"/>
  <c r="K158" i="6"/>
  <c r="J158" i="6"/>
  <c r="I158" i="6"/>
  <c r="L157" i="6"/>
  <c r="K157" i="6"/>
  <c r="J157" i="6"/>
  <c r="I157" i="6"/>
  <c r="L153" i="6"/>
  <c r="K153" i="6"/>
  <c r="J153" i="6"/>
  <c r="I153" i="6"/>
  <c r="I152" i="6" s="1"/>
  <c r="I151" i="6" s="1"/>
  <c r="I150" i="6" s="1"/>
  <c r="L152" i="6"/>
  <c r="K152" i="6"/>
  <c r="J152" i="6"/>
  <c r="L151" i="6"/>
  <c r="K151" i="6"/>
  <c r="J151" i="6"/>
  <c r="L150" i="6"/>
  <c r="K150" i="6"/>
  <c r="J150" i="6"/>
  <c r="L147" i="6"/>
  <c r="K147" i="6"/>
  <c r="J147" i="6"/>
  <c r="I147" i="6"/>
  <c r="L146" i="6"/>
  <c r="K146" i="6"/>
  <c r="J146" i="6"/>
  <c r="I146" i="6"/>
  <c r="I145" i="6" s="1"/>
  <c r="L145" i="6"/>
  <c r="K145" i="6"/>
  <c r="J145" i="6"/>
  <c r="L143" i="6"/>
  <c r="K143" i="6"/>
  <c r="J143" i="6"/>
  <c r="I143" i="6"/>
  <c r="I142" i="6" s="1"/>
  <c r="L142" i="6"/>
  <c r="K142" i="6"/>
  <c r="J142" i="6"/>
  <c r="L139" i="6"/>
  <c r="K139" i="6"/>
  <c r="J139" i="6"/>
  <c r="I139" i="6"/>
  <c r="L138" i="6"/>
  <c r="K138" i="6"/>
  <c r="J138" i="6"/>
  <c r="I138" i="6"/>
  <c r="I137" i="6" s="1"/>
  <c r="L137" i="6"/>
  <c r="K137" i="6"/>
  <c r="J137" i="6"/>
  <c r="L134" i="6"/>
  <c r="K134" i="6"/>
  <c r="J134" i="6"/>
  <c r="I134" i="6"/>
  <c r="L133" i="6"/>
  <c r="K133" i="6"/>
  <c r="J133" i="6"/>
  <c r="I133" i="6"/>
  <c r="I132" i="6" s="1"/>
  <c r="L132" i="6"/>
  <c r="K132" i="6"/>
  <c r="J132" i="6"/>
  <c r="L131" i="6"/>
  <c r="K131" i="6"/>
  <c r="J131" i="6"/>
  <c r="L129" i="6"/>
  <c r="K129" i="6"/>
  <c r="J129" i="6"/>
  <c r="I129" i="6"/>
  <c r="I128" i="6" s="1"/>
  <c r="I127" i="6" s="1"/>
  <c r="L128" i="6"/>
  <c r="K128" i="6"/>
  <c r="J128" i="6"/>
  <c r="L127" i="6"/>
  <c r="K127" i="6"/>
  <c r="J127" i="6"/>
  <c r="L125" i="6"/>
  <c r="K125" i="6"/>
  <c r="J125" i="6"/>
  <c r="I125" i="6"/>
  <c r="I124" i="6" s="1"/>
  <c r="I123" i="6" s="1"/>
  <c r="L124" i="6"/>
  <c r="K124" i="6"/>
  <c r="J124" i="6"/>
  <c r="L123" i="6"/>
  <c r="K123" i="6"/>
  <c r="J123" i="6"/>
  <c r="L121" i="6"/>
  <c r="K121" i="6"/>
  <c r="J121" i="6"/>
  <c r="I121" i="6"/>
  <c r="I120" i="6" s="1"/>
  <c r="I119" i="6" s="1"/>
  <c r="L120" i="6"/>
  <c r="K120" i="6"/>
  <c r="J120" i="6"/>
  <c r="L119" i="6"/>
  <c r="K119" i="6"/>
  <c r="J119" i="6"/>
  <c r="L117" i="6"/>
  <c r="K117" i="6"/>
  <c r="J117" i="6"/>
  <c r="I117" i="6"/>
  <c r="L116" i="6"/>
  <c r="K116" i="6"/>
  <c r="J116" i="6"/>
  <c r="I116" i="6"/>
  <c r="I115" i="6" s="1"/>
  <c r="L115" i="6"/>
  <c r="K115" i="6"/>
  <c r="J115" i="6"/>
  <c r="L112" i="6"/>
  <c r="K112" i="6"/>
  <c r="J112" i="6"/>
  <c r="I112" i="6"/>
  <c r="L111" i="6"/>
  <c r="K111" i="6"/>
  <c r="J111" i="6"/>
  <c r="I111" i="6"/>
  <c r="I110" i="6" s="1"/>
  <c r="I109" i="6" s="1"/>
  <c r="L110" i="6"/>
  <c r="K110" i="6"/>
  <c r="J110" i="6"/>
  <c r="L109" i="6"/>
  <c r="K109" i="6"/>
  <c r="J109" i="6"/>
  <c r="L106" i="6"/>
  <c r="K106" i="6"/>
  <c r="J106" i="6"/>
  <c r="I106" i="6"/>
  <c r="L105" i="6"/>
  <c r="K105" i="6"/>
  <c r="J105" i="6"/>
  <c r="I105" i="6"/>
  <c r="L102" i="6"/>
  <c r="K102" i="6"/>
  <c r="J102" i="6"/>
  <c r="I102" i="6"/>
  <c r="I101" i="6" s="1"/>
  <c r="I100" i="6" s="1"/>
  <c r="L101" i="6"/>
  <c r="K101" i="6"/>
  <c r="J101" i="6"/>
  <c r="L100" i="6"/>
  <c r="K100" i="6"/>
  <c r="J100" i="6"/>
  <c r="L97" i="6"/>
  <c r="K97" i="6"/>
  <c r="J97" i="6"/>
  <c r="I97" i="6"/>
  <c r="I96" i="6" s="1"/>
  <c r="I95" i="6" s="1"/>
  <c r="L96" i="6"/>
  <c r="K96" i="6"/>
  <c r="J96" i="6"/>
  <c r="L95" i="6"/>
  <c r="K95" i="6"/>
  <c r="J95" i="6"/>
  <c r="L92" i="6"/>
  <c r="K92" i="6"/>
  <c r="J92" i="6"/>
  <c r="I92" i="6"/>
  <c r="I91" i="6" s="1"/>
  <c r="I90" i="6" s="1"/>
  <c r="L91" i="6"/>
  <c r="K91" i="6"/>
  <c r="J91" i="6"/>
  <c r="L90" i="6"/>
  <c r="K90" i="6"/>
  <c r="J90" i="6"/>
  <c r="L89" i="6"/>
  <c r="K89" i="6"/>
  <c r="J89" i="6"/>
  <c r="L85" i="6"/>
  <c r="K85" i="6"/>
  <c r="J85" i="6"/>
  <c r="I85" i="6"/>
  <c r="I84" i="6" s="1"/>
  <c r="I83" i="6" s="1"/>
  <c r="I82" i="6" s="1"/>
  <c r="L84" i="6"/>
  <c r="K84" i="6"/>
  <c r="J84" i="6"/>
  <c r="L83" i="6"/>
  <c r="K83" i="6"/>
  <c r="J83" i="6"/>
  <c r="L82" i="6"/>
  <c r="K82" i="6"/>
  <c r="J82" i="6"/>
  <c r="L80" i="6"/>
  <c r="K80" i="6"/>
  <c r="J80" i="6"/>
  <c r="I80" i="6"/>
  <c r="I79" i="6" s="1"/>
  <c r="I78" i="6" s="1"/>
  <c r="L79" i="6"/>
  <c r="K79" i="6"/>
  <c r="J79" i="6"/>
  <c r="L78" i="6"/>
  <c r="K78" i="6"/>
  <c r="J78" i="6"/>
  <c r="L74" i="6"/>
  <c r="K74" i="6"/>
  <c r="J74" i="6"/>
  <c r="I74" i="6"/>
  <c r="I73" i="6" s="1"/>
  <c r="L73" i="6"/>
  <c r="K73" i="6"/>
  <c r="J73" i="6"/>
  <c r="L69" i="6"/>
  <c r="K69" i="6"/>
  <c r="J69" i="6"/>
  <c r="I69" i="6"/>
  <c r="I68" i="6" s="1"/>
  <c r="L68" i="6"/>
  <c r="K68" i="6"/>
  <c r="J68" i="6"/>
  <c r="L64" i="6"/>
  <c r="K64" i="6"/>
  <c r="J64" i="6"/>
  <c r="I64" i="6"/>
  <c r="I63" i="6" s="1"/>
  <c r="I62" i="6" s="1"/>
  <c r="I61" i="6" s="1"/>
  <c r="L63" i="6"/>
  <c r="K63" i="6"/>
  <c r="J63" i="6"/>
  <c r="L62" i="6"/>
  <c r="K62" i="6"/>
  <c r="J62" i="6"/>
  <c r="L61" i="6"/>
  <c r="K61" i="6"/>
  <c r="J61" i="6"/>
  <c r="L45" i="6"/>
  <c r="K45" i="6"/>
  <c r="J45" i="6"/>
  <c r="I45" i="6"/>
  <c r="I44" i="6" s="1"/>
  <c r="I43" i="6" s="1"/>
  <c r="I42" i="6" s="1"/>
  <c r="L44" i="6"/>
  <c r="K44" i="6"/>
  <c r="J44" i="6"/>
  <c r="L43" i="6"/>
  <c r="K43" i="6"/>
  <c r="J43" i="6"/>
  <c r="L42" i="6"/>
  <c r="K42" i="6"/>
  <c r="J42" i="6"/>
  <c r="L40" i="6"/>
  <c r="K40" i="6"/>
  <c r="J40" i="6"/>
  <c r="I40" i="6"/>
  <c r="I39" i="6" s="1"/>
  <c r="I38" i="6" s="1"/>
  <c r="L39" i="6"/>
  <c r="K39" i="6"/>
  <c r="J39" i="6"/>
  <c r="L38" i="6"/>
  <c r="K38" i="6"/>
  <c r="J38" i="6"/>
  <c r="L36" i="6"/>
  <c r="K36" i="6"/>
  <c r="J36" i="6"/>
  <c r="I36" i="6"/>
  <c r="L34" i="6"/>
  <c r="K34" i="6"/>
  <c r="J34" i="6"/>
  <c r="I34" i="6"/>
  <c r="L33" i="6"/>
  <c r="K33" i="6"/>
  <c r="J33" i="6"/>
  <c r="I33" i="6"/>
  <c r="I32" i="6" s="1"/>
  <c r="I31" i="6" s="1"/>
  <c r="L32" i="6"/>
  <c r="K32" i="6"/>
  <c r="J32" i="6"/>
  <c r="L31" i="6"/>
  <c r="K31" i="6"/>
  <c r="J31" i="6"/>
  <c r="L30" i="6"/>
  <c r="L359" i="6" s="1"/>
  <c r="K30" i="6"/>
  <c r="K359" i="6" s="1"/>
  <c r="J30" i="6"/>
  <c r="J359" i="6" s="1"/>
  <c r="I89" i="6" l="1"/>
  <c r="I230" i="6"/>
  <c r="I229" i="6" s="1"/>
  <c r="I262" i="6"/>
  <c r="I131" i="6"/>
  <c r="I178" i="6"/>
  <c r="I177" i="6" s="1"/>
  <c r="I30" i="6"/>
  <c r="I295" i="6"/>
  <c r="I294" i="6" s="1"/>
  <c r="I176" i="6" l="1"/>
  <c r="I359" i="6" s="1"/>
  <c r="L356" i="5" l="1"/>
  <c r="K356" i="5"/>
  <c r="J356" i="5"/>
  <c r="I356" i="5"/>
  <c r="I355" i="5" s="1"/>
  <c r="L355" i="5"/>
  <c r="K355" i="5"/>
  <c r="J355" i="5"/>
  <c r="L353" i="5"/>
  <c r="K353" i="5"/>
  <c r="J353" i="5"/>
  <c r="I353" i="5"/>
  <c r="L352" i="5"/>
  <c r="K352" i="5"/>
  <c r="J352" i="5"/>
  <c r="I352" i="5"/>
  <c r="L350" i="5"/>
  <c r="K350" i="5"/>
  <c r="J350" i="5"/>
  <c r="I350" i="5"/>
  <c r="L349" i="5"/>
  <c r="K349" i="5"/>
  <c r="J349" i="5"/>
  <c r="I349" i="5"/>
  <c r="L346" i="5"/>
  <c r="K346" i="5"/>
  <c r="J346" i="5"/>
  <c r="I346" i="5"/>
  <c r="I345" i="5" s="1"/>
  <c r="L345" i="5"/>
  <c r="K345" i="5"/>
  <c r="J345" i="5"/>
  <c r="L342" i="5"/>
  <c r="K342" i="5"/>
  <c r="J342" i="5"/>
  <c r="I342" i="5"/>
  <c r="L341" i="5"/>
  <c r="K341" i="5"/>
  <c r="J341" i="5"/>
  <c r="I341" i="5"/>
  <c r="L338" i="5"/>
  <c r="K338" i="5"/>
  <c r="J338" i="5"/>
  <c r="I338" i="5"/>
  <c r="L337" i="5"/>
  <c r="K337" i="5"/>
  <c r="J337" i="5"/>
  <c r="I337" i="5"/>
  <c r="L334" i="5"/>
  <c r="K334" i="5"/>
  <c r="J334" i="5"/>
  <c r="I334" i="5"/>
  <c r="L331" i="5"/>
  <c r="K331" i="5"/>
  <c r="J331" i="5"/>
  <c r="I331" i="5"/>
  <c r="L329" i="5"/>
  <c r="K329" i="5"/>
  <c r="J329" i="5"/>
  <c r="I329" i="5"/>
  <c r="I328" i="5" s="1"/>
  <c r="I327" i="5" s="1"/>
  <c r="L328" i="5"/>
  <c r="K328" i="5"/>
  <c r="J328" i="5"/>
  <c r="L327" i="5"/>
  <c r="K327" i="5"/>
  <c r="J327" i="5"/>
  <c r="L324" i="5"/>
  <c r="K324" i="5"/>
  <c r="J324" i="5"/>
  <c r="I324" i="5"/>
  <c r="I323" i="5" s="1"/>
  <c r="L323" i="5"/>
  <c r="K323" i="5"/>
  <c r="J323" i="5"/>
  <c r="L321" i="5"/>
  <c r="K321" i="5"/>
  <c r="J321" i="5"/>
  <c r="I321" i="5"/>
  <c r="L320" i="5"/>
  <c r="K320" i="5"/>
  <c r="J320" i="5"/>
  <c r="I320" i="5"/>
  <c r="L318" i="5"/>
  <c r="K318" i="5"/>
  <c r="J318" i="5"/>
  <c r="I318" i="5"/>
  <c r="L317" i="5"/>
  <c r="K317" i="5"/>
  <c r="J317" i="5"/>
  <c r="I317" i="5"/>
  <c r="L314" i="5"/>
  <c r="K314" i="5"/>
  <c r="J314" i="5"/>
  <c r="I314" i="5"/>
  <c r="L313" i="5"/>
  <c r="K313" i="5"/>
  <c r="J313" i="5"/>
  <c r="I313" i="5"/>
  <c r="L310" i="5"/>
  <c r="K310" i="5"/>
  <c r="J310" i="5"/>
  <c r="I310" i="5"/>
  <c r="I309" i="5" s="1"/>
  <c r="L309" i="5"/>
  <c r="K309" i="5"/>
  <c r="J309" i="5"/>
  <c r="L306" i="5"/>
  <c r="K306" i="5"/>
  <c r="J306" i="5"/>
  <c r="I306" i="5"/>
  <c r="I305" i="5" s="1"/>
  <c r="L305" i="5"/>
  <c r="K305" i="5"/>
  <c r="J305" i="5"/>
  <c r="L302" i="5"/>
  <c r="K302" i="5"/>
  <c r="J302" i="5"/>
  <c r="I302" i="5"/>
  <c r="L299" i="5"/>
  <c r="K299" i="5"/>
  <c r="J299" i="5"/>
  <c r="I299" i="5"/>
  <c r="L297" i="5"/>
  <c r="K297" i="5"/>
  <c r="J297" i="5"/>
  <c r="I297" i="5"/>
  <c r="I296" i="5" s="1"/>
  <c r="L296" i="5"/>
  <c r="K296" i="5"/>
  <c r="J296" i="5"/>
  <c r="L295" i="5"/>
  <c r="K295" i="5"/>
  <c r="J295" i="5"/>
  <c r="L294" i="5"/>
  <c r="K294" i="5"/>
  <c r="J294" i="5"/>
  <c r="L291" i="5"/>
  <c r="K291" i="5"/>
  <c r="J291" i="5"/>
  <c r="I291" i="5"/>
  <c r="L290" i="5"/>
  <c r="K290" i="5"/>
  <c r="J290" i="5"/>
  <c r="I290" i="5"/>
  <c r="L288" i="5"/>
  <c r="K288" i="5"/>
  <c r="J288" i="5"/>
  <c r="I288" i="5"/>
  <c r="L287" i="5"/>
  <c r="K287" i="5"/>
  <c r="J287" i="5"/>
  <c r="I287" i="5"/>
  <c r="L285" i="5"/>
  <c r="K285" i="5"/>
  <c r="J285" i="5"/>
  <c r="I285" i="5"/>
  <c r="L284" i="5"/>
  <c r="K284" i="5"/>
  <c r="J284" i="5"/>
  <c r="I284" i="5"/>
  <c r="L281" i="5"/>
  <c r="K281" i="5"/>
  <c r="J281" i="5"/>
  <c r="I281" i="5"/>
  <c r="I280" i="5" s="1"/>
  <c r="L280" i="5"/>
  <c r="K280" i="5"/>
  <c r="J280" i="5"/>
  <c r="L277" i="5"/>
  <c r="K277" i="5"/>
  <c r="J277" i="5"/>
  <c r="I277" i="5"/>
  <c r="I276" i="5" s="1"/>
  <c r="L276" i="5"/>
  <c r="K276" i="5"/>
  <c r="J276" i="5"/>
  <c r="L273" i="5"/>
  <c r="K273" i="5"/>
  <c r="J273" i="5"/>
  <c r="I273" i="5"/>
  <c r="L272" i="5"/>
  <c r="K272" i="5"/>
  <c r="J272" i="5"/>
  <c r="I272" i="5"/>
  <c r="L269" i="5"/>
  <c r="K269" i="5"/>
  <c r="J269" i="5"/>
  <c r="I269" i="5"/>
  <c r="L266" i="5"/>
  <c r="K266" i="5"/>
  <c r="J266" i="5"/>
  <c r="I266" i="5"/>
  <c r="L264" i="5"/>
  <c r="K264" i="5"/>
  <c r="J264" i="5"/>
  <c r="I264" i="5"/>
  <c r="L263" i="5"/>
  <c r="K263" i="5"/>
  <c r="J263" i="5"/>
  <c r="I263" i="5"/>
  <c r="L262" i="5"/>
  <c r="K262" i="5"/>
  <c r="J262" i="5"/>
  <c r="L259" i="5"/>
  <c r="K259" i="5"/>
  <c r="J259" i="5"/>
  <c r="I259" i="5"/>
  <c r="L258" i="5"/>
  <c r="K258" i="5"/>
  <c r="J258" i="5"/>
  <c r="I258" i="5"/>
  <c r="L256" i="5"/>
  <c r="K256" i="5"/>
  <c r="J256" i="5"/>
  <c r="I256" i="5"/>
  <c r="L255" i="5"/>
  <c r="K255" i="5"/>
  <c r="J255" i="5"/>
  <c r="I255" i="5"/>
  <c r="L253" i="5"/>
  <c r="K253" i="5"/>
  <c r="J253" i="5"/>
  <c r="I253" i="5"/>
  <c r="L252" i="5"/>
  <c r="K252" i="5"/>
  <c r="J252" i="5"/>
  <c r="I252" i="5"/>
  <c r="L249" i="5"/>
  <c r="K249" i="5"/>
  <c r="J249" i="5"/>
  <c r="I249" i="5"/>
  <c r="I248" i="5" s="1"/>
  <c r="L248" i="5"/>
  <c r="K248" i="5"/>
  <c r="J248" i="5"/>
  <c r="L245" i="5"/>
  <c r="K245" i="5"/>
  <c r="J245" i="5"/>
  <c r="I245" i="5"/>
  <c r="L244" i="5"/>
  <c r="K244" i="5"/>
  <c r="J244" i="5"/>
  <c r="I244" i="5"/>
  <c r="L241" i="5"/>
  <c r="K241" i="5"/>
  <c r="J241" i="5"/>
  <c r="I241" i="5"/>
  <c r="I240" i="5" s="1"/>
  <c r="I230" i="5" s="1"/>
  <c r="L240" i="5"/>
  <c r="K240" i="5"/>
  <c r="J240" i="5"/>
  <c r="L237" i="5"/>
  <c r="K237" i="5"/>
  <c r="J237" i="5"/>
  <c r="I237" i="5"/>
  <c r="L234" i="5"/>
  <c r="K234" i="5"/>
  <c r="J234" i="5"/>
  <c r="I234" i="5"/>
  <c r="L232" i="5"/>
  <c r="K232" i="5"/>
  <c r="J232" i="5"/>
  <c r="I232" i="5"/>
  <c r="L231" i="5"/>
  <c r="K231" i="5"/>
  <c r="J231" i="5"/>
  <c r="I231" i="5"/>
  <c r="L230" i="5"/>
  <c r="K230" i="5"/>
  <c r="J230" i="5"/>
  <c r="L229" i="5"/>
  <c r="K229" i="5"/>
  <c r="J229" i="5"/>
  <c r="L225" i="5"/>
  <c r="K225" i="5"/>
  <c r="J225" i="5"/>
  <c r="I225" i="5"/>
  <c r="L224" i="5"/>
  <c r="K224" i="5"/>
  <c r="J224" i="5"/>
  <c r="I224" i="5"/>
  <c r="L223" i="5"/>
  <c r="K223" i="5"/>
  <c r="J223" i="5"/>
  <c r="I223" i="5"/>
  <c r="L221" i="5"/>
  <c r="K221" i="5"/>
  <c r="J221" i="5"/>
  <c r="I221" i="5"/>
  <c r="L220" i="5"/>
  <c r="K220" i="5"/>
  <c r="J220" i="5"/>
  <c r="I220" i="5"/>
  <c r="L219" i="5"/>
  <c r="K219" i="5"/>
  <c r="J219" i="5"/>
  <c r="I219" i="5"/>
  <c r="L212" i="5"/>
  <c r="K212" i="5"/>
  <c r="J212" i="5"/>
  <c r="I212" i="5"/>
  <c r="I211" i="5" s="1"/>
  <c r="L211" i="5"/>
  <c r="K211" i="5"/>
  <c r="J211" i="5"/>
  <c r="L209" i="5"/>
  <c r="K209" i="5"/>
  <c r="J209" i="5"/>
  <c r="I209" i="5"/>
  <c r="L208" i="5"/>
  <c r="K208" i="5"/>
  <c r="J208" i="5"/>
  <c r="I208" i="5"/>
  <c r="I207" i="5" s="1"/>
  <c r="L207" i="5"/>
  <c r="K207" i="5"/>
  <c r="J207" i="5"/>
  <c r="L202" i="5"/>
  <c r="K202" i="5"/>
  <c r="J202" i="5"/>
  <c r="I202" i="5"/>
  <c r="I201" i="5" s="1"/>
  <c r="I200" i="5" s="1"/>
  <c r="L201" i="5"/>
  <c r="K201" i="5"/>
  <c r="J201" i="5"/>
  <c r="L200" i="5"/>
  <c r="K200" i="5"/>
  <c r="J200" i="5"/>
  <c r="L198" i="5"/>
  <c r="K198" i="5"/>
  <c r="J198" i="5"/>
  <c r="I198" i="5"/>
  <c r="I197" i="5" s="1"/>
  <c r="L197" i="5"/>
  <c r="K197" i="5"/>
  <c r="J197" i="5"/>
  <c r="L193" i="5"/>
  <c r="K193" i="5"/>
  <c r="J193" i="5"/>
  <c r="I193" i="5"/>
  <c r="I192" i="5" s="1"/>
  <c r="L192" i="5"/>
  <c r="K192" i="5"/>
  <c r="J192" i="5"/>
  <c r="L188" i="5"/>
  <c r="K188" i="5"/>
  <c r="J188" i="5"/>
  <c r="I188" i="5"/>
  <c r="I187" i="5" s="1"/>
  <c r="L187" i="5"/>
  <c r="K187" i="5"/>
  <c r="J187" i="5"/>
  <c r="L183" i="5"/>
  <c r="K183" i="5"/>
  <c r="J183" i="5"/>
  <c r="I183" i="5"/>
  <c r="L182" i="5"/>
  <c r="K182" i="5"/>
  <c r="J182" i="5"/>
  <c r="I182" i="5"/>
  <c r="L180" i="5"/>
  <c r="K180" i="5"/>
  <c r="J180" i="5"/>
  <c r="I180" i="5"/>
  <c r="L179" i="5"/>
  <c r="K179" i="5"/>
  <c r="J179" i="5"/>
  <c r="I179" i="5"/>
  <c r="L178" i="5"/>
  <c r="K178" i="5"/>
  <c r="J178" i="5"/>
  <c r="L177" i="5"/>
  <c r="K177" i="5"/>
  <c r="J177" i="5"/>
  <c r="L176" i="5"/>
  <c r="K176" i="5"/>
  <c r="J176" i="5"/>
  <c r="L172" i="5"/>
  <c r="K172" i="5"/>
  <c r="J172" i="5"/>
  <c r="I172" i="5"/>
  <c r="I171" i="5" s="1"/>
  <c r="L171" i="5"/>
  <c r="K171" i="5"/>
  <c r="J171" i="5"/>
  <c r="L167" i="5"/>
  <c r="K167" i="5"/>
  <c r="J167" i="5"/>
  <c r="I167" i="5"/>
  <c r="I166" i="5" s="1"/>
  <c r="L166" i="5"/>
  <c r="K166" i="5"/>
  <c r="J166" i="5"/>
  <c r="L165" i="5"/>
  <c r="K165" i="5"/>
  <c r="J165" i="5"/>
  <c r="L163" i="5"/>
  <c r="K163" i="5"/>
  <c r="J163" i="5"/>
  <c r="I163" i="5"/>
  <c r="L162" i="5"/>
  <c r="K162" i="5"/>
  <c r="J162" i="5"/>
  <c r="I162" i="5"/>
  <c r="I161" i="5" s="1"/>
  <c r="L161" i="5"/>
  <c r="K161" i="5"/>
  <c r="J161" i="5"/>
  <c r="L160" i="5"/>
  <c r="K160" i="5"/>
  <c r="J160" i="5"/>
  <c r="L158" i="5"/>
  <c r="K158" i="5"/>
  <c r="J158" i="5"/>
  <c r="I158" i="5"/>
  <c r="L157" i="5"/>
  <c r="K157" i="5"/>
  <c r="J157" i="5"/>
  <c r="I157" i="5"/>
  <c r="L153" i="5"/>
  <c r="K153" i="5"/>
  <c r="J153" i="5"/>
  <c r="I153" i="5"/>
  <c r="I152" i="5" s="1"/>
  <c r="I151" i="5" s="1"/>
  <c r="I150" i="5" s="1"/>
  <c r="L152" i="5"/>
  <c r="K152" i="5"/>
  <c r="J152" i="5"/>
  <c r="L151" i="5"/>
  <c r="K151" i="5"/>
  <c r="J151" i="5"/>
  <c r="L150" i="5"/>
  <c r="K150" i="5"/>
  <c r="J150" i="5"/>
  <c r="L147" i="5"/>
  <c r="K147" i="5"/>
  <c r="J147" i="5"/>
  <c r="I147" i="5"/>
  <c r="I146" i="5" s="1"/>
  <c r="I145" i="5" s="1"/>
  <c r="L146" i="5"/>
  <c r="K146" i="5"/>
  <c r="J146" i="5"/>
  <c r="L145" i="5"/>
  <c r="K145" i="5"/>
  <c r="J145" i="5"/>
  <c r="L143" i="5"/>
  <c r="K143" i="5"/>
  <c r="J143" i="5"/>
  <c r="I143" i="5"/>
  <c r="I142" i="5" s="1"/>
  <c r="L142" i="5"/>
  <c r="K142" i="5"/>
  <c r="J142" i="5"/>
  <c r="L139" i="5"/>
  <c r="K139" i="5"/>
  <c r="J139" i="5"/>
  <c r="I139" i="5"/>
  <c r="I138" i="5" s="1"/>
  <c r="I137" i="5" s="1"/>
  <c r="L138" i="5"/>
  <c r="K138" i="5"/>
  <c r="J138" i="5"/>
  <c r="L137" i="5"/>
  <c r="K137" i="5"/>
  <c r="J137" i="5"/>
  <c r="L134" i="5"/>
  <c r="K134" i="5"/>
  <c r="J134" i="5"/>
  <c r="I134" i="5"/>
  <c r="I133" i="5" s="1"/>
  <c r="I132" i="5" s="1"/>
  <c r="L133" i="5"/>
  <c r="K133" i="5"/>
  <c r="J133" i="5"/>
  <c r="L132" i="5"/>
  <c r="K132" i="5"/>
  <c r="J132" i="5"/>
  <c r="L131" i="5"/>
  <c r="K131" i="5"/>
  <c r="J131" i="5"/>
  <c r="L129" i="5"/>
  <c r="K129" i="5"/>
  <c r="J129" i="5"/>
  <c r="I129" i="5"/>
  <c r="I128" i="5" s="1"/>
  <c r="I127" i="5" s="1"/>
  <c r="L128" i="5"/>
  <c r="K128" i="5"/>
  <c r="J128" i="5"/>
  <c r="L127" i="5"/>
  <c r="K127" i="5"/>
  <c r="J127" i="5"/>
  <c r="L125" i="5"/>
  <c r="K125" i="5"/>
  <c r="J125" i="5"/>
  <c r="I125" i="5"/>
  <c r="L124" i="5"/>
  <c r="K124" i="5"/>
  <c r="J124" i="5"/>
  <c r="I124" i="5"/>
  <c r="L123" i="5"/>
  <c r="K123" i="5"/>
  <c r="J123" i="5"/>
  <c r="I123" i="5"/>
  <c r="L121" i="5"/>
  <c r="K121" i="5"/>
  <c r="J121" i="5"/>
  <c r="I121" i="5"/>
  <c r="L120" i="5"/>
  <c r="K120" i="5"/>
  <c r="J120" i="5"/>
  <c r="I120" i="5"/>
  <c r="L119" i="5"/>
  <c r="K119" i="5"/>
  <c r="J119" i="5"/>
  <c r="I119" i="5"/>
  <c r="L117" i="5"/>
  <c r="K117" i="5"/>
  <c r="J117" i="5"/>
  <c r="I117" i="5"/>
  <c r="I116" i="5" s="1"/>
  <c r="I115" i="5" s="1"/>
  <c r="L116" i="5"/>
  <c r="K116" i="5"/>
  <c r="J116" i="5"/>
  <c r="L115" i="5"/>
  <c r="K115" i="5"/>
  <c r="J115" i="5"/>
  <c r="L112" i="5"/>
  <c r="K112" i="5"/>
  <c r="J112" i="5"/>
  <c r="I112" i="5"/>
  <c r="I111" i="5" s="1"/>
  <c r="I110" i="5" s="1"/>
  <c r="I109" i="5" s="1"/>
  <c r="L111" i="5"/>
  <c r="K111" i="5"/>
  <c r="J111" i="5"/>
  <c r="L110" i="5"/>
  <c r="K110" i="5"/>
  <c r="J110" i="5"/>
  <c r="L109" i="5"/>
  <c r="K109" i="5"/>
  <c r="J109" i="5"/>
  <c r="L106" i="5"/>
  <c r="K106" i="5"/>
  <c r="J106" i="5"/>
  <c r="I106" i="5"/>
  <c r="L105" i="5"/>
  <c r="K105" i="5"/>
  <c r="J105" i="5"/>
  <c r="I105" i="5"/>
  <c r="L102" i="5"/>
  <c r="K102" i="5"/>
  <c r="J102" i="5"/>
  <c r="I102" i="5"/>
  <c r="I101" i="5" s="1"/>
  <c r="I100" i="5" s="1"/>
  <c r="L101" i="5"/>
  <c r="K101" i="5"/>
  <c r="J101" i="5"/>
  <c r="L100" i="5"/>
  <c r="K100" i="5"/>
  <c r="J100" i="5"/>
  <c r="L97" i="5"/>
  <c r="K97" i="5"/>
  <c r="J97" i="5"/>
  <c r="I97" i="5"/>
  <c r="L96" i="5"/>
  <c r="K96" i="5"/>
  <c r="J96" i="5"/>
  <c r="I96" i="5"/>
  <c r="I95" i="5" s="1"/>
  <c r="L95" i="5"/>
  <c r="K95" i="5"/>
  <c r="J95" i="5"/>
  <c r="L92" i="5"/>
  <c r="K92" i="5"/>
  <c r="J92" i="5"/>
  <c r="I92" i="5"/>
  <c r="I91" i="5" s="1"/>
  <c r="I90" i="5" s="1"/>
  <c r="L91" i="5"/>
  <c r="K91" i="5"/>
  <c r="J91" i="5"/>
  <c r="L90" i="5"/>
  <c r="K90" i="5"/>
  <c r="J90" i="5"/>
  <c r="L89" i="5"/>
  <c r="K89" i="5"/>
  <c r="J89" i="5"/>
  <c r="L85" i="5"/>
  <c r="K85" i="5"/>
  <c r="J85" i="5"/>
  <c r="I85" i="5"/>
  <c r="I84" i="5" s="1"/>
  <c r="I83" i="5" s="1"/>
  <c r="I82" i="5" s="1"/>
  <c r="L84" i="5"/>
  <c r="K84" i="5"/>
  <c r="J84" i="5"/>
  <c r="L83" i="5"/>
  <c r="K83" i="5"/>
  <c r="J83" i="5"/>
  <c r="L82" i="5"/>
  <c r="K82" i="5"/>
  <c r="J82" i="5"/>
  <c r="L80" i="5"/>
  <c r="K80" i="5"/>
  <c r="J80" i="5"/>
  <c r="I80" i="5"/>
  <c r="L79" i="5"/>
  <c r="K79" i="5"/>
  <c r="J79" i="5"/>
  <c r="I79" i="5"/>
  <c r="I78" i="5" s="1"/>
  <c r="L78" i="5"/>
  <c r="K78" i="5"/>
  <c r="J78" i="5"/>
  <c r="L74" i="5"/>
  <c r="K74" i="5"/>
  <c r="J74" i="5"/>
  <c r="I74" i="5"/>
  <c r="I73" i="5" s="1"/>
  <c r="L73" i="5"/>
  <c r="K73" i="5"/>
  <c r="J73" i="5"/>
  <c r="L69" i="5"/>
  <c r="K69" i="5"/>
  <c r="J69" i="5"/>
  <c r="I69" i="5"/>
  <c r="I68" i="5" s="1"/>
  <c r="L68" i="5"/>
  <c r="K68" i="5"/>
  <c r="J68" i="5"/>
  <c r="L64" i="5"/>
  <c r="K64" i="5"/>
  <c r="J64" i="5"/>
  <c r="I64" i="5"/>
  <c r="L63" i="5"/>
  <c r="K63" i="5"/>
  <c r="J63" i="5"/>
  <c r="I63" i="5"/>
  <c r="I62" i="5" s="1"/>
  <c r="I61" i="5" s="1"/>
  <c r="L62" i="5"/>
  <c r="K62" i="5"/>
  <c r="J62" i="5"/>
  <c r="L61" i="5"/>
  <c r="K61" i="5"/>
  <c r="J61" i="5"/>
  <c r="L45" i="5"/>
  <c r="K45" i="5"/>
  <c r="J45" i="5"/>
  <c r="I45" i="5"/>
  <c r="I44" i="5" s="1"/>
  <c r="I43" i="5" s="1"/>
  <c r="I42" i="5" s="1"/>
  <c r="L44" i="5"/>
  <c r="K44" i="5"/>
  <c r="J44" i="5"/>
  <c r="L43" i="5"/>
  <c r="K43" i="5"/>
  <c r="J43" i="5"/>
  <c r="L42" i="5"/>
  <c r="K42" i="5"/>
  <c r="J42" i="5"/>
  <c r="L40" i="5"/>
  <c r="K40" i="5"/>
  <c r="J40" i="5"/>
  <c r="I40" i="5"/>
  <c r="I39" i="5" s="1"/>
  <c r="I38" i="5" s="1"/>
  <c r="L39" i="5"/>
  <c r="K39" i="5"/>
  <c r="J39" i="5"/>
  <c r="L38" i="5"/>
  <c r="K38" i="5"/>
  <c r="J38" i="5"/>
  <c r="L36" i="5"/>
  <c r="K36" i="5"/>
  <c r="J36" i="5"/>
  <c r="I36" i="5"/>
  <c r="L34" i="5"/>
  <c r="K34" i="5"/>
  <c r="J34" i="5"/>
  <c r="I34" i="5"/>
  <c r="L33" i="5"/>
  <c r="K33" i="5"/>
  <c r="J33" i="5"/>
  <c r="I33" i="5"/>
  <c r="I32" i="5" s="1"/>
  <c r="L32" i="5"/>
  <c r="K32" i="5"/>
  <c r="J32" i="5"/>
  <c r="L31" i="5"/>
  <c r="K31" i="5"/>
  <c r="J31" i="5"/>
  <c r="L30" i="5"/>
  <c r="L359" i="5" s="1"/>
  <c r="K30" i="5"/>
  <c r="K359" i="5" s="1"/>
  <c r="J30" i="5"/>
  <c r="J359" i="5" s="1"/>
  <c r="I131" i="5" l="1"/>
  <c r="I165" i="5"/>
  <c r="I178" i="5"/>
  <c r="I177" i="5" s="1"/>
  <c r="I31" i="5"/>
  <c r="I89" i="5"/>
  <c r="I160" i="5"/>
  <c r="I262" i="5"/>
  <c r="I229" i="5" s="1"/>
  <c r="I295" i="5"/>
  <c r="I294" i="5" s="1"/>
  <c r="I30" i="5" l="1"/>
  <c r="I176" i="5"/>
  <c r="I359" i="5" l="1"/>
  <c r="H21" i="4" l="1"/>
  <c r="H18" i="4"/>
  <c r="G27" i="3" l="1"/>
  <c r="F27" i="3"/>
  <c r="E27" i="3"/>
  <c r="D27" i="3"/>
  <c r="H23" i="3"/>
  <c r="H22" i="3"/>
  <c r="H27" i="3" s="1"/>
  <c r="R37" i="2" l="1"/>
  <c r="Q37" i="2"/>
  <c r="P37" i="2"/>
  <c r="O37" i="2"/>
  <c r="S37" i="2" s="1"/>
  <c r="N37" i="2"/>
  <c r="M37" i="2"/>
  <c r="K37" i="2"/>
  <c r="L37" i="2" s="1"/>
  <c r="J37" i="2"/>
  <c r="I37" i="2"/>
  <c r="H37" i="2"/>
  <c r="G37" i="2"/>
  <c r="F37" i="2"/>
  <c r="E37" i="2"/>
  <c r="D37" i="2"/>
  <c r="C37" i="2"/>
  <c r="B37" i="2"/>
  <c r="R36" i="2"/>
  <c r="Q36" i="2"/>
  <c r="P36" i="2"/>
  <c r="O36" i="2"/>
  <c r="N36" i="2"/>
  <c r="M36" i="2"/>
  <c r="S36" i="2" s="1"/>
  <c r="K36" i="2"/>
  <c r="J36" i="2"/>
  <c r="I36" i="2"/>
  <c r="H36" i="2"/>
  <c r="L36" i="2" s="1"/>
  <c r="G36" i="2"/>
  <c r="F36" i="2"/>
  <c r="E36" i="2"/>
  <c r="D36" i="2"/>
  <c r="C36" i="2"/>
  <c r="B36" i="2"/>
  <c r="R35" i="2"/>
  <c r="Q35" i="2"/>
  <c r="P35" i="2"/>
  <c r="O35" i="2"/>
  <c r="S35" i="2" s="1"/>
  <c r="N35" i="2"/>
  <c r="M35" i="2"/>
  <c r="K35" i="2"/>
  <c r="J35" i="2"/>
  <c r="I35" i="2"/>
  <c r="H35" i="2"/>
  <c r="L35" i="2" s="1"/>
  <c r="G35" i="2"/>
  <c r="F35" i="2"/>
  <c r="E35" i="2"/>
  <c r="D35" i="2"/>
  <c r="C35" i="2"/>
  <c r="B35" i="2"/>
  <c r="N34" i="2"/>
  <c r="M34" i="2"/>
  <c r="K34" i="2"/>
  <c r="J34" i="2"/>
  <c r="I34" i="2"/>
  <c r="H34" i="2"/>
  <c r="L34" i="2" s="1"/>
  <c r="G34" i="2"/>
  <c r="F34" i="2"/>
  <c r="E34" i="2"/>
  <c r="D34" i="2"/>
  <c r="C34" i="2"/>
  <c r="B34" i="2"/>
  <c r="R33" i="2"/>
  <c r="Q33" i="2"/>
  <c r="P33" i="2"/>
  <c r="O33" i="2"/>
  <c r="S33" i="2" s="1"/>
  <c r="N33" i="2"/>
  <c r="M33" i="2"/>
  <c r="K33" i="2"/>
  <c r="J33" i="2"/>
  <c r="I33" i="2"/>
  <c r="H33" i="2"/>
  <c r="L33" i="2" s="1"/>
  <c r="G33" i="2"/>
  <c r="F33" i="2"/>
  <c r="E33" i="2"/>
  <c r="D33" i="2"/>
  <c r="C33" i="2"/>
  <c r="B33" i="2"/>
  <c r="N32" i="2"/>
  <c r="M32" i="2"/>
  <c r="K32" i="2"/>
  <c r="J32" i="2"/>
  <c r="I32" i="2"/>
  <c r="H32" i="2"/>
  <c r="L32" i="2" s="1"/>
  <c r="G32" i="2"/>
  <c r="F32" i="2"/>
  <c r="E32" i="2"/>
  <c r="D32" i="2"/>
  <c r="C32" i="2"/>
  <c r="B32" i="2"/>
  <c r="S31" i="2"/>
  <c r="L31" i="2"/>
  <c r="S30" i="2"/>
  <c r="L30" i="2"/>
  <c r="S29" i="2"/>
  <c r="L29" i="2"/>
  <c r="S28" i="2"/>
  <c r="L28" i="2"/>
  <c r="S27" i="2"/>
  <c r="L27" i="2"/>
  <c r="S26" i="2"/>
  <c r="L26" i="2"/>
  <c r="S25" i="2"/>
  <c r="L25" i="2"/>
  <c r="S24" i="2"/>
  <c r="L24" i="2"/>
  <c r="S23" i="2"/>
  <c r="L23" i="2"/>
  <c r="R22" i="2"/>
  <c r="R34" i="2" s="1"/>
  <c r="Q22" i="2"/>
  <c r="Q34" i="2" s="1"/>
  <c r="P22" i="2"/>
  <c r="P34" i="2" s="1"/>
  <c r="O22" i="2"/>
  <c r="O34" i="2" s="1"/>
  <c r="L22" i="2"/>
  <c r="S21" i="2"/>
  <c r="L21" i="2"/>
  <c r="S20" i="2"/>
  <c r="L20" i="2"/>
  <c r="S32" i="2" l="1"/>
  <c r="S34" i="2"/>
  <c r="Q32" i="2"/>
  <c r="R32" i="2"/>
  <c r="S22" i="2"/>
  <c r="O32" i="2"/>
  <c r="P32" i="2"/>
  <c r="L28" i="1" l="1"/>
  <c r="J28" i="1"/>
  <c r="H28" i="1"/>
  <c r="F28" i="1"/>
  <c r="E28" i="1"/>
  <c r="N27" i="1"/>
  <c r="N26" i="1"/>
  <c r="N25" i="1"/>
  <c r="N24" i="1"/>
  <c r="N23" i="1"/>
  <c r="N30" i="1" s="1"/>
</calcChain>
</file>

<file path=xl/sharedStrings.xml><?xml version="1.0" encoding="utf-8"?>
<sst xmlns="http://schemas.openxmlformats.org/spreadsheetml/2006/main" count="2239" uniqueCount="541">
  <si>
    <t xml:space="preserve">P A T V I R T I N T A </t>
  </si>
  <si>
    <t>Klaipėdos rajono savivaldybės</t>
  </si>
  <si>
    <t>administracijos direktoriaus</t>
  </si>
  <si>
    <t>Priekulės vaikų lopšelis-darželis</t>
  </si>
  <si>
    <t>2018 m. vasario 6 d.</t>
  </si>
  <si>
    <t>(Įstaigos pavadinimas)</t>
  </si>
  <si>
    <t>įsakymu Nr.(5.1.1) AV - 306</t>
  </si>
  <si>
    <t>Lietuvininkų-11 Priekulė 191787491</t>
  </si>
  <si>
    <t>(Registracijos kodas ir buveinės adresas)</t>
  </si>
  <si>
    <r>
      <t xml:space="preserve">Metinė, </t>
    </r>
    <r>
      <rPr>
        <u/>
        <sz val="9"/>
        <rFont val="Arial"/>
        <family val="2"/>
        <charset val="186"/>
      </rPr>
      <t>ketvirtinė</t>
    </r>
    <r>
      <rPr>
        <sz val="9"/>
        <rFont val="Arial"/>
        <family val="2"/>
        <charset val="186"/>
      </rPr>
      <t>, mėnesinė</t>
    </r>
  </si>
  <si>
    <t xml:space="preserve"> PAŽYMA APIE PAJAMAS UŽ PASLAUGAS IR NUOMĄ  2019 m.rugsėjo 30 D. </t>
  </si>
  <si>
    <t>2019-10-02 Nr. F1-118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</si>
  <si>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</si>
  <si>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</si>
  <si>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</si>
  <si>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</si>
  <si>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</si>
  <si>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</si>
  <si>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</si>
  <si>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</si>
  <si>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</si>
  <si>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</si>
  <si>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</si>
  <si>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</si>
  <si>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</si>
  <si>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</si>
  <si>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</si>
  <si>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</si>
  <si>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</si>
  <si>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</si>
  <si>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</si>
  <si>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</si>
  <si>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</si>
  <si>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</si>
  <si>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</si>
  <si>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</si>
  <si>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</si>
  <si>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</si>
  <si>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>Įstaigos vadovė</t>
  </si>
  <si>
    <t>Irena Skrabienė</t>
  </si>
  <si>
    <t>(parašas)</t>
  </si>
  <si>
    <t>(vardas ir pavardė)</t>
  </si>
  <si>
    <t>Vyriausiasis buhalteris</t>
  </si>
  <si>
    <t>Vilija Vasiulienė</t>
  </si>
  <si>
    <t xml:space="preserve">  </t>
  </si>
  <si>
    <t>Forma Nr. B-2   metinė, ketvirtinė                                                  patvirtinta Klaipėdos rajono savivaldybės administracijos direktoriaus  2019 m.  balandžio  3 d. įsakymu Nr AV-645</t>
  </si>
  <si>
    <t>(Įstaigos pavadinimas, kodas)</t>
  </si>
  <si>
    <t>IKIMOKYKLINIŲ, VISŲ TIPŲ BENDROJO UGDYMO MOKYKLŲ, KITŲ ŠVIETIMO ĮSTAIGŲ TINKLO, KONTINGENTO, ETATŲ  IR IŠLAIDŲ DARBO UŽMOKESČIUI  PLANO ĮVYKDYMO ATASKAITA 2019  m.   rugsėjo  mėn.   30 d.</t>
  </si>
  <si>
    <t>(data ir numeris)</t>
  </si>
  <si>
    <t>Faktiškai</t>
  </si>
  <si>
    <t>Ataskaitinio laikotarpio</t>
  </si>
  <si>
    <t>Rodiklio pavadinimas</t>
  </si>
  <si>
    <t>metų pradžioje</t>
  </si>
  <si>
    <t>Ataskaitinio laikotarpio pabaigoje</t>
  </si>
  <si>
    <t>Patikslintas planas</t>
  </si>
  <si>
    <t>Įvykdyta</t>
  </si>
  <si>
    <t>Įstaigų skaičius</t>
  </si>
  <si>
    <t>x</t>
  </si>
  <si>
    <t>Programa:</t>
  </si>
  <si>
    <t>Grupių (klasių) skaičius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</si>
  <si>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</si>
  <si>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</si>
  <si>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</si>
  <si>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</si>
  <si>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</si>
  <si>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</si>
  <si>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</si>
  <si>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</si>
  <si>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</si>
  <si>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</si>
  <si>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</si>
  <si>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Iš viso</t>
  </si>
  <si>
    <t>už darbą poilsio ir švenčių dienomis, naktinį bei viršvalandinį darbą ir bud.</t>
  </si>
  <si>
    <t>skatina-mosioms išmokoms</t>
  </si>
  <si>
    <t>kitoms išmo-koms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</si>
  <si>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</si>
  <si>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</si>
  <si>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</si>
  <si>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>Mokytojai, iš viso</t>
  </si>
  <si>
    <t>iš jų gaunantys DU iš ML lėšų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</si>
  <si>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</si>
  <si>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</si>
  <si>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</si>
  <si>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</si>
  <si>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</si>
  <si>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</si>
  <si>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</si>
  <si>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</si>
  <si>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</si>
  <si>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</si>
  <si>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</si>
  <si>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>Įstaigos vadovas</t>
  </si>
  <si>
    <t xml:space="preserve">Irena Skrabienė </t>
  </si>
  <si>
    <t xml:space="preserve"> 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</si>
  <si>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</si>
  <si>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</si>
  <si>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</si>
  <si>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</si>
  <si>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</si>
  <si>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</si>
  <si>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PRIEKULĖS VAIKŲ LOPŠELIS-DARŽELIS 191787491</t>
  </si>
  <si>
    <t>(įstaigos pavadinimas, kodas)</t>
  </si>
  <si>
    <t>SAVIVALDYBĖS BIUDŽETINIŲ ĮSTAIGŲ  PAJAMŲ ĮMOKŲ ATASKAITA UŽ 2019  METŲ III KETVIRTĮ</t>
  </si>
  <si>
    <t xml:space="preserve">` </t>
  </si>
  <si>
    <t>(data)</t>
  </si>
  <si>
    <t>Priekulė</t>
  </si>
  <si>
    <t xml:space="preserve">                       (sudarymo vieta)</t>
  </si>
  <si>
    <t>(Eurais)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</si>
  <si>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</si>
  <si>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</si>
  <si>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</si>
  <si>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</si>
  <si>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</si>
  <si>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</si>
  <si>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</si>
  <si>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</si>
  <si>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turto naudojimo pajamos</t>
  </si>
  <si>
    <t>Apskaičiuotos prekių, turto ir paslaugų pardavimo pajamos</t>
  </si>
  <si>
    <t>IŠ VISO:</t>
  </si>
  <si>
    <t>Direktorė</t>
  </si>
  <si>
    <t>(vadovo ar jo įgalioto asmens pareigos)</t>
  </si>
  <si>
    <t>Vyr. buhalterė</t>
  </si>
  <si>
    <t>(vyriausiojo buhalterio (buhalterio) ar jo įgalioto asmens pareigos)</t>
  </si>
  <si>
    <t>Klaipėdos raj.savivaldybės administracijos (Biudžeto ir ekonomikos skyriui)</t>
  </si>
  <si>
    <t>PAŽYMA DĖL GAUTINŲ, GAUTŲ IR GRĄŽINTINŲ FINANSAVIMO SUMŲ</t>
  </si>
  <si>
    <t>2019-10-02 Nr.F1-118</t>
  </si>
  <si>
    <t>Lietuvininkų-11 Priekulės Klaipėdos rajonas</t>
  </si>
  <si>
    <t>Ataskaitinis laikotarpis: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</si>
  <si>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</si>
  <si>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</si>
  <si>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</si>
  <si>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</si>
  <si>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</si>
  <si>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</si>
  <si>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</si>
  <si>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ML</t>
  </si>
  <si>
    <t>Kitoms išlaidoms</t>
  </si>
  <si>
    <t>09.01.01.01.</t>
  </si>
  <si>
    <t>SB</t>
  </si>
  <si>
    <t>Atsargoms</t>
  </si>
  <si>
    <t>(Parašas) (Vardas ir pavardė)</t>
  </si>
  <si>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</si>
  <si>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</si>
  <si>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</si>
  <si>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</si>
  <si>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</si>
  <si>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2018 m. gruodžio 31 d. įsakymo Nr.1K-464 redakcija)</t>
  </si>
  <si>
    <t>Priekulės vaikų lopšelis-darželis, 191787491, Lietuvininkų-11 Priekulės Klaipėdos rajonas</t>
  </si>
  <si>
    <t>(įstaigos pavadinimas, kodas Juridinių asmenų registre, adresas)</t>
  </si>
  <si>
    <t>BIUDŽETO IŠLAIDŲ SĄMATOS VYKDYMO</t>
  </si>
  <si>
    <t>2019 M. RUGSĖJO MĖN. 30 D.</t>
  </si>
  <si>
    <t>3 ketvirtis</t>
  </si>
  <si>
    <t>(metinė, ketvirtinė)</t>
  </si>
  <si>
    <t>ATASKAITA</t>
  </si>
  <si>
    <t>2019.10.02 Nr. F1-118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</si>
  <si>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</si>
  <si>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</si>
  <si>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</si>
  <si>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</si>
  <si>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</si>
  <si>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</si>
  <si>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</t>
  </si>
  <si>
    <t>Įstaigos</t>
  </si>
  <si>
    <t>191787491</t>
  </si>
  <si>
    <t>1.1.1.33. Ikimokyklinio ir priešmokyklinio ugdymo programų įgyvendinimas bei tinkamos ugdymo aplinkos užtikrinimas Priekulės lopšelyje-darželyje</t>
  </si>
  <si>
    <t>Programos</t>
  </si>
  <si>
    <t>1</t>
  </si>
  <si>
    <t>Finansavimo šaltinio</t>
  </si>
  <si>
    <t>Bendra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</si>
  <si>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</si>
  <si>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</si>
  <si>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</si>
  <si>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</si>
  <si>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</si>
  <si>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</si>
  <si>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</si>
  <si>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</si>
  <si>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</si>
  <si>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</si>
  <si>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</si>
  <si>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</si>
  <si>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</si>
  <si>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</si>
  <si>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</si>
  <si>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</si>
  <si>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</si>
  <si>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</si>
  <si>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</si>
  <si>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</si>
  <si>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</si>
  <si>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</si>
  <si>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</si>
  <si>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</si>
  <si>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</si>
  <si>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</si>
  <si>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</si>
  <si>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</si>
  <si>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</si>
  <si>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</si>
  <si>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</si>
  <si>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</si>
  <si>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</si>
  <si>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</si>
  <si>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</si>
  <si>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</si>
  <si>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</si>
  <si>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</si>
  <si>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</si>
  <si>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</si>
  <si>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</si>
  <si>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</si>
  <si>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</si>
  <si>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</si>
  <si>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</si>
  <si>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</si>
  <si>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</si>
  <si>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</si>
  <si>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</si>
  <si>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</si>
  <si>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</si>
  <si>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</si>
  <si>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</si>
  <si>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</si>
  <si>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</si>
  <si>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</si>
  <si>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</si>
  <si>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</si>
  <si>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</si>
  <si>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</si>
  <si>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</si>
  <si>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</si>
  <si>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</si>
  <si>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</si>
  <si>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</si>
  <si>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</si>
  <si>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</si>
  <si>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</si>
  <si>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</si>
  <si>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</si>
  <si>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</si>
  <si>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</si>
  <si>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</si>
  <si>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</si>
  <si>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</si>
  <si>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</si>
  <si>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</si>
  <si>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</si>
  <si>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</si>
  <si>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</si>
  <si>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</si>
  <si>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</si>
  <si>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</si>
  <si>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</si>
  <si>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</si>
  <si>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</si>
  <si>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</si>
  <si>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</si>
  <si>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</si>
  <si>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</si>
  <si>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</si>
  <si>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</si>
  <si>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</si>
  <si>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</si>
  <si>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</si>
  <si>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</si>
  <si>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</si>
  <si>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</si>
  <si>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</si>
  <si>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</si>
  <si>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</si>
  <si>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</si>
  <si>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</si>
  <si>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</si>
  <si>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</si>
  <si>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</si>
  <si>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</si>
  <si>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</si>
  <si>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</si>
  <si>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</si>
  <si>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</si>
  <si>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</si>
  <si>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</si>
  <si>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</si>
  <si>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</si>
  <si>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</si>
  <si>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</si>
  <si>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</si>
  <si>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</si>
  <si>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</si>
  <si>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</si>
  <si>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</si>
  <si>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</si>
  <si>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</si>
  <si>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</si>
  <si>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</si>
  <si>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</si>
  <si>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</si>
  <si>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</si>
  <si>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</si>
  <si>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</si>
  <si>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</si>
  <si>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</si>
  <si>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</si>
  <si>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</si>
  <si>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</si>
  <si>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</si>
  <si>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</si>
  <si>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</si>
  <si>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</si>
  <si>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</si>
  <si>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</si>
  <si>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</si>
  <si>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</si>
  <si>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</si>
  <si>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</si>
  <si>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</si>
  <si>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</si>
  <si>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</si>
  <si>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</si>
  <si>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</si>
  <si>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</si>
  <si>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</si>
  <si>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</si>
  <si>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</si>
  <si>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</si>
  <si>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</si>
  <si>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</si>
  <si>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</si>
  <si>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</si>
  <si>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</si>
  <si>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</si>
  <si>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</si>
  <si>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</si>
  <si>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</si>
  <si>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</si>
  <si>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</si>
  <si>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</si>
  <si>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</si>
  <si>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</si>
  <si>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</si>
  <si>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</si>
  <si>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</si>
  <si>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</si>
  <si>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</si>
  <si>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</si>
  <si>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</si>
  <si>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</si>
  <si>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</si>
  <si>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</si>
  <si>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</si>
  <si>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</si>
  <si>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</si>
  <si>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</si>
  <si>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</si>
  <si>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</si>
  <si>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</si>
  <si>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</si>
  <si>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</si>
  <si>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</si>
  <si>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</si>
  <si>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</si>
  <si>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</si>
  <si>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</si>
  <si>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</si>
  <si>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</si>
  <si>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</si>
  <si>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</si>
  <si>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</si>
  <si>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</si>
  <si>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</si>
  <si>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</si>
  <si>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</si>
  <si>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 xml:space="preserve">      (įstaigos vadovo ar jo įgalioto asmens pareigų  pavadinimas)</t>
  </si>
  <si>
    <t xml:space="preserve">  (vyriausiasis buhalteris (buhalteris)/centralizuotos apskaitos įstaigos vadovas arba jo įgaliotas asmuo</t>
  </si>
  <si>
    <t>Savivaldybės biudžeto lėšos</t>
  </si>
  <si>
    <t>S</t>
  </si>
  <si>
    <t>Pajamos už paslaugas ir nuomą</t>
  </si>
  <si>
    <t>Mokymo lėšos</t>
  </si>
  <si>
    <t>Forma Nr,</t>
  </si>
  <si>
    <t>PAŽYMA DĖL SUKAUPTŲ FINANSAVIMO SUMŲ</t>
  </si>
  <si>
    <t>2019-10-04 Nr.F1-118</t>
  </si>
  <si>
    <t>Sukaupta finansavimo pajamų suma ataskaitinio laikotarpio pabaigoje:</t>
  </si>
  <si>
    <t>Atostogų rezervas, iš jų:</t>
  </si>
  <si>
    <t>socialinio draudimo įmokos</t>
  </si>
  <si>
    <t>Forma Nr. 4 patvirtinta</t>
  </si>
  <si>
    <t>2018 m. gruodžio 31 d. įsakymo Nr. 1K-464 redakcija)</t>
  </si>
  <si>
    <t xml:space="preserve">                                                         (įstaigos pavadinimas, kodas Juridinių asmenų registre, adresas)</t>
  </si>
  <si>
    <t xml:space="preserve">                                                                   MOKĖTINŲ IR GAUTINŲ SUMŲ</t>
  </si>
  <si>
    <t>2019 m. rugsėjo mėn. 30 d.</t>
  </si>
  <si>
    <t xml:space="preserve">                   ATASKAITA</t>
  </si>
  <si>
    <t xml:space="preserve">                                                           2019.10.04 Nr.F1-118</t>
  </si>
  <si>
    <t xml:space="preserve">                                                                   (data)</t>
  </si>
  <si>
    <t>Ministerijos/Savivaldybės</t>
  </si>
  <si>
    <t>(Eurais,ct)</t>
  </si>
  <si>
    <t>Eil.Nr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</si>
  <si>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</si>
  <si>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</si>
  <si>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</si>
  <si>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</si>
  <si>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</si>
  <si>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 xml:space="preserve">iš jų įvykdymo terminas </t>
  </si>
  <si>
    <t>10 dienų</t>
  </si>
  <si>
    <t>45 dienas</t>
  </si>
  <si>
    <t>Darbo užmokestis ir socialinis draudimas</t>
  </si>
  <si>
    <t>Darbo užmokestis pinigais</t>
  </si>
  <si>
    <t>iš jų: gyventojų pajamų mokestis</t>
  </si>
  <si>
    <t>Socialinio draudimo įmokos</t>
  </si>
  <si>
    <t>Prekių ir paslaugų įsigijimo išlaidos</t>
  </si>
  <si>
    <t>Transporto išlaikymo ir transporto paslaugų įsigijimo išlaidos</t>
  </si>
  <si>
    <t>Materialiojo ir nematerialiojo turto nuomos išlaidos</t>
  </si>
  <si>
    <t>Savivaldybių sumokėtos palūkanos</t>
  </si>
  <si>
    <t>Palūkanos rezidentams, kitiems nei valdžios sektorius (tik už tiesioginę skolą)</t>
  </si>
  <si>
    <t>Subsidijos</t>
  </si>
  <si>
    <t>Subsidijos iš biudžeto lešų</t>
  </si>
  <si>
    <t>Dotacijos</t>
  </si>
  <si>
    <t>Dotacijos užsienio valstybėms</t>
  </si>
  <si>
    <t>Dotacijos tarptautinėms organizacijoms</t>
  </si>
  <si>
    <t>Dotacijos tarptautinėms organizacijoms turtui įsigyti</t>
  </si>
  <si>
    <t>Dotacijos kitiems valdžios sektorius subjektams einamiesiems tikslams</t>
  </si>
  <si>
    <t>Įmokos į Europos Sąjungos biudžetą</t>
  </si>
  <si>
    <t>Tradiciniai nuosavi ištekliai</t>
  </si>
  <si>
    <t>Muitai</t>
  </si>
  <si>
    <t>Cukraus sektoriaus mokesčiai</t>
  </si>
  <si>
    <t>Pridėtinės vertės mokesčio nuosavi ištekliai</t>
  </si>
  <si>
    <t>Bendrųjų nacionalinių pajamų nuosavi ištekliai</t>
  </si>
  <si>
    <t>Socialinės išmokos (pašalpos)</t>
  </si>
  <si>
    <t>Socialinė parama (soc. paramos pašalpos) ir rentos</t>
  </si>
  <si>
    <t>Socialinė parama pinigais</t>
  </si>
  <si>
    <t>Socialinė parama natūra</t>
  </si>
  <si>
    <t>Darbdavių socialinė parama</t>
  </si>
  <si>
    <t xml:space="preserve">Darbdavių socialinė parama pinigais </t>
  </si>
  <si>
    <t>Stipendijos</t>
  </si>
  <si>
    <t>Kitos išlaidos kitiems einamiesiems tikslams</t>
  </si>
  <si>
    <t>Neigaima valiutos kurso įtaka</t>
  </si>
  <si>
    <t>Pervedamos Europos Sąjungos, kitos tarptautinės finansinės paramos ir bendrojo finansavimo lėšos</t>
  </si>
  <si>
    <t>Subsidijos iš Europos Sąjungos ir kitos tarptautinės finansinės paramos (ne valdžios sektoriui)</t>
  </si>
  <si>
    <t>Pervedamos Europos Sąjungos ir kitos tarptautinės finansinės paramos ir bendrojo finansavimo lėšos</t>
  </si>
  <si>
    <t>Pervedamos Europos Sąjungos, kitos tarptautinės finansinės paramos ir bendrojo finansavimo lėšos investicijoms</t>
  </si>
  <si>
    <t>Pervedamos Europos Sąjungos, kitos tarptautinės finansinės paramos ir bendrojo finansvimo lėšos investicijoms</t>
  </si>
  <si>
    <t>Pervedamos Europos Sąjungos, kitos tarptautinės finansinės paramos ir bendrojo finansavimo lėšos investicijoms, skirtoms savivaldybėms</t>
  </si>
  <si>
    <t>Pervedamos Europos Sąjungos, kitos tarptautinės finansinės paramos ir bendrojo finansavimo lėšos investicijoms kitiems valdžios sektoriaus subjektams</t>
  </si>
  <si>
    <t>Pervedamos Europos Sąjungos, kitos tarptautinės finansinės paramos ir bendrojo finansavimo lėšos investicijoms ne valdžios sektoriui</t>
  </si>
  <si>
    <t>MATERIALIOJO IR NEMATERIALIOJO TURTO ĮSIGIJIMO, FINANSINIO TURTO PADIDĖJIMO IR FINANSINIŲ ĮSIPAREIGOJIMŲ VYKDYMO IŠLAIDOS</t>
  </si>
  <si>
    <t>Žemės įsigijimo išlaidos</t>
  </si>
  <si>
    <t>Gyvenamiųjų namų įsigijimo išlaidos</t>
  </si>
  <si>
    <t xml:space="preserve">Patentų įsigijimo išlaidos </t>
  </si>
  <si>
    <t>Nebaigtos gaminti produkcijos įsigijimo išlaidos</t>
  </si>
  <si>
    <t>Prekių, skirtų parduoti arba perduoti, įsigijimo išlaidos</t>
  </si>
  <si>
    <t>Biologinio turto ir žemės gelmių išteklių įsigijimo išlaidos</t>
  </si>
  <si>
    <t>Finansinių įsipareigojimų vykdymo išlaidos (grąžintos skolos)</t>
  </si>
  <si>
    <t>IŠ VISO (2+3)</t>
  </si>
  <si>
    <t>Gautinos sumos</t>
  </si>
  <si>
    <t>( įstaigos vadovo ar jo įgalioto asmens pareigų pavadinimas)                     (parašas)                              (vardas, pavardė)</t>
  </si>
  <si>
    <t>(vyriausiasis buhalteris (buhalteris)/centralizuotos apskaitos                        (parašas)                                (vardas, pavardė)</t>
  </si>
  <si>
    <t xml:space="preserve"> įstaigos vadovas arba jo įgaliotas asmuo)</t>
  </si>
  <si>
    <t>P A T V I R T I N T A</t>
  </si>
  <si>
    <t>2014 m.spalio 27 d.</t>
  </si>
  <si>
    <t>įsakymu Nr. AV - 2486</t>
  </si>
  <si>
    <t>PRIEKULĖS VAIKŲ LOPŠELIS - DARŽELIS</t>
  </si>
  <si>
    <t>PAŽYMA PRIE MOKĖTINŲ IR GAUTINŲ SUMŲ 2019 m.rugsėjo mėn. 30 d. ATASKAITOS FORMOS NR.4</t>
  </si>
  <si>
    <r>
      <t>Metinė</t>
    </r>
    <r>
      <rPr>
        <u/>
        <sz val="8"/>
        <rFont val="Arial"/>
        <family val="2"/>
        <charset val="186"/>
      </rPr>
      <t>,</t>
    </r>
    <r>
      <rPr>
        <u/>
        <sz val="10"/>
        <rFont val="Arial"/>
        <family val="2"/>
        <charset val="186"/>
      </rPr>
      <t>ketvirtinė</t>
    </r>
    <r>
      <rPr>
        <sz val="10"/>
        <rFont val="Arial"/>
        <family val="2"/>
        <charset val="186"/>
      </rPr>
      <t>, mėnesinė</t>
    </r>
  </si>
  <si>
    <t xml:space="preserve">          Mokėtinos sumos</t>
  </si>
  <si>
    <t>Išlaidų  pavadinimas</t>
  </si>
  <si>
    <t xml:space="preserve">Iš viso  </t>
  </si>
  <si>
    <t xml:space="preserve">savivaldybės
 biudžeto </t>
  </si>
  <si>
    <t>valstybės funkcijos</t>
  </si>
  <si>
    <t>mokinio lėšos</t>
  </si>
  <si>
    <t>lėšos už paslaugas ir nuomą</t>
  </si>
  <si>
    <t>aplinkos apsaugos</t>
  </si>
  <si>
    <t>perduotos</t>
  </si>
  <si>
    <t>2.1.1.1.1.1</t>
  </si>
  <si>
    <t>2.2.1.1.1.01</t>
  </si>
  <si>
    <t>Soc. Draudimas</t>
  </si>
  <si>
    <t>2.7.3.1.1.1.</t>
  </si>
  <si>
    <t xml:space="preserve">Soc.parama </t>
  </si>
  <si>
    <t>Mityba</t>
  </si>
  <si>
    <t>2.2.1.1.1.02</t>
  </si>
  <si>
    <t>Medicininių paslaugų įsig</t>
  </si>
  <si>
    <t>2.2.1.1.1.05</t>
  </si>
  <si>
    <t>Ryšiai</t>
  </si>
  <si>
    <t>2.2.1.1.1.7</t>
  </si>
  <si>
    <t>Apranga ir patalynė</t>
  </si>
  <si>
    <t>2.2.1.1.1.10</t>
  </si>
  <si>
    <t>Kitos prekės</t>
  </si>
  <si>
    <t>2.2.1.1.1.15</t>
  </si>
  <si>
    <t>Ilgalaikio turto remontas</t>
  </si>
  <si>
    <t>2.2.1.1.1.11</t>
  </si>
  <si>
    <t>Komandiruotės</t>
  </si>
  <si>
    <t>Ilg. turto remontas</t>
  </si>
  <si>
    <t>2.2.1.1.1.16</t>
  </si>
  <si>
    <t>Kalifikacijos kėlimas</t>
  </si>
  <si>
    <t>2.7.3.1.1.1</t>
  </si>
  <si>
    <t>Pašalpos</t>
  </si>
  <si>
    <t>3.1.1.3.1.2</t>
  </si>
  <si>
    <t>Kitos mašinos ir įrengimai</t>
  </si>
  <si>
    <t>2.2.1.1.1.06</t>
  </si>
  <si>
    <t>Transporto išlaikymas</t>
  </si>
  <si>
    <t>2.2.1.1.1.14</t>
  </si>
  <si>
    <t>Ilgalaikio turto nuoma</t>
  </si>
  <si>
    <t>2.2.1.1.1.21</t>
  </si>
  <si>
    <t>Informacinių technologijų</t>
  </si>
  <si>
    <t>Darbdavių soc.parama pin.</t>
  </si>
  <si>
    <t>Pedagogų kelionės išl.</t>
  </si>
  <si>
    <t>2.2.1.1.1.20</t>
  </si>
  <si>
    <t>Komunalinės paslaugos</t>
  </si>
  <si>
    <t>iš jų:</t>
  </si>
  <si>
    <t>šildymas</t>
  </si>
  <si>
    <t>elektros energija</t>
  </si>
  <si>
    <t>šiukšlės</t>
  </si>
  <si>
    <t>vandentiekis, kanalizacija</t>
  </si>
  <si>
    <t>2.2.1.1.1.30</t>
  </si>
  <si>
    <t>Kitos paslaugos</t>
  </si>
  <si>
    <t>IKT paslaugos</t>
  </si>
  <si>
    <t>Už higienos įgūdžių pažym.</t>
  </si>
  <si>
    <t>Už apsaugą</t>
  </si>
  <si>
    <t>Už dezinfekciją</t>
  </si>
  <si>
    <t>Už šiukšles</t>
  </si>
  <si>
    <t>Apsauga</t>
  </si>
  <si>
    <t>Dezinfa</t>
  </si>
  <si>
    <t>Pirmos pagalbos pažymėj.</t>
  </si>
  <si>
    <t>Elektroninis parašas</t>
  </si>
  <si>
    <t>Pažintinė veikla</t>
  </si>
  <si>
    <t>Atsargų įsigijimas</t>
  </si>
  <si>
    <t>Programos aptarnavimas</t>
  </si>
  <si>
    <t>Paslauga</t>
  </si>
  <si>
    <t>Pašto išlaidos</t>
  </si>
  <si>
    <t>Sveikatos patikrinimas</t>
  </si>
  <si>
    <t>Iš viso:</t>
  </si>
  <si>
    <t xml:space="preserve">          Gautinos sumos</t>
  </si>
  <si>
    <t>eurais</t>
  </si>
  <si>
    <t>Įsiskolinimo pavadinimas</t>
  </si>
  <si>
    <t xml:space="preserve">savivaldybės 
biudžeto </t>
  </si>
  <si>
    <t>mokinio krepšelio</t>
  </si>
  <si>
    <t>subiudže
tintos 
lėšos už paslaugas ir nuomą</t>
  </si>
  <si>
    <t>2.2.1.1.1.8</t>
  </si>
  <si>
    <t>2.2.1.1.1.08</t>
  </si>
  <si>
    <t>Spaudiniai</t>
  </si>
  <si>
    <t>Elektros energija</t>
  </si>
  <si>
    <t>Komunaliniai patarnavimai</t>
  </si>
  <si>
    <t xml:space="preserve">  (parašas)</t>
  </si>
  <si>
    <t xml:space="preserve">                                  (vardas ir pavardė)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</si>
</sst>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7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u/>
      <sz val="9"/>
      <name val="Arial"/>
      <family val="2"/>
      <charset val="186"/>
    </font>
    <font>
      <u/>
      <sz val="10"/>
      <name val="Arial"/>
    </font>
    <font>
      <b/>
      <sz val="8"/>
      <name val="Arial"/>
      <family val="2"/>
      <charset val="186"/>
    </font>
    <font>
      <sz val="9"/>
      <name val="Times New Roman"/>
      <family val="1"/>
      <charset val="186"/>
    </font>
    <font>
      <sz val="7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LT"/>
      <family val="1"/>
      <charset val="186"/>
    </font>
    <font>
      <sz val="9"/>
      <name val="Times New Roman Baltic"/>
      <family val="1"/>
      <charset val="186"/>
    </font>
    <font>
      <sz val="10"/>
      <name val="Times New Roman Baltic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10"/>
      <name val="Times New Roman"/>
      <family val="1"/>
      <charset val="186"/>
    </font>
    <font>
      <sz val="7.8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 Baltic"/>
      <family val="1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8"/>
      <name val="Times New Roman Baltic"/>
      <charset val="186"/>
    </font>
    <font>
      <i/>
      <sz val="9"/>
      <name val="Times New Roman Baltic"/>
      <charset val="186"/>
    </font>
    <font>
      <sz val="9.1999999999999993"/>
      <name val="Times New Roman Baltic"/>
      <charset val="186"/>
    </font>
    <font>
      <sz val="8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vertAlign val="superscript"/>
      <sz val="7"/>
      <name val="Times New Roman"/>
      <family val="1"/>
      <charset val="186"/>
    </font>
    <font>
      <sz val="11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0"/>
      <name val="EYInterstate Light"/>
    </font>
    <font>
      <sz val="11"/>
      <color indexed="10"/>
      <name val="Times New Roman"/>
      <family val="1"/>
      <charset val="186"/>
    </font>
    <font>
      <b/>
      <sz val="11"/>
      <color rgb="FF000000"/>
      <name val="Times New Roman"/>
    </font>
    <font>
      <sz val="11"/>
      <color rgb="FF000000"/>
      <name val="Times New Roman"/>
    </font>
    <font>
      <sz val="9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Calibri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1"/>
      <color indexed="8"/>
      <name val="Times New Roman Baltic"/>
    </font>
    <font>
      <sz val="12"/>
      <color indexed="8"/>
      <name val="Arial"/>
    </font>
    <font>
      <sz val="8"/>
      <color indexed="8"/>
      <name val="Arial"/>
    </font>
    <font>
      <b/>
      <sz val="12"/>
      <color indexed="8"/>
      <name val="Times New Roman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10"/>
      <color indexed="8"/>
      <name val="Arial"/>
    </font>
    <font>
      <sz val="9"/>
      <color indexed="8"/>
      <name val="Times New Roman Baltic"/>
    </font>
    <font>
      <sz val="12"/>
      <color indexed="8"/>
      <name val="Times New Roman Baltic"/>
    </font>
    <font>
      <b/>
      <sz val="9"/>
      <color indexed="8"/>
      <name val="Times New Roman Baltic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b/>
      <sz val="10"/>
      <color indexed="8"/>
      <name val="Times New Roman Baltic"/>
    </font>
    <font>
      <sz val="12"/>
      <color indexed="8"/>
      <name val="Times New Roman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  <font>
      <b/>
      <sz val="9"/>
      <color indexed="8"/>
      <name val="Cambria"/>
    </font>
    <font>
      <sz val="9"/>
      <color indexed="8"/>
      <name val="Cambria"/>
    </font>
    <font>
      <b/>
      <sz val="8"/>
      <color indexed="8"/>
      <name val="Times New Roman"/>
    </font>
    <font>
      <sz val="9"/>
      <color indexed="8"/>
      <name val="Times New Roman"/>
    </font>
    <font>
      <sz val="10"/>
      <name val="Arial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u/>
      <sz val="8"/>
      <name val="Arial"/>
      <family val="2"/>
      <charset val="186"/>
    </font>
    <font>
      <u/>
      <sz val="10"/>
      <name val="Arial"/>
      <family val="2"/>
      <charset val="186"/>
    </font>
    <font>
      <sz val="9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7E6E6"/>
        <bgColor rgb="FFFFFFFF"/>
      </patternFill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  <fill>
      <patternFill patternType="solid">
        <fgColor indexed="4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/>
    <xf numFmtId="0" fontId="11" fillId="0" borderId="0"/>
    <xf numFmtId="0" fontId="13" fillId="0" borderId="0"/>
    <xf numFmtId="0" fontId="1" fillId="0" borderId="0"/>
    <xf numFmtId="0" fontId="11" fillId="0" borderId="0"/>
    <xf numFmtId="0" fontId="13" fillId="0" borderId="0"/>
  </cellStyleXfs>
  <cellXfs count="6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2" xfId="0" applyFont="1" applyBorder="1"/>
    <xf numFmtId="0" fontId="0" fillId="0" borderId="6" xfId="0" applyBorder="1"/>
    <xf numFmtId="0" fontId="0" fillId="0" borderId="7" xfId="0" applyBorder="1"/>
    <xf numFmtId="0" fontId="3" fillId="0" borderId="6" xfId="0" applyFont="1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/>
    <xf numFmtId="0" fontId="10" fillId="0" borderId="0" xfId="0" applyFont="1" applyAlignment="1" applyProtection="1">
      <alignment wrapText="1"/>
      <protection locked="0"/>
    </xf>
    <xf numFmtId="0" fontId="12" fillId="0" borderId="0" xfId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>
      <alignment wrapText="1"/>
    </xf>
    <xf numFmtId="0" fontId="15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19" fillId="0" borderId="12" xfId="0" applyFont="1" applyBorder="1" applyProtection="1">
      <protection locked="0"/>
    </xf>
    <xf numFmtId="0" fontId="19" fillId="0" borderId="15" xfId="0" applyFont="1" applyBorder="1" applyProtection="1">
      <protection locked="0"/>
    </xf>
    <xf numFmtId="0" fontId="20" fillId="0" borderId="0" xfId="0" applyFont="1" applyProtection="1">
      <protection locked="0"/>
    </xf>
    <xf numFmtId="1" fontId="22" fillId="0" borderId="0" xfId="0" applyNumberFormat="1" applyFont="1" applyProtection="1">
      <protection locked="0"/>
    </xf>
    <xf numFmtId="0" fontId="15" fillId="0" borderId="15" xfId="4" applyFont="1" applyBorder="1" applyAlignment="1" applyProtection="1">
      <alignment horizontal="center" vertical="center" wrapText="1"/>
      <protection locked="0"/>
    </xf>
    <xf numFmtId="0" fontId="8" fillId="0" borderId="15" xfId="2" applyFont="1" applyBorder="1" applyAlignment="1" applyProtection="1">
      <alignment horizontal="center" vertical="top" wrapText="1"/>
      <protection locked="0"/>
    </xf>
    <xf numFmtId="0" fontId="23" fillId="0" borderId="15" xfId="2" applyFont="1" applyBorder="1" applyAlignment="1" applyProtection="1">
      <alignment horizontal="center" vertical="top" wrapText="1"/>
      <protection locked="0"/>
    </xf>
    <xf numFmtId="0" fontId="20" fillId="0" borderId="12" xfId="4" applyFont="1" applyBorder="1" applyAlignment="1" applyProtection="1">
      <alignment horizontal="center" vertical="top" wrapText="1"/>
      <protection locked="0"/>
    </xf>
    <xf numFmtId="0" fontId="20" fillId="0" borderId="15" xfId="0" applyFont="1" applyBorder="1" applyAlignment="1" applyProtection="1">
      <alignment vertical="top"/>
      <protection locked="0"/>
    </xf>
    <xf numFmtId="0" fontId="20" fillId="0" borderId="6" xfId="0" applyFont="1" applyBorder="1" applyProtection="1">
      <protection locked="0"/>
    </xf>
    <xf numFmtId="164" fontId="21" fillId="0" borderId="0" xfId="3" applyNumberFormat="1" applyFont="1" applyAlignment="1" applyProtection="1">
      <alignment horizontal="center"/>
      <protection locked="0"/>
    </xf>
    <xf numFmtId="0" fontId="8" fillId="0" borderId="15" xfId="2" applyFont="1" applyBorder="1" applyAlignment="1" applyProtection="1">
      <alignment vertical="center" wrapText="1"/>
      <protection locked="0"/>
    </xf>
    <xf numFmtId="0" fontId="8" fillId="0" borderId="15" xfId="2" applyFont="1" applyBorder="1" applyProtection="1">
      <protection locked="0"/>
    </xf>
    <xf numFmtId="0" fontId="8" fillId="0" borderId="12" xfId="2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8" fillId="0" borderId="15" xfId="2" applyFont="1" applyBorder="1" applyAlignment="1" applyProtection="1">
      <alignment horizontal="right"/>
      <protection locked="0"/>
    </xf>
    <xf numFmtId="0" fontId="8" fillId="0" borderId="12" xfId="2" applyFont="1" applyBorder="1" applyAlignment="1" applyProtection="1">
      <alignment horizontal="right"/>
      <protection locked="0"/>
    </xf>
    <xf numFmtId="0" fontId="18" fillId="0" borderId="15" xfId="0" applyFont="1" applyBorder="1" applyAlignment="1" applyProtection="1">
      <alignment horizontal="right"/>
      <protection locked="0"/>
    </xf>
    <xf numFmtId="0" fontId="18" fillId="0" borderId="0" xfId="0" applyFont="1" applyAlignment="1" applyProtection="1">
      <alignment horizontal="right"/>
      <protection locked="0"/>
    </xf>
    <xf numFmtId="164" fontId="24" fillId="0" borderId="0" xfId="3" applyNumberFormat="1" applyFont="1" applyProtection="1">
      <protection locked="0"/>
    </xf>
    <xf numFmtId="164" fontId="24" fillId="0" borderId="0" xfId="3" applyNumberFormat="1" applyFont="1" applyAlignment="1" applyProtection="1">
      <alignment horizontal="left"/>
      <protection locked="0"/>
    </xf>
    <xf numFmtId="164" fontId="24" fillId="0" borderId="0" xfId="3" applyNumberFormat="1" applyFont="1" applyAlignment="1" applyProtection="1">
      <alignment horizontal="center"/>
      <protection locked="0"/>
    </xf>
    <xf numFmtId="0" fontId="18" fillId="0" borderId="15" xfId="0" applyFont="1" applyBorder="1" applyProtection="1">
      <protection locked="0"/>
    </xf>
    <xf numFmtId="1" fontId="22" fillId="0" borderId="15" xfId="0" applyNumberFormat="1" applyFont="1" applyBorder="1" applyProtection="1">
      <protection locked="0"/>
    </xf>
    <xf numFmtId="0" fontId="8" fillId="0" borderId="0" xfId="2" applyFont="1" applyAlignment="1" applyProtection="1">
      <alignment vertical="center" wrapText="1"/>
      <protection locked="0"/>
    </xf>
    <xf numFmtId="0" fontId="20" fillId="0" borderId="0" xfId="2" applyFont="1" applyAlignment="1" applyProtection="1">
      <alignment horizontal="center" vertical="center"/>
      <protection locked="0"/>
    </xf>
    <xf numFmtId="0" fontId="8" fillId="0" borderId="0" xfId="2" applyFont="1" applyProtection="1">
      <protection locked="0"/>
    </xf>
    <xf numFmtId="164" fontId="12" fillId="0" borderId="0" xfId="3" applyNumberFormat="1" applyFont="1" applyProtection="1">
      <protection locked="0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>
      <alignment horizontal="center" wrapText="1"/>
    </xf>
    <xf numFmtId="0" fontId="20" fillId="0" borderId="24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25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20" fillId="0" borderId="26" xfId="0" applyFont="1" applyBorder="1" applyAlignment="1">
      <alignment horizontal="center" wrapText="1"/>
    </xf>
    <xf numFmtId="0" fontId="20" fillId="0" borderId="29" xfId="0" applyFont="1" applyBorder="1" applyAlignment="1">
      <alignment horizontal="center" wrapText="1"/>
    </xf>
    <xf numFmtId="0" fontId="13" fillId="0" borderId="23" xfId="0" applyFont="1" applyBorder="1" applyAlignment="1">
      <alignment horizontal="left" wrapText="1"/>
    </xf>
    <xf numFmtId="0" fontId="13" fillId="0" borderId="29" xfId="0" applyFont="1" applyBorder="1" applyAlignment="1">
      <alignment horizontal="right" wrapText="1"/>
    </xf>
    <xf numFmtId="0" fontId="13" fillId="0" borderId="15" xfId="0" applyFont="1" applyBorder="1" applyAlignment="1">
      <alignment horizontal="right" wrapText="1"/>
    </xf>
    <xf numFmtId="0" fontId="13" fillId="0" borderId="12" xfId="0" applyFont="1" applyBorder="1" applyAlignment="1">
      <alignment horizontal="right" wrapText="1"/>
    </xf>
    <xf numFmtId="0" fontId="13" fillId="0" borderId="25" xfId="0" applyFont="1" applyBorder="1" applyAlignment="1">
      <alignment horizontal="right" wrapText="1"/>
    </xf>
    <xf numFmtId="0" fontId="13" fillId="0" borderId="14" xfId="0" applyFont="1" applyBorder="1" applyAlignment="1">
      <alignment horizontal="right" wrapText="1"/>
    </xf>
    <xf numFmtId="4" fontId="13" fillId="2" borderId="26" xfId="0" applyNumberFormat="1" applyFont="1" applyFill="1" applyBorder="1" applyAlignment="1">
      <alignment horizontal="right" wrapText="1"/>
    </xf>
    <xf numFmtId="0" fontId="13" fillId="0" borderId="24" xfId="0" applyFont="1" applyBorder="1" applyAlignment="1">
      <alignment horizontal="right" wrapText="1"/>
    </xf>
    <xf numFmtId="0" fontId="26" fillId="0" borderId="23" xfId="0" applyFont="1" applyBorder="1" applyAlignment="1">
      <alignment horizontal="left" wrapText="1"/>
    </xf>
    <xf numFmtId="0" fontId="13" fillId="0" borderId="23" xfId="0" applyFont="1" applyBorder="1" applyAlignment="1" applyProtection="1">
      <alignment horizontal="left" wrapText="1"/>
      <protection locked="0"/>
    </xf>
    <xf numFmtId="0" fontId="13" fillId="0" borderId="24" xfId="0" applyFont="1" applyBorder="1" applyAlignment="1" applyProtection="1">
      <alignment horizontal="right" wrapText="1"/>
      <protection locked="0"/>
    </xf>
    <xf numFmtId="0" fontId="13" fillId="0" borderId="15" xfId="0" applyFont="1" applyBorder="1" applyAlignment="1" applyProtection="1">
      <alignment horizontal="right" wrapText="1"/>
      <protection locked="0"/>
    </xf>
    <xf numFmtId="0" fontId="22" fillId="0" borderId="15" xfId="0" applyFont="1" applyBorder="1" applyAlignment="1" applyProtection="1">
      <alignment horizontal="right" wrapText="1"/>
      <protection locked="0"/>
    </xf>
    <xf numFmtId="0" fontId="13" fillId="0" borderId="12" xfId="0" applyFont="1" applyBorder="1" applyAlignment="1" applyProtection="1">
      <alignment horizontal="right" wrapText="1"/>
      <protection locked="0"/>
    </xf>
    <xf numFmtId="0" fontId="13" fillId="0" borderId="25" xfId="0" applyFont="1" applyBorder="1" applyAlignment="1" applyProtection="1">
      <alignment horizontal="right" wrapText="1"/>
      <protection locked="0"/>
    </xf>
    <xf numFmtId="0" fontId="27" fillId="0" borderId="23" xfId="0" applyFont="1" applyBorder="1" applyAlignment="1" applyProtection="1">
      <alignment horizontal="left" wrapText="1"/>
      <protection locked="0"/>
    </xf>
    <xf numFmtId="0" fontId="28" fillId="0" borderId="23" xfId="0" applyFont="1" applyBorder="1" applyAlignment="1" applyProtection="1">
      <alignment horizontal="left" wrapText="1"/>
      <protection locked="0"/>
    </xf>
    <xf numFmtId="0" fontId="22" fillId="0" borderId="23" xfId="0" applyFont="1" applyBorder="1" applyAlignment="1" applyProtection="1">
      <alignment horizontal="left" wrapText="1"/>
      <protection locked="0"/>
    </xf>
    <xf numFmtId="0" fontId="29" fillId="0" borderId="30" xfId="0" applyFont="1" applyBorder="1" applyAlignment="1">
      <alignment horizontal="left" wrapText="1"/>
    </xf>
    <xf numFmtId="0" fontId="13" fillId="0" borderId="31" xfId="0" applyFont="1" applyBorder="1" applyAlignment="1" applyProtection="1">
      <alignment horizontal="right" wrapText="1"/>
      <protection locked="0"/>
    </xf>
    <xf numFmtId="0" fontId="13" fillId="0" borderId="5" xfId="0" applyFont="1" applyBorder="1" applyAlignment="1" applyProtection="1">
      <alignment horizontal="right" wrapText="1"/>
      <protection locked="0"/>
    </xf>
    <xf numFmtId="0" fontId="22" fillId="0" borderId="5" xfId="0" applyFont="1" applyBorder="1" applyAlignment="1" applyProtection="1">
      <alignment horizontal="right" wrapText="1"/>
      <protection locked="0"/>
    </xf>
    <xf numFmtId="0" fontId="13" fillId="0" borderId="2" xfId="0" applyFont="1" applyBorder="1" applyAlignment="1" applyProtection="1">
      <alignment horizontal="right" wrapText="1"/>
      <protection locked="0"/>
    </xf>
    <xf numFmtId="0" fontId="13" fillId="0" borderId="32" xfId="0" applyFont="1" applyBorder="1" applyAlignment="1" applyProtection="1">
      <alignment horizontal="right" wrapText="1"/>
      <protection locked="0"/>
    </xf>
    <xf numFmtId="0" fontId="13" fillId="0" borderId="4" xfId="0" applyFont="1" applyBorder="1" applyAlignment="1" applyProtection="1">
      <alignment horizontal="right" wrapText="1"/>
      <protection locked="0"/>
    </xf>
    <xf numFmtId="4" fontId="13" fillId="2" borderId="27" xfId="0" applyNumberFormat="1" applyFont="1" applyFill="1" applyBorder="1" applyAlignment="1">
      <alignment horizontal="right" wrapText="1"/>
    </xf>
    <xf numFmtId="0" fontId="13" fillId="0" borderId="31" xfId="0" applyFont="1" applyBorder="1" applyAlignment="1">
      <alignment horizontal="right" wrapText="1"/>
    </xf>
    <xf numFmtId="0" fontId="30" fillId="2" borderId="16" xfId="0" applyFont="1" applyFill="1" applyBorder="1" applyAlignment="1">
      <alignment horizontal="left" wrapText="1"/>
    </xf>
    <xf numFmtId="0" fontId="30" fillId="2" borderId="33" xfId="0" applyFont="1" applyFill="1" applyBorder="1" applyAlignment="1">
      <alignment horizontal="right" wrapText="1"/>
    </xf>
    <xf numFmtId="0" fontId="30" fillId="2" borderId="34" xfId="0" applyFont="1" applyFill="1" applyBorder="1" applyAlignment="1">
      <alignment horizontal="right" wrapText="1"/>
    </xf>
    <xf numFmtId="0" fontId="30" fillId="2" borderId="35" xfId="0" applyFont="1" applyFill="1" applyBorder="1" applyAlignment="1">
      <alignment horizontal="right" wrapText="1"/>
    </xf>
    <xf numFmtId="0" fontId="30" fillId="2" borderId="36" xfId="0" applyFont="1" applyFill="1" applyBorder="1" applyAlignment="1">
      <alignment horizontal="right" wrapText="1"/>
    </xf>
    <xf numFmtId="4" fontId="13" fillId="2" borderId="37" xfId="0" applyNumberFormat="1" applyFont="1" applyFill="1" applyBorder="1" applyAlignment="1">
      <alignment horizontal="right" wrapText="1"/>
    </xf>
    <xf numFmtId="0" fontId="31" fillId="2" borderId="38" xfId="0" applyFont="1" applyFill="1" applyBorder="1" applyAlignment="1">
      <alignment horizontal="left" wrapText="1"/>
    </xf>
    <xf numFmtId="0" fontId="30" fillId="2" borderId="39" xfId="0" applyFont="1" applyFill="1" applyBorder="1" applyAlignment="1">
      <alignment horizontal="right" wrapText="1"/>
    </xf>
    <xf numFmtId="0" fontId="30" fillId="2" borderId="40" xfId="0" applyFont="1" applyFill="1" applyBorder="1" applyAlignment="1">
      <alignment horizontal="right" wrapText="1"/>
    </xf>
    <xf numFmtId="0" fontId="30" fillId="2" borderId="41" xfId="0" applyFont="1" applyFill="1" applyBorder="1" applyAlignment="1">
      <alignment horizontal="right" wrapText="1"/>
    </xf>
    <xf numFmtId="0" fontId="30" fillId="2" borderId="42" xfId="0" applyFont="1" applyFill="1" applyBorder="1" applyAlignment="1">
      <alignment horizontal="right" wrapText="1"/>
    </xf>
    <xf numFmtId="4" fontId="13" fillId="2" borderId="41" xfId="0" applyNumberFormat="1" applyFont="1" applyFill="1" applyBorder="1" applyAlignment="1">
      <alignment horizontal="right" wrapText="1"/>
    </xf>
    <xf numFmtId="0" fontId="8" fillId="2" borderId="16" xfId="0" applyFont="1" applyFill="1" applyBorder="1"/>
    <xf numFmtId="0" fontId="8" fillId="2" borderId="33" xfId="0" applyFont="1" applyFill="1" applyBorder="1"/>
    <xf numFmtId="0" fontId="8" fillId="2" borderId="34" xfId="0" applyFont="1" applyFill="1" applyBorder="1"/>
    <xf numFmtId="0" fontId="8" fillId="2" borderId="35" xfId="0" applyFont="1" applyFill="1" applyBorder="1"/>
    <xf numFmtId="0" fontId="8" fillId="2" borderId="36" xfId="0" applyFont="1" applyFill="1" applyBorder="1"/>
    <xf numFmtId="0" fontId="27" fillId="2" borderId="23" xfId="0" applyFont="1" applyFill="1" applyBorder="1" applyAlignment="1" applyProtection="1">
      <alignment horizontal="left" wrapText="1"/>
      <protection locked="0"/>
    </xf>
    <xf numFmtId="0" fontId="8" fillId="2" borderId="24" xfId="0" applyFont="1" applyFill="1" applyBorder="1"/>
    <xf numFmtId="0" fontId="8" fillId="2" borderId="15" xfId="0" applyFont="1" applyFill="1" applyBorder="1"/>
    <xf numFmtId="0" fontId="8" fillId="2" borderId="26" xfId="0" applyFont="1" applyFill="1" applyBorder="1"/>
    <xf numFmtId="0" fontId="8" fillId="2" borderId="14" xfId="0" applyFont="1" applyFill="1" applyBorder="1"/>
    <xf numFmtId="0" fontId="8" fillId="2" borderId="23" xfId="0" applyFont="1" applyFill="1" applyBorder="1"/>
    <xf numFmtId="0" fontId="27" fillId="2" borderId="38" xfId="0" applyFont="1" applyFill="1" applyBorder="1" applyAlignment="1" applyProtection="1">
      <alignment horizontal="left" wrapText="1"/>
      <protection locked="0"/>
    </xf>
    <xf numFmtId="0" fontId="8" fillId="2" borderId="39" xfId="0" applyFont="1" applyFill="1" applyBorder="1"/>
    <xf numFmtId="0" fontId="8" fillId="2" borderId="40" xfId="0" applyFont="1" applyFill="1" applyBorder="1"/>
    <xf numFmtId="0" fontId="8" fillId="2" borderId="41" xfId="0" applyFont="1" applyFill="1" applyBorder="1"/>
    <xf numFmtId="0" fontId="8" fillId="2" borderId="42" xfId="0" applyFont="1" applyFill="1" applyBorder="1"/>
    <xf numFmtId="0" fontId="9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8" fillId="0" borderId="1" xfId="0" applyFont="1" applyBorder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8" fillId="0" borderId="0" xfId="0" applyFont="1"/>
    <xf numFmtId="0" fontId="33" fillId="0" borderId="0" xfId="0" applyFont="1"/>
    <xf numFmtId="0" fontId="18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34" fillId="0" borderId="0" xfId="0" applyFont="1"/>
    <xf numFmtId="0" fontId="36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3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37" fillId="0" borderId="0" xfId="0" applyFont="1"/>
    <xf numFmtId="0" fontId="1" fillId="0" borderId="8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0" fillId="0" borderId="15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5" xfId="0" quotePrefix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8" fillId="0" borderId="15" xfId="0" applyNumberFormat="1" applyFont="1" applyBorder="1" applyAlignment="1">
      <alignment horizontal="center"/>
    </xf>
    <xf numFmtId="0" fontId="8" fillId="0" borderId="15" xfId="0" applyFont="1" applyBorder="1" applyAlignment="1">
      <alignment horizontal="justify" vertical="top" wrapText="1"/>
    </xf>
    <xf numFmtId="0" fontId="18" fillId="0" borderId="15" xfId="0" applyFont="1" applyBorder="1"/>
    <xf numFmtId="0" fontId="14" fillId="0" borderId="15" xfId="0" applyFont="1" applyBorder="1" applyAlignment="1">
      <alignment horizontal="right" vertical="center" wrapText="1"/>
    </xf>
    <xf numFmtId="2" fontId="33" fillId="0" borderId="14" xfId="0" quotePrefix="1" applyNumberFormat="1" applyFont="1" applyBorder="1" applyAlignment="1">
      <alignment horizontal="center"/>
    </xf>
    <xf numFmtId="0" fontId="36" fillId="0" borderId="0" xfId="5" applyFont="1"/>
    <xf numFmtId="0" fontId="18" fillId="0" borderId="1" xfId="0" applyFont="1" applyBorder="1"/>
    <xf numFmtId="0" fontId="18" fillId="0" borderId="0" xfId="5" applyFont="1" applyAlignment="1">
      <alignment vertical="top" wrapText="1"/>
    </xf>
    <xf numFmtId="0" fontId="18" fillId="0" borderId="0" xfId="0" applyFont="1" applyAlignment="1">
      <alignment horizontal="center" vertical="top"/>
    </xf>
    <xf numFmtId="0" fontId="18" fillId="0" borderId="0" xfId="5" applyFont="1" applyAlignment="1">
      <alignment vertical="top"/>
    </xf>
    <xf numFmtId="0" fontId="36" fillId="0" borderId="0" xfId="5" applyFont="1" applyAlignment="1">
      <alignment vertical="top"/>
    </xf>
    <xf numFmtId="0" fontId="36" fillId="0" borderId="0" xfId="0" applyFont="1" applyAlignment="1">
      <alignment vertical="top"/>
    </xf>
    <xf numFmtId="0" fontId="18" fillId="0" borderId="0" xfId="5" applyFont="1"/>
    <xf numFmtId="0" fontId="36" fillId="0" borderId="0" xfId="5" applyFont="1" applyAlignment="1">
      <alignment horizontal="center"/>
    </xf>
    <xf numFmtId="0" fontId="18" fillId="0" borderId="0" xfId="5" applyFont="1" applyAlignment="1">
      <alignment horizontal="center" vertical="top" wrapText="1"/>
    </xf>
    <xf numFmtId="0" fontId="18" fillId="0" borderId="0" xfId="5" applyFont="1" applyAlignment="1">
      <alignment horizontal="center" vertical="top"/>
    </xf>
    <xf numFmtId="0" fontId="36" fillId="0" borderId="0" xfId="5" applyFont="1" applyAlignment="1">
      <alignment horizontal="center" vertical="top"/>
    </xf>
    <xf numFmtId="0" fontId="38" fillId="0" borderId="0" xfId="0" applyFont="1"/>
    <xf numFmtId="0" fontId="0" fillId="0" borderId="0" xfId="0" applyAlignment="1">
      <alignment wrapText="1"/>
    </xf>
    <xf numFmtId="0" fontId="40" fillId="0" borderId="0" xfId="0" applyFont="1"/>
    <xf numFmtId="0" fontId="40" fillId="0" borderId="0" xfId="0" applyFont="1" applyAlignment="1">
      <alignment horizontal="center" vertical="center" wrapText="1"/>
    </xf>
    <xf numFmtId="14" fontId="39" fillId="0" borderId="0" xfId="0" applyNumberFormat="1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39" fillId="3" borderId="44" xfId="0" applyFont="1" applyFill="1" applyBorder="1" applyAlignment="1">
      <alignment horizontal="center" vertical="center" wrapText="1"/>
    </xf>
    <xf numFmtId="0" fontId="39" fillId="3" borderId="44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 wrapText="1"/>
    </xf>
    <xf numFmtId="0" fontId="40" fillId="0" borderId="44" xfId="0" applyFont="1" applyBorder="1" applyAlignment="1">
      <alignment horizontal="left" vertical="center" wrapText="1"/>
    </xf>
    <xf numFmtId="0" fontId="0" fillId="0" borderId="44" xfId="0" applyBorder="1" applyAlignment="1">
      <alignment horizontal="right" vertical="center"/>
    </xf>
    <xf numFmtId="49" fontId="40" fillId="0" borderId="44" xfId="0" applyNumberFormat="1" applyFont="1" applyBorder="1" applyAlignment="1">
      <alignment horizontal="center" vertical="center"/>
    </xf>
    <xf numFmtId="2" fontId="40" fillId="0" borderId="44" xfId="0" applyNumberFormat="1" applyFont="1" applyBorder="1" applyAlignment="1">
      <alignment horizontal="right" vertical="center"/>
    </xf>
    <xf numFmtId="0" fontId="44" fillId="0" borderId="44" xfId="0" applyFont="1" applyBorder="1" applyAlignment="1">
      <alignment horizontal="right" vertical="center"/>
    </xf>
    <xf numFmtId="49" fontId="39" fillId="0" borderId="44" xfId="0" applyNumberFormat="1" applyFont="1" applyBorder="1" applyAlignment="1">
      <alignment horizontal="center" vertical="center"/>
    </xf>
    <xf numFmtId="2" fontId="39" fillId="0" borderId="44" xfId="0" applyNumberFormat="1" applyFont="1" applyBorder="1" applyAlignment="1">
      <alignment horizontal="right" vertical="center"/>
    </xf>
    <xf numFmtId="0" fontId="40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49" fontId="40" fillId="0" borderId="0" xfId="0" applyNumberFormat="1" applyFont="1" applyAlignment="1">
      <alignment horizontal="center" vertical="center"/>
    </xf>
    <xf numFmtId="2" fontId="40" fillId="0" borderId="0" xfId="0" applyNumberFormat="1" applyFont="1" applyAlignment="1">
      <alignment horizontal="right" vertical="center"/>
    </xf>
    <xf numFmtId="0" fontId="45" fillId="0" borderId="0" xfId="0" applyFo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right" vertical="center"/>
    </xf>
    <xf numFmtId="0" fontId="46" fillId="0" borderId="0" xfId="0" applyFont="1" applyAlignment="1">
      <alignment vertical="center"/>
    </xf>
    <xf numFmtId="0" fontId="0" fillId="0" borderId="0" xfId="0" applyAlignment="1">
      <alignment vertical="center"/>
    </xf>
    <xf numFmtId="0" fontId="47" fillId="0" borderId="0" xfId="0" applyFont="1"/>
    <xf numFmtId="164" fontId="46" fillId="0" borderId="0" xfId="0" applyNumberFormat="1" applyFont="1" applyAlignment="1">
      <alignment horizontal="left" vertical="center" wrapText="1"/>
    </xf>
    <xf numFmtId="0" fontId="47" fillId="0" borderId="0" xfId="0" applyFont="1" applyAlignment="1">
      <alignment horizontal="left"/>
    </xf>
    <xf numFmtId="164" fontId="46" fillId="0" borderId="0" xfId="0" applyNumberFormat="1" applyFont="1" applyAlignment="1">
      <alignment horizontal="right" vertical="center"/>
    </xf>
    <xf numFmtId="0" fontId="46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top"/>
    </xf>
    <xf numFmtId="0" fontId="50" fillId="0" borderId="0" xfId="0" applyFont="1"/>
    <xf numFmtId="0" fontId="53" fillId="0" borderId="0" xfId="0" applyFont="1" applyAlignment="1">
      <alignment horizontal="center" vertical="center" wrapText="1"/>
    </xf>
    <xf numFmtId="164" fontId="46" fillId="0" borderId="0" xfId="0" applyNumberFormat="1" applyFont="1" applyAlignment="1">
      <alignment horizontal="left" vertical="center"/>
    </xf>
    <xf numFmtId="0" fontId="54" fillId="0" borderId="0" xfId="0" applyFont="1" applyAlignment="1">
      <alignment wrapText="1"/>
    </xf>
    <xf numFmtId="0" fontId="46" fillId="0" borderId="0" xfId="0" applyFont="1" applyAlignment="1">
      <alignment horizontal="center" wrapText="1"/>
    </xf>
    <xf numFmtId="164" fontId="47" fillId="0" borderId="0" xfId="0" applyNumberFormat="1" applyFont="1" applyAlignment="1">
      <alignment horizontal="left"/>
    </xf>
    <xf numFmtId="3" fontId="45" fillId="0" borderId="50" xfId="0" applyNumberFormat="1" applyFont="1" applyBorder="1"/>
    <xf numFmtId="0" fontId="47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164" fontId="47" fillId="0" borderId="0" xfId="0" applyNumberFormat="1" applyFont="1" applyAlignment="1">
      <alignment horizontal="right"/>
    </xf>
    <xf numFmtId="1" fontId="45" fillId="0" borderId="50" xfId="0" applyNumberFormat="1" applyFont="1" applyBorder="1"/>
    <xf numFmtId="0" fontId="45" fillId="0" borderId="49" xfId="0" applyFont="1" applyBorder="1"/>
    <xf numFmtId="0" fontId="47" fillId="0" borderId="0" xfId="0" applyFont="1" applyAlignment="1">
      <alignment horizontal="right"/>
    </xf>
    <xf numFmtId="3" fontId="45" fillId="0" borderId="51" xfId="0" applyNumberFormat="1" applyFont="1" applyBorder="1"/>
    <xf numFmtId="0" fontId="47" fillId="0" borderId="52" xfId="0" applyFont="1" applyBorder="1" applyAlignment="1">
      <alignment horizontal="right"/>
    </xf>
    <xf numFmtId="0" fontId="45" fillId="0" borderId="53" xfId="0" applyFont="1" applyBorder="1"/>
    <xf numFmtId="0" fontId="45" fillId="0" borderId="50" xfId="0" applyFont="1" applyBorder="1"/>
    <xf numFmtId="0" fontId="47" fillId="0" borderId="54" xfId="0" applyFont="1" applyBorder="1" applyAlignment="1">
      <alignment horizontal="right"/>
    </xf>
    <xf numFmtId="3" fontId="45" fillId="0" borderId="55" xfId="0" applyNumberFormat="1" applyFont="1" applyBorder="1" applyAlignment="1" applyProtection="1">
      <alignment horizontal="left"/>
      <protection locked="0"/>
    </xf>
    <xf numFmtId="3" fontId="45" fillId="0" borderId="56" xfId="0" applyNumberFormat="1" applyFont="1" applyBorder="1" applyAlignment="1">
      <alignment horizontal="left"/>
    </xf>
    <xf numFmtId="3" fontId="45" fillId="0" borderId="50" xfId="0" applyNumberFormat="1" applyFont="1" applyBorder="1" applyAlignment="1">
      <alignment horizontal="left"/>
    </xf>
    <xf numFmtId="0" fontId="56" fillId="0" borderId="49" xfId="0" applyFont="1" applyBorder="1"/>
    <xf numFmtId="0" fontId="56" fillId="0" borderId="49" xfId="0" applyFont="1" applyBorder="1" applyAlignment="1">
      <alignment horizontal="center"/>
    </xf>
    <xf numFmtId="0" fontId="45" fillId="0" borderId="49" xfId="0" applyFont="1" applyBorder="1" applyAlignment="1">
      <alignment horizontal="center"/>
    </xf>
    <xf numFmtId="0" fontId="54" fillId="0" borderId="49" xfId="0" applyFont="1" applyBorder="1" applyAlignment="1">
      <alignment horizontal="center"/>
    </xf>
    <xf numFmtId="164" fontId="47" fillId="0" borderId="49" xfId="0" applyNumberFormat="1" applyFont="1" applyBorder="1" applyAlignment="1">
      <alignment horizontal="right"/>
    </xf>
    <xf numFmtId="0" fontId="45" fillId="0" borderId="0" xfId="0" applyFont="1" applyAlignment="1">
      <alignment horizontal="center" vertical="center"/>
    </xf>
    <xf numFmtId="49" fontId="57" fillId="0" borderId="50" xfId="0" applyNumberFormat="1" applyFont="1" applyBorder="1" applyAlignment="1">
      <alignment horizontal="center" vertical="center" wrapText="1"/>
    </xf>
    <xf numFmtId="49" fontId="57" fillId="0" borderId="60" xfId="0" applyNumberFormat="1" applyFont="1" applyBorder="1" applyAlignment="1">
      <alignment horizontal="center" vertical="center" wrapText="1"/>
    </xf>
    <xf numFmtId="0" fontId="46" fillId="0" borderId="50" xfId="0" applyFont="1" applyBorder="1" applyAlignment="1">
      <alignment horizontal="center" vertical="center" wrapText="1"/>
    </xf>
    <xf numFmtId="0" fontId="46" fillId="0" borderId="60" xfId="0" applyFont="1" applyBorder="1" applyAlignment="1">
      <alignment horizontal="center" vertical="center" wrapText="1"/>
    </xf>
    <xf numFmtId="49" fontId="46" fillId="0" borderId="56" xfId="0" applyNumberFormat="1" applyFont="1" applyBorder="1" applyAlignment="1">
      <alignment horizontal="center" vertical="center" wrapText="1"/>
    </xf>
    <xf numFmtId="49" fontId="46" fillId="0" borderId="50" xfId="0" applyNumberFormat="1" applyFont="1" applyBorder="1" applyAlignment="1">
      <alignment horizontal="center" vertical="center" wrapText="1"/>
    </xf>
    <xf numFmtId="1" fontId="46" fillId="0" borderId="60" xfId="0" applyNumberFormat="1" applyFont="1" applyBorder="1" applyAlignment="1">
      <alignment horizontal="center" vertical="center" wrapText="1"/>
    </xf>
    <xf numFmtId="0" fontId="61" fillId="0" borderId="50" xfId="0" applyFont="1" applyBorder="1" applyAlignment="1">
      <alignment vertical="top" wrapText="1"/>
    </xf>
    <xf numFmtId="0" fontId="61" fillId="0" borderId="56" xfId="0" applyFont="1" applyBorder="1" applyAlignment="1">
      <alignment vertical="top" wrapText="1"/>
    </xf>
    <xf numFmtId="0" fontId="61" fillId="0" borderId="61" xfId="0" applyFont="1" applyBorder="1" applyAlignment="1">
      <alignment vertical="top" wrapText="1"/>
    </xf>
    <xf numFmtId="0" fontId="61" fillId="0" borderId="56" xfId="0" applyFont="1" applyBorder="1" applyAlignment="1">
      <alignment horizontal="center" vertical="top" wrapText="1"/>
    </xf>
    <xf numFmtId="0" fontId="47" fillId="0" borderId="50" xfId="0" applyFont="1" applyBorder="1" applyAlignment="1">
      <alignment horizontal="center" vertical="center" wrapText="1"/>
    </xf>
    <xf numFmtId="2" fontId="45" fillId="4" borderId="56" xfId="0" applyNumberFormat="1" applyFont="1" applyFill="1" applyBorder="1" applyAlignment="1">
      <alignment horizontal="right" vertical="center" wrapText="1"/>
    </xf>
    <xf numFmtId="2" fontId="45" fillId="4" borderId="50" xfId="0" applyNumberFormat="1" applyFont="1" applyFill="1" applyBorder="1" applyAlignment="1">
      <alignment horizontal="right" vertical="center" wrapText="1"/>
    </xf>
    <xf numFmtId="0" fontId="61" fillId="0" borderId="0" xfId="0" applyFont="1"/>
    <xf numFmtId="0" fontId="61" fillId="0" borderId="60" xfId="0" applyFont="1" applyBorder="1" applyAlignment="1">
      <alignment vertical="top" wrapText="1"/>
    </xf>
    <xf numFmtId="0" fontId="45" fillId="0" borderId="60" xfId="0" applyFont="1" applyBorder="1" applyAlignment="1">
      <alignment vertical="top" wrapText="1"/>
    </xf>
    <xf numFmtId="0" fontId="45" fillId="0" borderId="49" xfId="0" applyFont="1" applyBorder="1" applyAlignment="1">
      <alignment vertical="top" wrapText="1"/>
    </xf>
    <xf numFmtId="0" fontId="45" fillId="0" borderId="55" xfId="0" applyFont="1" applyBorder="1" applyAlignment="1">
      <alignment vertical="top" wrapText="1"/>
    </xf>
    <xf numFmtId="0" fontId="45" fillId="0" borderId="60" xfId="0" applyFont="1" applyBorder="1" applyAlignment="1">
      <alignment horizontal="center" vertical="top" wrapText="1"/>
    </xf>
    <xf numFmtId="0" fontId="61" fillId="0" borderId="49" xfId="0" applyFont="1" applyBorder="1" applyAlignment="1">
      <alignment vertical="top" wrapText="1"/>
    </xf>
    <xf numFmtId="2" fontId="45" fillId="4" borderId="62" xfId="0" applyNumberFormat="1" applyFont="1" applyFill="1" applyBorder="1" applyAlignment="1">
      <alignment horizontal="right" vertical="center" wrapText="1"/>
    </xf>
    <xf numFmtId="2" fontId="45" fillId="4" borderId="52" xfId="0" applyNumberFormat="1" applyFont="1" applyFill="1" applyBorder="1" applyAlignment="1">
      <alignment horizontal="right" vertical="center" wrapText="1"/>
    </xf>
    <xf numFmtId="0" fontId="45" fillId="0" borderId="50" xfId="0" applyFont="1" applyBorder="1" applyAlignment="1">
      <alignment vertical="top" wrapText="1"/>
    </xf>
    <xf numFmtId="0" fontId="45" fillId="0" borderId="56" xfId="0" applyFont="1" applyBorder="1" applyAlignment="1">
      <alignment vertical="top" wrapText="1"/>
    </xf>
    <xf numFmtId="0" fontId="45" fillId="0" borderId="61" xfId="0" applyFont="1" applyBorder="1" applyAlignment="1">
      <alignment vertical="top" wrapText="1"/>
    </xf>
    <xf numFmtId="0" fontId="45" fillId="0" borderId="56" xfId="0" applyFont="1" applyBorder="1" applyAlignment="1">
      <alignment horizontal="center" vertical="top" wrapText="1"/>
    </xf>
    <xf numFmtId="0" fontId="62" fillId="0" borderId="0" xfId="0" applyFont="1" applyAlignment="1">
      <alignment horizontal="justify" vertical="center"/>
    </xf>
    <xf numFmtId="0" fontId="45" fillId="0" borderId="53" xfId="0" applyFont="1" applyBorder="1" applyAlignment="1">
      <alignment vertical="top" wrapText="1"/>
    </xf>
    <xf numFmtId="2" fontId="45" fillId="0" borderId="60" xfId="0" applyNumberFormat="1" applyFont="1" applyBorder="1" applyAlignment="1">
      <alignment horizontal="right" vertical="center" wrapText="1"/>
    </xf>
    <xf numFmtId="2" fontId="45" fillId="0" borderId="50" xfId="0" applyNumberFormat="1" applyFont="1" applyBorder="1" applyAlignment="1">
      <alignment horizontal="right" vertical="center" wrapText="1"/>
    </xf>
    <xf numFmtId="2" fontId="45" fillId="0" borderId="56" xfId="0" applyNumberFormat="1" applyFont="1" applyBorder="1" applyAlignment="1">
      <alignment horizontal="right" vertical="center" wrapText="1"/>
    </xf>
    <xf numFmtId="0" fontId="61" fillId="0" borderId="59" xfId="0" applyFont="1" applyBorder="1" applyAlignment="1">
      <alignment vertical="top" wrapText="1"/>
    </xf>
    <xf numFmtId="0" fontId="61" fillId="0" borderId="55" xfId="0" applyFont="1" applyBorder="1" applyAlignment="1">
      <alignment vertical="top" wrapText="1"/>
    </xf>
    <xf numFmtId="2" fontId="45" fillId="4" borderId="60" xfId="0" applyNumberFormat="1" applyFont="1" applyFill="1" applyBorder="1" applyAlignment="1">
      <alignment horizontal="right" vertical="center" wrapText="1"/>
    </xf>
    <xf numFmtId="2" fontId="45" fillId="4" borderId="55" xfId="0" applyNumberFormat="1" applyFont="1" applyFill="1" applyBorder="1" applyAlignment="1">
      <alignment horizontal="right" vertical="center" wrapText="1"/>
    </xf>
    <xf numFmtId="0" fontId="45" fillId="0" borderId="63" xfId="0" applyFont="1" applyBorder="1" applyAlignment="1">
      <alignment vertical="top" wrapText="1"/>
    </xf>
    <xf numFmtId="0" fontId="45" fillId="0" borderId="62" xfId="0" applyFont="1" applyBorder="1" applyAlignment="1">
      <alignment vertical="top" wrapText="1"/>
    </xf>
    <xf numFmtId="0" fontId="45" fillId="0" borderId="52" xfId="0" applyFont="1" applyBorder="1" applyAlignment="1">
      <alignment vertical="top" wrapText="1"/>
    </xf>
    <xf numFmtId="0" fontId="45" fillId="0" borderId="0" xfId="0" applyFont="1" applyAlignment="1">
      <alignment vertical="top" wrapText="1"/>
    </xf>
    <xf numFmtId="0" fontId="45" fillId="0" borderId="52" xfId="0" applyFont="1" applyBorder="1" applyAlignment="1">
      <alignment horizontal="center" vertical="top" wrapText="1"/>
    </xf>
    <xf numFmtId="2" fontId="45" fillId="4" borderId="58" xfId="0" applyNumberFormat="1" applyFont="1" applyFill="1" applyBorder="1" applyAlignment="1">
      <alignment horizontal="right" vertical="center" wrapText="1"/>
    </xf>
    <xf numFmtId="2" fontId="45" fillId="4" borderId="51" xfId="0" applyNumberFormat="1" applyFont="1" applyFill="1" applyBorder="1" applyAlignment="1">
      <alignment horizontal="right" vertical="center" wrapText="1"/>
    </xf>
    <xf numFmtId="1" fontId="45" fillId="0" borderId="56" xfId="0" applyNumberFormat="1" applyFont="1" applyBorder="1" applyAlignment="1">
      <alignment horizontal="center" vertical="top" wrapText="1"/>
    </xf>
    <xf numFmtId="0" fontId="45" fillId="0" borderId="59" xfId="0" applyFont="1" applyBorder="1" applyAlignment="1">
      <alignment vertical="top" wrapText="1"/>
    </xf>
    <xf numFmtId="0" fontId="45" fillId="0" borderId="51" xfId="0" applyFont="1" applyBorder="1" applyAlignment="1">
      <alignment vertical="top" wrapText="1"/>
    </xf>
    <xf numFmtId="0" fontId="45" fillId="0" borderId="58" xfId="0" applyFont="1" applyBorder="1" applyAlignment="1">
      <alignment vertical="top" wrapText="1"/>
    </xf>
    <xf numFmtId="0" fontId="45" fillId="0" borderId="58" xfId="0" applyFont="1" applyBorder="1" applyAlignment="1">
      <alignment horizontal="center" vertical="top" wrapText="1"/>
    </xf>
    <xf numFmtId="0" fontId="45" fillId="0" borderId="54" xfId="0" applyFont="1" applyBorder="1" applyAlignment="1">
      <alignment vertical="top" wrapText="1"/>
    </xf>
    <xf numFmtId="2" fontId="45" fillId="0" borderId="58" xfId="0" applyNumberFormat="1" applyFont="1" applyBorder="1" applyAlignment="1">
      <alignment horizontal="right" vertical="center" wrapText="1"/>
    </xf>
    <xf numFmtId="0" fontId="45" fillId="0" borderId="61" xfId="0" applyFont="1" applyBorder="1" applyAlignment="1">
      <alignment horizontal="left" vertical="top" wrapText="1"/>
    </xf>
    <xf numFmtId="0" fontId="61" fillId="0" borderId="59" xfId="0" applyFont="1" applyBorder="1" applyAlignment="1">
      <alignment vertical="center" wrapText="1"/>
    </xf>
    <xf numFmtId="0" fontId="61" fillId="0" borderId="55" xfId="0" applyFont="1" applyBorder="1" applyAlignment="1">
      <alignment vertical="center" wrapText="1"/>
    </xf>
    <xf numFmtId="0" fontId="61" fillId="0" borderId="49" xfId="0" applyFont="1" applyBorder="1" applyAlignment="1">
      <alignment vertical="center" wrapText="1"/>
    </xf>
    <xf numFmtId="2" fontId="45" fillId="4" borderId="53" xfId="0" applyNumberFormat="1" applyFont="1" applyFill="1" applyBorder="1" applyAlignment="1">
      <alignment horizontal="right" vertical="center" wrapText="1"/>
    </xf>
    <xf numFmtId="0" fontId="45" fillId="0" borderId="0" xfId="0" applyFont="1" applyAlignment="1">
      <alignment vertical="top"/>
    </xf>
    <xf numFmtId="2" fontId="45" fillId="4" borderId="59" xfId="0" applyNumberFormat="1" applyFont="1" applyFill="1" applyBorder="1" applyAlignment="1">
      <alignment horizontal="right" vertical="center" wrapText="1"/>
    </xf>
    <xf numFmtId="2" fontId="45" fillId="4" borderId="63" xfId="0" applyNumberFormat="1" applyFont="1" applyFill="1" applyBorder="1" applyAlignment="1">
      <alignment horizontal="right" vertical="center" wrapText="1"/>
    </xf>
    <xf numFmtId="0" fontId="61" fillId="0" borderId="53" xfId="0" applyFont="1" applyBorder="1" applyAlignment="1">
      <alignment vertical="top" wrapText="1"/>
    </xf>
    <xf numFmtId="0" fontId="45" fillId="0" borderId="50" xfId="0" applyFont="1" applyBorder="1" applyAlignment="1">
      <alignment horizontal="center" vertical="top" wrapText="1"/>
    </xf>
    <xf numFmtId="0" fontId="61" fillId="0" borderId="50" xfId="0" applyFont="1" applyBorder="1" applyAlignment="1">
      <alignment horizontal="center" vertical="top" wrapText="1"/>
    </xf>
    <xf numFmtId="0" fontId="45" fillId="0" borderId="55" xfId="0" applyFont="1" applyBorder="1" applyAlignment="1">
      <alignment horizontal="center" vertical="top" wrapText="1"/>
    </xf>
    <xf numFmtId="0" fontId="45" fillId="0" borderId="62" xfId="0" applyFont="1" applyBorder="1" applyAlignment="1">
      <alignment horizontal="center" vertical="top" wrapText="1"/>
    </xf>
    <xf numFmtId="0" fontId="61" fillId="0" borderId="61" xfId="0" applyFont="1" applyBorder="1" applyAlignment="1">
      <alignment vertical="center" wrapText="1"/>
    </xf>
    <xf numFmtId="2" fontId="45" fillId="4" borderId="56" xfId="0" applyNumberFormat="1" applyFont="1" applyFill="1" applyBorder="1" applyAlignment="1">
      <alignment horizontal="right" vertical="center"/>
    </xf>
    <xf numFmtId="2" fontId="45" fillId="4" borderId="53" xfId="0" applyNumberFormat="1" applyFont="1" applyFill="1" applyBorder="1" applyAlignment="1">
      <alignment horizontal="right" vertical="center"/>
    </xf>
    <xf numFmtId="2" fontId="45" fillId="4" borderId="50" xfId="0" applyNumberFormat="1" applyFont="1" applyFill="1" applyBorder="1" applyAlignment="1">
      <alignment horizontal="right" vertical="center"/>
    </xf>
    <xf numFmtId="0" fontId="45" fillId="0" borderId="51" xfId="0" applyFont="1" applyBorder="1" applyAlignment="1">
      <alignment horizontal="center" vertical="top" wrapText="1"/>
    </xf>
    <xf numFmtId="2" fontId="45" fillId="4" borderId="57" xfId="0" applyNumberFormat="1" applyFont="1" applyFill="1" applyBorder="1" applyAlignment="1">
      <alignment horizontal="right" vertical="center" wrapText="1"/>
    </xf>
    <xf numFmtId="2" fontId="45" fillId="0" borderId="55" xfId="0" applyNumberFormat="1" applyFont="1" applyBorder="1" applyAlignment="1">
      <alignment horizontal="right" vertical="center" wrapText="1"/>
    </xf>
    <xf numFmtId="0" fontId="45" fillId="0" borderId="57" xfId="0" applyFont="1" applyBorder="1" applyAlignment="1">
      <alignment vertical="top" wrapText="1"/>
    </xf>
    <xf numFmtId="0" fontId="61" fillId="0" borderId="60" xfId="0" applyFont="1" applyBorder="1" applyAlignment="1">
      <alignment horizontal="center" vertical="top" wrapText="1"/>
    </xf>
    <xf numFmtId="2" fontId="45" fillId="0" borderId="51" xfId="0" applyNumberFormat="1" applyFont="1" applyBorder="1" applyAlignment="1">
      <alignment horizontal="right" vertical="center" wrapText="1"/>
    </xf>
    <xf numFmtId="2" fontId="45" fillId="0" borderId="57" xfId="0" applyNumberFormat="1" applyFont="1" applyBorder="1" applyAlignment="1">
      <alignment horizontal="right" vertical="center" wrapText="1"/>
    </xf>
    <xf numFmtId="2" fontId="45" fillId="0" borderId="62" xfId="0" applyNumberFormat="1" applyFont="1" applyBorder="1" applyAlignment="1">
      <alignment horizontal="right" vertical="center" wrapText="1"/>
    </xf>
    <xf numFmtId="2" fontId="45" fillId="0" borderId="52" xfId="0" applyNumberFormat="1" applyFont="1" applyBorder="1" applyAlignment="1">
      <alignment horizontal="right" vertical="center" wrapText="1"/>
    </xf>
    <xf numFmtId="1" fontId="45" fillId="0" borderId="50" xfId="0" applyNumberFormat="1" applyFont="1" applyBorder="1" applyAlignment="1">
      <alignment horizontal="right" vertical="center" wrapText="1"/>
    </xf>
    <xf numFmtId="0" fontId="45" fillId="0" borderId="61" xfId="0" applyFont="1" applyBorder="1" applyAlignment="1">
      <alignment vertical="center" wrapText="1"/>
    </xf>
    <xf numFmtId="0" fontId="45" fillId="0" borderId="49" xfId="0" applyFont="1" applyBorder="1" applyAlignment="1">
      <alignment horizontal="center" vertical="top" wrapText="1"/>
    </xf>
    <xf numFmtId="0" fontId="45" fillId="0" borderId="61" xfId="0" applyFont="1" applyBorder="1" applyAlignment="1">
      <alignment horizontal="center" vertical="top" wrapText="1"/>
    </xf>
    <xf numFmtId="164" fontId="45" fillId="5" borderId="60" xfId="0" applyNumberFormat="1" applyFont="1" applyFill="1" applyBorder="1" applyAlignment="1">
      <alignment horizontal="right" vertical="center" wrapText="1"/>
    </xf>
    <xf numFmtId="0" fontId="63" fillId="0" borderId="58" xfId="0" applyFont="1" applyBorder="1" applyAlignment="1">
      <alignment horizontal="center" vertical="top" wrapText="1"/>
    </xf>
    <xf numFmtId="0" fontId="64" fillId="0" borderId="56" xfId="0" applyFont="1" applyBorder="1" applyAlignment="1">
      <alignment vertical="top" wrapText="1"/>
    </xf>
    <xf numFmtId="0" fontId="64" fillId="0" borderId="56" xfId="0" applyFont="1" applyBorder="1" applyAlignment="1">
      <alignment horizontal="center" vertical="top" wrapText="1"/>
    </xf>
    <xf numFmtId="2" fontId="45" fillId="4" borderId="61" xfId="0" applyNumberFormat="1" applyFont="1" applyFill="1" applyBorder="1" applyAlignment="1">
      <alignment horizontal="right" vertical="center" wrapText="1"/>
    </xf>
    <xf numFmtId="2" fontId="45" fillId="4" borderId="49" xfId="0" applyNumberFormat="1" applyFont="1" applyFill="1" applyBorder="1" applyAlignment="1">
      <alignment horizontal="right" vertical="center" wrapText="1"/>
    </xf>
    <xf numFmtId="164" fontId="45" fillId="6" borderId="56" xfId="0" applyNumberFormat="1" applyFont="1" applyFill="1" applyBorder="1" applyAlignment="1">
      <alignment horizontal="right" vertical="center" wrapText="1"/>
    </xf>
    <xf numFmtId="2" fontId="45" fillId="0" borderId="54" xfId="0" applyNumberFormat="1" applyFont="1" applyBorder="1" applyAlignment="1">
      <alignment horizontal="right" vertical="center" wrapText="1"/>
    </xf>
    <xf numFmtId="2" fontId="45" fillId="4" borderId="54" xfId="0" applyNumberFormat="1" applyFont="1" applyFill="1" applyBorder="1" applyAlignment="1">
      <alignment horizontal="right" vertical="center" wrapText="1"/>
    </xf>
    <xf numFmtId="0" fontId="45" fillId="0" borderId="56" xfId="0" applyFont="1" applyBorder="1"/>
    <xf numFmtId="0" fontId="45" fillId="0" borderId="61" xfId="0" applyFont="1" applyBorder="1"/>
    <xf numFmtId="0" fontId="45" fillId="0" borderId="50" xfId="0" applyFont="1" applyBorder="1" applyAlignment="1">
      <alignment horizontal="center"/>
    </xf>
    <xf numFmtId="0" fontId="61" fillId="0" borderId="61" xfId="0" applyFont="1" applyBorder="1"/>
    <xf numFmtId="164" fontId="45" fillId="0" borderId="54" xfId="0" applyNumberFormat="1" applyFont="1" applyBorder="1" applyAlignment="1">
      <alignment horizontal="right" vertical="center"/>
    </xf>
    <xf numFmtId="164" fontId="45" fillId="0" borderId="0" xfId="0" applyNumberFormat="1" applyFont="1" applyAlignment="1">
      <alignment horizontal="right" vertical="center"/>
    </xf>
    <xf numFmtId="0" fontId="45" fillId="0" borderId="49" xfId="0" applyFont="1" applyBorder="1" applyProtection="1">
      <protection locked="0"/>
    </xf>
    <xf numFmtId="164" fontId="45" fillId="0" borderId="49" xfId="0" applyNumberFormat="1" applyFont="1" applyBorder="1" applyAlignment="1">
      <alignment horizontal="right" vertical="center"/>
    </xf>
    <xf numFmtId="0" fontId="45" fillId="0" borderId="0" xfId="0" applyFont="1" applyAlignment="1">
      <alignment vertical="center"/>
    </xf>
    <xf numFmtId="0" fontId="47" fillId="0" borderId="0" xfId="0" applyFont="1" applyAlignment="1">
      <alignment vertical="top"/>
    </xf>
    <xf numFmtId="0" fontId="65" fillId="0" borderId="0" xfId="0" applyFont="1" applyAlignment="1">
      <alignment horizontal="center" vertical="top"/>
    </xf>
    <xf numFmtId="0" fontId="66" fillId="0" borderId="0" xfId="0" applyFont="1" applyAlignment="1">
      <alignment horizontal="center" vertical="top"/>
    </xf>
    <xf numFmtId="0" fontId="66" fillId="0" borderId="49" xfId="0" applyFont="1" applyBorder="1" applyAlignment="1">
      <alignment horizontal="center" vertical="top"/>
    </xf>
    <xf numFmtId="0" fontId="54" fillId="0" borderId="0" xfId="0" applyFont="1" applyAlignment="1">
      <alignment horizontal="center"/>
    </xf>
    <xf numFmtId="0" fontId="65" fillId="0" borderId="54" xfId="0" applyFont="1" applyBorder="1" applyAlignment="1">
      <alignment horizontal="center" vertical="top"/>
    </xf>
    <xf numFmtId="0" fontId="0" fillId="0" borderId="0" xfId="0"/>
    <xf numFmtId="0" fontId="40" fillId="0" borderId="0" xfId="0" applyFont="1" applyAlignment="1">
      <alignment horizontal="left" vertical="center" wrapText="1"/>
    </xf>
    <xf numFmtId="0" fontId="40" fillId="0" borderId="4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/>
    </xf>
    <xf numFmtId="49" fontId="46" fillId="0" borderId="53" xfId="0" applyNumberFormat="1" applyFont="1" applyBorder="1" applyAlignment="1">
      <alignment horizontal="center" vertical="center"/>
    </xf>
    <xf numFmtId="49" fontId="46" fillId="0" borderId="61" xfId="0" applyNumberFormat="1" applyFont="1" applyBorder="1" applyAlignment="1">
      <alignment horizontal="center" vertical="center"/>
    </xf>
    <xf numFmtId="49" fontId="46" fillId="0" borderId="56" xfId="0" applyNumberFormat="1" applyFont="1" applyBorder="1" applyAlignment="1">
      <alignment horizontal="center" vertical="center"/>
    </xf>
    <xf numFmtId="0" fontId="65" fillId="0" borderId="0" xfId="0" applyFont="1" applyAlignment="1">
      <alignment horizontal="center" vertical="top"/>
    </xf>
    <xf numFmtId="0" fontId="47" fillId="0" borderId="54" xfId="0" applyFont="1" applyBorder="1" applyAlignment="1">
      <alignment horizontal="center" vertical="top" wrapText="1"/>
    </xf>
    <xf numFmtId="0" fontId="0" fillId="0" borderId="54" xfId="0" applyBorder="1" applyAlignment="1">
      <alignment horizontal="center" wrapText="1"/>
    </xf>
    <xf numFmtId="49" fontId="57" fillId="0" borderId="57" xfId="0" applyNumberFormat="1" applyFont="1" applyBorder="1" applyAlignment="1">
      <alignment horizontal="left" vertical="center" wrapText="1"/>
    </xf>
    <xf numFmtId="0" fontId="58" fillId="0" borderId="54" xfId="0" applyFont="1" applyBorder="1" applyAlignment="1">
      <alignment horizontal="left" vertical="center" wrapText="1"/>
    </xf>
    <xf numFmtId="0" fontId="58" fillId="0" borderId="59" xfId="0" applyFont="1" applyBorder="1" applyAlignment="1">
      <alignment horizontal="left" vertical="center" wrapText="1"/>
    </xf>
    <xf numFmtId="0" fontId="58" fillId="0" borderId="49" xfId="0" applyFont="1" applyBorder="1" applyAlignment="1">
      <alignment horizontal="left" vertical="center" wrapText="1"/>
    </xf>
    <xf numFmtId="0" fontId="57" fillId="0" borderId="51" xfId="0" applyFont="1" applyBorder="1" applyAlignment="1">
      <alignment horizontal="center" vertical="center"/>
    </xf>
    <xf numFmtId="0" fontId="58" fillId="0" borderId="55" xfId="0" applyFont="1" applyBorder="1" applyAlignment="1">
      <alignment horizontal="center"/>
    </xf>
    <xf numFmtId="0" fontId="57" fillId="0" borderId="58" xfId="0" applyFont="1" applyBorder="1" applyAlignment="1">
      <alignment horizontal="center" vertical="center" wrapText="1"/>
    </xf>
    <xf numFmtId="0" fontId="60" fillId="0" borderId="60" xfId="0" applyFont="1" applyBorder="1" applyAlignment="1">
      <alignment horizontal="center" vertical="center" wrapText="1"/>
    </xf>
    <xf numFmtId="0" fontId="59" fillId="0" borderId="53" xfId="0" applyFont="1" applyBorder="1" applyAlignment="1">
      <alignment horizontal="center" wrapText="1"/>
    </xf>
    <xf numFmtId="0" fontId="59" fillId="0" borderId="56" xfId="0" applyFont="1" applyBorder="1" applyAlignment="1">
      <alignment horizontal="center" wrapText="1"/>
    </xf>
    <xf numFmtId="164" fontId="57" fillId="0" borderId="51" xfId="0" applyNumberFormat="1" applyFont="1" applyBorder="1" applyAlignment="1">
      <alignment horizontal="center" vertical="center" wrapText="1"/>
    </xf>
    <xf numFmtId="0" fontId="58" fillId="0" borderId="55" xfId="0" applyFont="1" applyBorder="1" applyAlignment="1">
      <alignment horizontal="center" wrapText="1"/>
    </xf>
    <xf numFmtId="164" fontId="57" fillId="0" borderId="58" xfId="0" applyNumberFormat="1" applyFont="1" applyBorder="1" applyAlignment="1">
      <alignment horizontal="center" vertical="center" wrapText="1"/>
    </xf>
    <xf numFmtId="0" fontId="58" fillId="0" borderId="60" xfId="0" applyFont="1" applyBorder="1" applyAlignment="1">
      <alignment wrapText="1"/>
    </xf>
    <xf numFmtId="0" fontId="47" fillId="0" borderId="0" xfId="0" applyFont="1" applyAlignment="1">
      <alignment horizontal="right"/>
    </xf>
    <xf numFmtId="0" fontId="47" fillId="0" borderId="0" xfId="0" applyFont="1" applyAlignment="1">
      <alignment horizontal="center" vertical="top"/>
    </xf>
    <xf numFmtId="0" fontId="50" fillId="0" borderId="0" xfId="0" applyFont="1"/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/>
    <xf numFmtId="0" fontId="0" fillId="0" borderId="49" xfId="0" applyBorder="1"/>
    <xf numFmtId="0" fontId="47" fillId="0" borderId="0" xfId="0" applyFont="1" applyAlignment="1">
      <alignment horizontal="center" vertical="center" wrapText="1"/>
    </xf>
    <xf numFmtId="0" fontId="45" fillId="0" borderId="0" xfId="0" applyFont="1"/>
    <xf numFmtId="0" fontId="0" fillId="0" borderId="0" xfId="0"/>
    <xf numFmtId="0" fontId="40" fillId="0" borderId="44" xfId="0" applyFont="1" applyBorder="1" applyAlignment="1">
      <alignment horizontal="left" vertical="center" wrapText="1"/>
    </xf>
    <xf numFmtId="0" fontId="39" fillId="0" borderId="0" xfId="0" applyFont="1" applyAlignment="1">
      <alignment horizontal="center" wrapText="1"/>
    </xf>
    <xf numFmtId="0" fontId="41" fillId="0" borderId="43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/>
    </xf>
    <xf numFmtId="0" fontId="39" fillId="3" borderId="45" xfId="0" applyFont="1" applyFill="1" applyBorder="1" applyAlignment="1">
      <alignment horizontal="center" vertical="center"/>
    </xf>
    <xf numFmtId="0" fontId="39" fillId="3" borderId="46" xfId="0" applyFont="1" applyFill="1" applyBorder="1" applyAlignment="1">
      <alignment horizontal="center" vertical="center"/>
    </xf>
    <xf numFmtId="0" fontId="39" fillId="3" borderId="47" xfId="0" applyFont="1" applyFill="1" applyBorder="1" applyAlignment="1">
      <alignment horizontal="center" vertical="center"/>
    </xf>
    <xf numFmtId="0" fontId="39" fillId="0" borderId="44" xfId="0" applyFont="1" applyBorder="1" applyAlignment="1">
      <alignment horizontal="left" vertical="center" wrapText="1"/>
    </xf>
    <xf numFmtId="0" fontId="40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18" fillId="0" borderId="0" xfId="5" applyFont="1" applyAlignment="1">
      <alignment horizontal="center" vertical="top" wrapText="1"/>
    </xf>
    <xf numFmtId="0" fontId="18" fillId="0" borderId="0" xfId="5" applyFont="1" applyAlignment="1">
      <alignment horizontal="center" vertical="top"/>
    </xf>
    <xf numFmtId="0" fontId="20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6" fillId="0" borderId="1" xfId="5" applyFont="1" applyBorder="1" applyAlignment="1">
      <alignment horizontal="center"/>
    </xf>
    <xf numFmtId="0" fontId="36" fillId="0" borderId="1" xfId="5" applyFont="1" applyBorder="1"/>
    <xf numFmtId="0" fontId="18" fillId="0" borderId="1" xfId="5" applyFont="1" applyBorder="1" applyAlignment="1">
      <alignment horizontal="center"/>
    </xf>
    <xf numFmtId="0" fontId="18" fillId="0" borderId="1" xfId="5" applyFont="1" applyBorder="1" applyAlignment="1">
      <alignment horizontal="left"/>
    </xf>
    <xf numFmtId="0" fontId="18" fillId="0" borderId="3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" fillId="0" borderId="15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1" xfId="0" applyFont="1" applyBorder="1" applyAlignment="1">
      <alignment wrapText="1"/>
    </xf>
    <xf numFmtId="0" fontId="18" fillId="0" borderId="1" xfId="0" applyFont="1" applyBorder="1"/>
    <xf numFmtId="0" fontId="35" fillId="0" borderId="1" xfId="0" applyFont="1" applyBorder="1"/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1" fontId="22" fillId="0" borderId="12" xfId="0" applyNumberFormat="1" applyFont="1" applyBorder="1" applyAlignment="1" applyProtection="1">
      <alignment horizontal="center"/>
      <protection locked="0"/>
    </xf>
    <xf numFmtId="1" fontId="22" fillId="0" borderId="14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4" fillId="0" borderId="0" xfId="2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164" fontId="21" fillId="0" borderId="0" xfId="3" applyNumberFormat="1" applyFont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27" xfId="0" applyFont="1" applyBorder="1" applyAlignment="1" applyProtection="1">
      <alignment horizontal="center" vertical="center" wrapText="1"/>
      <protection locked="0"/>
    </xf>
    <xf numFmtId="0" fontId="20" fillId="0" borderId="28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20" fillId="0" borderId="26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wrapText="1"/>
      <protection hidden="1"/>
    </xf>
    <xf numFmtId="0" fontId="46" fillId="0" borderId="0" xfId="0" applyFont="1" applyAlignment="1" applyProtection="1">
      <alignment wrapText="1"/>
      <protection hidden="1"/>
    </xf>
    <xf numFmtId="0" fontId="46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4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6" fillId="0" borderId="49" xfId="0" applyFont="1" applyBorder="1" applyAlignment="1" applyProtection="1">
      <alignment horizontal="left" vertical="center"/>
      <protection locked="0"/>
    </xf>
    <xf numFmtId="0" fontId="0" fillId="0" borderId="49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6" fillId="0" borderId="54" xfId="0" applyFont="1" applyBorder="1" applyAlignment="1" applyProtection="1">
      <alignment vertical="center"/>
      <protection hidden="1"/>
    </xf>
    <xf numFmtId="0" fontId="0" fillId="0" borderId="54" xfId="0" applyBorder="1" applyAlignment="1">
      <alignment vertical="center"/>
    </xf>
    <xf numFmtId="0" fontId="0" fillId="0" borderId="0" xfId="0" applyAlignment="1">
      <alignment horizontal="centerContinuous" vertical="center"/>
    </xf>
    <xf numFmtId="0" fontId="67" fillId="0" borderId="0" xfId="0" applyFont="1" applyAlignment="1" applyProtection="1">
      <alignment vertical="center" wrapText="1"/>
      <protection hidden="1"/>
    </xf>
    <xf numFmtId="0" fontId="68" fillId="0" borderId="0" xfId="0" applyFont="1" applyAlignment="1">
      <alignment vertical="center" wrapText="1"/>
    </xf>
    <xf numFmtId="0" fontId="69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46" fillId="0" borderId="49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>
      <alignment horizontal="center" vertical="center" wrapText="1"/>
    </xf>
    <xf numFmtId="0" fontId="46" fillId="0" borderId="54" xfId="0" applyFont="1" applyBorder="1" applyAlignment="1" applyProtection="1">
      <alignment horizontal="centerContinuous" vertical="center"/>
      <protection hidden="1"/>
    </xf>
    <xf numFmtId="0" fontId="0" fillId="0" borderId="54" xfId="0" applyBorder="1" applyAlignment="1" applyProtection="1">
      <alignment horizontal="centerContinuous" vertical="center"/>
      <protection hidden="1"/>
    </xf>
    <xf numFmtId="0" fontId="59" fillId="0" borderId="0" xfId="0" applyFont="1" applyAlignment="1">
      <alignment horizontal="center" vertical="center" wrapText="1"/>
    </xf>
    <xf numFmtId="0" fontId="46" fillId="0" borderId="0" xfId="0" applyFont="1" applyAlignment="1" applyProtection="1">
      <alignment horizontal="left" vertical="center" wrapText="1"/>
      <protection locked="0"/>
    </xf>
    <xf numFmtId="0" fontId="46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64" xfId="0" applyBorder="1" applyAlignment="1">
      <alignment horizontal="right" wrapText="1"/>
    </xf>
    <xf numFmtId="1" fontId="46" fillId="0" borderId="65" xfId="0" applyNumberFormat="1" applyFont="1" applyBorder="1" applyProtection="1">
      <protection locked="0"/>
    </xf>
    <xf numFmtId="0" fontId="46" fillId="0" borderId="65" xfId="0" applyFont="1" applyBorder="1" applyProtection="1">
      <protection locked="0"/>
    </xf>
    <xf numFmtId="0" fontId="46" fillId="0" borderId="0" xfId="0" applyFont="1" applyAlignment="1" applyProtection="1">
      <alignment horizontal="right" vertical="center" wrapText="1"/>
      <protection hidden="1"/>
    </xf>
    <xf numFmtId="0" fontId="0" fillId="0" borderId="0" xfId="0" applyAlignment="1">
      <alignment horizontal="right" vertical="center" wrapText="1"/>
    </xf>
    <xf numFmtId="0" fontId="0" fillId="0" borderId="64" xfId="0" applyBorder="1" applyAlignment="1">
      <alignment horizontal="right" vertical="center" wrapText="1"/>
    </xf>
    <xf numFmtId="0" fontId="46" fillId="0" borderId="66" xfId="0" applyFont="1" applyBorder="1" applyAlignment="1" applyProtection="1">
      <alignment horizontal="center" vertical="center" wrapText="1"/>
      <protection hidden="1"/>
    </xf>
    <xf numFmtId="0" fontId="0" fillId="0" borderId="67" xfId="0" applyBorder="1" applyAlignment="1" applyProtection="1">
      <alignment horizontal="center" vertical="center" wrapText="1"/>
      <protection hidden="1"/>
    </xf>
    <xf numFmtId="0" fontId="0" fillId="0" borderId="68" xfId="0" applyBorder="1" applyAlignment="1" applyProtection="1">
      <alignment horizontal="center" vertical="center" wrapText="1"/>
      <protection hidden="1"/>
    </xf>
    <xf numFmtId="0" fontId="46" fillId="0" borderId="69" xfId="0" applyFont="1" applyBorder="1" applyAlignment="1" applyProtection="1">
      <alignment horizontal="center" vertical="center" wrapText="1"/>
      <protection hidden="1"/>
    </xf>
    <xf numFmtId="0" fontId="46" fillId="0" borderId="70" xfId="0" applyFont="1" applyBorder="1" applyAlignment="1">
      <alignment horizontal="centerContinuous" vertical="center" wrapText="1"/>
    </xf>
    <xf numFmtId="0" fontId="46" fillId="0" borderId="71" xfId="0" applyFont="1" applyBorder="1" applyAlignment="1">
      <alignment horizontal="centerContinuous" vertical="center" wrapText="1"/>
    </xf>
    <xf numFmtId="0" fontId="46" fillId="0" borderId="72" xfId="0" applyFont="1" applyBorder="1" applyAlignment="1">
      <alignment horizontal="centerContinuous" vertical="center" wrapText="1"/>
    </xf>
    <xf numFmtId="0" fontId="0" fillId="0" borderId="73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64" xfId="0" applyBorder="1" applyAlignment="1" applyProtection="1">
      <alignment horizontal="center" vertical="center" wrapText="1"/>
      <protection hidden="1"/>
    </xf>
    <xf numFmtId="0" fontId="0" fillId="0" borderId="74" xfId="0" applyBorder="1" applyAlignment="1" applyProtection="1">
      <alignment horizontal="center" vertical="center" wrapText="1"/>
      <protection hidden="1"/>
    </xf>
    <xf numFmtId="0" fontId="46" fillId="0" borderId="70" xfId="0" applyFont="1" applyBorder="1" applyAlignment="1">
      <alignment horizontal="centerContinuous" vertical="center"/>
    </xf>
    <xf numFmtId="0" fontId="46" fillId="0" borderId="71" xfId="0" applyFont="1" applyBorder="1" applyAlignment="1">
      <alignment horizontal="centerContinuous" vertical="center"/>
    </xf>
    <xf numFmtId="0" fontId="46" fillId="0" borderId="72" xfId="0" applyFont="1" applyBorder="1" applyAlignment="1">
      <alignment horizontal="centerContinuous" vertical="center"/>
    </xf>
    <xf numFmtId="0" fontId="46" fillId="0" borderId="69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 applyProtection="1">
      <alignment horizontal="center" vertical="center" wrapText="1"/>
      <protection hidden="1"/>
    </xf>
    <xf numFmtId="0" fontId="0" fillId="0" borderId="76" xfId="0" applyBorder="1" applyAlignment="1" applyProtection="1">
      <alignment horizontal="center" vertical="center" wrapText="1"/>
      <protection hidden="1"/>
    </xf>
    <xf numFmtId="0" fontId="0" fillId="0" borderId="77" xfId="0" applyBorder="1" applyAlignment="1" applyProtection="1">
      <alignment horizontal="center" vertical="center" wrapText="1"/>
      <protection hidden="1"/>
    </xf>
    <xf numFmtId="0" fontId="0" fillId="0" borderId="78" xfId="0" applyBorder="1" applyAlignment="1" applyProtection="1">
      <alignment horizontal="center" vertical="center" wrapText="1"/>
      <protection hidden="1"/>
    </xf>
    <xf numFmtId="0" fontId="0" fillId="0" borderId="78" xfId="0" applyBorder="1" applyAlignment="1">
      <alignment horizontal="center" vertical="center" wrapText="1"/>
    </xf>
    <xf numFmtId="0" fontId="46" fillId="0" borderId="65" xfId="0" applyFont="1" applyBorder="1" applyAlignment="1">
      <alignment horizontal="center" vertical="center"/>
    </xf>
    <xf numFmtId="0" fontId="46" fillId="0" borderId="70" xfId="0" applyFont="1" applyBorder="1" applyAlignment="1" applyProtection="1">
      <alignment horizontal="centerContinuous" vertical="center"/>
      <protection hidden="1"/>
    </xf>
    <xf numFmtId="0" fontId="46" fillId="0" borderId="71" xfId="0" applyFont="1" applyBorder="1" applyAlignment="1" applyProtection="1">
      <alignment horizontal="centerContinuous" vertical="center"/>
      <protection hidden="1"/>
    </xf>
    <xf numFmtId="0" fontId="46" fillId="0" borderId="72" xfId="0" applyFont="1" applyBorder="1" applyAlignment="1" applyProtection="1">
      <alignment horizontal="centerContinuous" vertical="center"/>
      <protection hidden="1"/>
    </xf>
    <xf numFmtId="0" fontId="46" fillId="0" borderId="70" xfId="0" applyFont="1" applyBorder="1" applyAlignment="1" applyProtection="1">
      <alignment horizontal="center" vertical="center"/>
      <protection hidden="1"/>
    </xf>
    <xf numFmtId="0" fontId="46" fillId="0" borderId="72" xfId="0" applyFont="1" applyBorder="1" applyAlignment="1">
      <alignment horizontal="center" vertical="center"/>
    </xf>
    <xf numFmtId="0" fontId="69" fillId="0" borderId="55" xfId="0" applyFont="1" applyBorder="1" applyAlignment="1" applyProtection="1">
      <alignment horizontal="center" vertical="center"/>
      <protection hidden="1"/>
    </xf>
    <xf numFmtId="0" fontId="46" fillId="0" borderId="55" xfId="0" applyFont="1" applyBorder="1" applyAlignment="1" applyProtection="1">
      <alignment horizontal="center" vertical="center"/>
      <protection hidden="1"/>
    </xf>
    <xf numFmtId="0" fontId="69" fillId="0" borderId="55" xfId="0" applyFont="1" applyBorder="1" applyAlignment="1" applyProtection="1">
      <alignment horizontal="left" vertical="center" wrapText="1"/>
      <protection hidden="1"/>
    </xf>
    <xf numFmtId="0" fontId="69" fillId="0" borderId="55" xfId="0" applyFont="1" applyBorder="1" applyAlignment="1" applyProtection="1">
      <alignment horizontal="center" vertical="center" wrapText="1"/>
      <protection hidden="1"/>
    </xf>
    <xf numFmtId="2" fontId="69" fillId="0" borderId="55" xfId="0" applyNumberFormat="1" applyFont="1" applyBorder="1" applyAlignment="1" applyProtection="1">
      <alignment horizontal="right"/>
      <protection hidden="1"/>
    </xf>
    <xf numFmtId="2" fontId="69" fillId="0" borderId="55" xfId="0" applyNumberFormat="1" applyFont="1" applyBorder="1" applyAlignment="1" applyProtection="1">
      <alignment horizontal="right" vertical="center"/>
      <protection hidden="1"/>
    </xf>
    <xf numFmtId="0" fontId="69" fillId="0" borderId="50" xfId="0" applyFont="1" applyBorder="1" applyAlignment="1" applyProtection="1">
      <alignment horizontal="center" vertical="center"/>
      <protection hidden="1"/>
    </xf>
    <xf numFmtId="0" fontId="46" fillId="0" borderId="50" xfId="0" applyFont="1" applyBorder="1" applyAlignment="1" applyProtection="1">
      <alignment horizontal="center" vertical="center"/>
      <protection hidden="1"/>
    </xf>
    <xf numFmtId="0" fontId="69" fillId="0" borderId="50" xfId="0" applyFont="1" applyBorder="1" applyAlignment="1" applyProtection="1">
      <alignment horizontal="left" vertical="center" wrapText="1"/>
      <protection hidden="1"/>
    </xf>
    <xf numFmtId="0" fontId="69" fillId="0" borderId="50" xfId="0" applyFont="1" applyBorder="1" applyAlignment="1" applyProtection="1">
      <alignment horizontal="center" vertical="center" wrapText="1"/>
      <protection hidden="1"/>
    </xf>
    <xf numFmtId="2" fontId="69" fillId="0" borderId="50" xfId="0" applyNumberFormat="1" applyFont="1" applyBorder="1" applyAlignment="1" applyProtection="1">
      <alignment horizontal="right" vertical="center"/>
      <protection hidden="1"/>
    </xf>
    <xf numFmtId="0" fontId="46" fillId="0" borderId="50" xfId="0" applyFont="1" applyBorder="1" applyAlignment="1" applyProtection="1">
      <alignment horizontal="left" vertical="center" wrapText="1"/>
      <protection hidden="1"/>
    </xf>
    <xf numFmtId="0" fontId="46" fillId="0" borderId="50" xfId="0" applyFont="1" applyBorder="1" applyAlignment="1" applyProtection="1">
      <alignment horizontal="center" vertical="center" wrapText="1"/>
      <protection hidden="1"/>
    </xf>
    <xf numFmtId="2" fontId="46" fillId="0" borderId="50" xfId="0" applyNumberFormat="1" applyFont="1" applyBorder="1" applyAlignment="1" applyProtection="1">
      <alignment horizontal="right" vertical="center"/>
      <protection hidden="1"/>
    </xf>
    <xf numFmtId="2" fontId="46" fillId="0" borderId="50" xfId="0" applyNumberFormat="1" applyFont="1" applyBorder="1" applyAlignment="1" applyProtection="1">
      <alignment horizontal="right" vertical="center"/>
      <protection locked="0"/>
    </xf>
    <xf numFmtId="2" fontId="46" fillId="0" borderId="50" xfId="0" applyNumberFormat="1" applyFont="1" applyBorder="1" applyProtection="1">
      <protection locked="0"/>
    </xf>
    <xf numFmtId="2" fontId="46" fillId="0" borderId="50" xfId="0" applyNumberFormat="1" applyFont="1" applyBorder="1" applyAlignment="1" applyProtection="1">
      <alignment horizontal="right" vertical="center" wrapText="1"/>
      <protection hidden="1"/>
    </xf>
    <xf numFmtId="2" fontId="69" fillId="0" borderId="50" xfId="0" applyNumberFormat="1" applyFont="1" applyBorder="1" applyAlignment="1" applyProtection="1">
      <alignment horizontal="right" vertical="center"/>
      <protection locked="0"/>
    </xf>
    <xf numFmtId="0" fontId="46" fillId="0" borderId="0" xfId="0" applyFont="1" applyProtection="1"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65" xfId="0" applyFont="1" applyBorder="1" applyAlignment="1">
      <alignment horizontal="centerContinuous" vertical="center" wrapText="1"/>
    </xf>
    <xf numFmtId="0" fontId="46" fillId="0" borderId="0" xfId="0" applyFont="1" applyAlignment="1">
      <alignment horizontal="center" vertical="center" wrapText="1"/>
    </xf>
    <xf numFmtId="0" fontId="46" fillId="0" borderId="65" xfId="0" applyFont="1" applyBorder="1" applyAlignment="1">
      <alignment horizontal="center" vertical="center" wrapText="1"/>
    </xf>
    <xf numFmtId="0" fontId="69" fillId="0" borderId="55" xfId="0" applyFont="1" applyBorder="1" applyProtection="1">
      <protection hidden="1"/>
    </xf>
    <xf numFmtId="2" fontId="69" fillId="0" borderId="55" xfId="0" applyNumberFormat="1" applyFont="1" applyBorder="1" applyAlignment="1" applyProtection="1">
      <alignment horizontal="right" vertical="center"/>
      <protection locked="0"/>
    </xf>
    <xf numFmtId="0" fontId="69" fillId="0" borderId="50" xfId="0" applyFont="1" applyBorder="1" applyProtection="1">
      <protection hidden="1"/>
    </xf>
    <xf numFmtId="0" fontId="69" fillId="0" borderId="50" xfId="0" applyFont="1" applyBorder="1" applyAlignment="1" applyProtection="1">
      <alignment wrapText="1"/>
      <protection hidden="1"/>
    </xf>
    <xf numFmtId="0" fontId="70" fillId="0" borderId="49" xfId="0" applyFont="1" applyBorder="1" applyAlignment="1" applyProtection="1">
      <alignment horizontal="left" vertical="center" wrapText="1"/>
      <protection locked="0"/>
    </xf>
    <xf numFmtId="0" fontId="70" fillId="0" borderId="0" xfId="0" applyFont="1" applyProtection="1">
      <protection locked="0"/>
    </xf>
    <xf numFmtId="0" fontId="46" fillId="0" borderId="0" xfId="0" applyFont="1" applyProtection="1">
      <protection locked="0"/>
    </xf>
    <xf numFmtId="0" fontId="0" fillId="0" borderId="0" xfId="0" applyProtection="1">
      <protection hidden="1"/>
    </xf>
    <xf numFmtId="0" fontId="71" fillId="0" borderId="0" xfId="0" applyFont="1"/>
    <xf numFmtId="0" fontId="71" fillId="0" borderId="0" xfId="0" applyFont="1" applyAlignment="1">
      <alignment horizontal="left"/>
    </xf>
    <xf numFmtId="0" fontId="71" fillId="0" borderId="0" xfId="0" applyFont="1" applyAlignment="1">
      <alignment horizontal="left"/>
    </xf>
    <xf numFmtId="0" fontId="3" fillId="0" borderId="1" xfId="0" applyFont="1" applyBorder="1"/>
    <xf numFmtId="0" fontId="2" fillId="0" borderId="0" xfId="0" applyFont="1"/>
    <xf numFmtId="0" fontId="71" fillId="0" borderId="0" xfId="0" applyFont="1" applyAlignment="1">
      <alignment horizontal="center"/>
    </xf>
    <xf numFmtId="0" fontId="71" fillId="0" borderId="0" xfId="0" applyFont="1" applyAlignment="1">
      <alignment horizontal="right"/>
    </xf>
    <xf numFmtId="0" fontId="72" fillId="0" borderId="0" xfId="0" applyFont="1"/>
    <xf numFmtId="0" fontId="4" fillId="0" borderId="0" xfId="0" applyFont="1"/>
    <xf numFmtId="14" fontId="71" fillId="0" borderId="1" xfId="0" applyNumberFormat="1" applyFont="1" applyBorder="1"/>
    <xf numFmtId="0" fontId="73" fillId="0" borderId="0" xfId="0" applyFont="1" applyAlignment="1">
      <alignment horizontal="right"/>
    </xf>
    <xf numFmtId="0" fontId="71" fillId="0" borderId="79" xfId="0" applyFont="1" applyBorder="1"/>
    <xf numFmtId="0" fontId="3" fillId="0" borderId="79" xfId="0" applyFont="1" applyBorder="1" applyAlignment="1">
      <alignment horizontal="left"/>
    </xf>
    <xf numFmtId="0" fontId="73" fillId="0" borderId="79" xfId="0" applyFont="1" applyBorder="1" applyAlignment="1">
      <alignment horizontal="right"/>
    </xf>
    <xf numFmtId="0" fontId="1" fillId="0" borderId="80" xfId="0" applyFont="1" applyBorder="1" applyAlignment="1">
      <alignment horizontal="center" wrapText="1"/>
    </xf>
    <xf numFmtId="0" fontId="1" fillId="0" borderId="81" xfId="0" applyFont="1" applyBorder="1" applyAlignment="1">
      <alignment horizontal="center"/>
    </xf>
    <xf numFmtId="0" fontId="1" fillId="0" borderId="82" xfId="0" applyFont="1" applyBorder="1" applyAlignment="1">
      <alignment horizontal="center"/>
    </xf>
    <xf numFmtId="0" fontId="1" fillId="0" borderId="83" xfId="0" applyFont="1" applyBorder="1" applyAlignment="1">
      <alignment horizontal="center"/>
    </xf>
    <xf numFmtId="0" fontId="1" fillId="0" borderId="84" xfId="0" applyFont="1" applyBorder="1" applyAlignment="1">
      <alignment horizontal="center"/>
    </xf>
    <xf numFmtId="0" fontId="1" fillId="0" borderId="85" xfId="0" applyFont="1" applyBorder="1" applyAlignment="1">
      <alignment horizontal="center" wrapText="1"/>
    </xf>
    <xf numFmtId="0" fontId="1" fillId="0" borderId="85" xfId="0" applyFont="1" applyBorder="1" applyAlignment="1">
      <alignment horizontal="center"/>
    </xf>
    <xf numFmtId="0" fontId="4" fillId="0" borderId="80" xfId="0" applyFont="1" applyBorder="1" applyAlignment="1">
      <alignment horizontal="center" wrapText="1"/>
    </xf>
    <xf numFmtId="0" fontId="4" fillId="0" borderId="80" xfId="0" applyFont="1" applyBorder="1" applyAlignment="1">
      <alignment horizontal="center" wrapText="1"/>
    </xf>
    <xf numFmtId="0" fontId="4" fillId="0" borderId="85" xfId="0" applyFont="1" applyBorder="1" applyAlignment="1">
      <alignment horizontal="center" wrapText="1"/>
    </xf>
    <xf numFmtId="0" fontId="73" fillId="0" borderId="85" xfId="0" applyFont="1" applyBorder="1" applyAlignment="1">
      <alignment horizontal="center" wrapText="1"/>
    </xf>
    <xf numFmtId="0" fontId="4" fillId="0" borderId="85" xfId="0" applyFont="1" applyBorder="1"/>
    <xf numFmtId="0" fontId="1" fillId="0" borderId="86" xfId="0" applyFont="1" applyBorder="1" applyAlignment="1">
      <alignment horizontal="center" wrapText="1"/>
    </xf>
    <xf numFmtId="0" fontId="1" fillId="0" borderId="86" xfId="0" applyFont="1" applyBorder="1" applyAlignment="1">
      <alignment horizontal="center"/>
    </xf>
    <xf numFmtId="0" fontId="4" fillId="0" borderId="86" xfId="0" applyFont="1" applyBorder="1" applyAlignment="1">
      <alignment horizontal="center" wrapText="1"/>
    </xf>
    <xf numFmtId="0" fontId="4" fillId="0" borderId="86" xfId="0" applyFont="1" applyBorder="1" applyAlignment="1">
      <alignment horizontal="center" wrapText="1"/>
    </xf>
    <xf numFmtId="0" fontId="4" fillId="0" borderId="86" xfId="0" applyFont="1" applyBorder="1"/>
    <xf numFmtId="0" fontId="71" fillId="0" borderId="85" xfId="0" applyFont="1" applyBorder="1"/>
    <xf numFmtId="0" fontId="1" fillId="0" borderId="85" xfId="0" applyFont="1" applyBorder="1"/>
    <xf numFmtId="0" fontId="71" fillId="7" borderId="87" xfId="0" applyFont="1" applyFill="1" applyBorder="1"/>
    <xf numFmtId="0" fontId="71" fillId="0" borderId="87" xfId="0" applyFont="1" applyBorder="1"/>
    <xf numFmtId="0" fontId="1" fillId="0" borderId="87" xfId="0" applyFont="1" applyBorder="1"/>
    <xf numFmtId="0" fontId="71" fillId="0" borderId="87" xfId="0" applyFont="1" applyBorder="1" applyAlignment="1">
      <alignment horizontal="left"/>
    </xf>
    <xf numFmtId="0" fontId="1" fillId="0" borderId="87" xfId="0" applyFont="1" applyBorder="1" applyAlignment="1">
      <alignment horizontal="left"/>
    </xf>
    <xf numFmtId="0" fontId="0" fillId="0" borderId="87" xfId="0" applyBorder="1"/>
    <xf numFmtId="0" fontId="0" fillId="0" borderId="87" xfId="0" applyBorder="1" applyAlignment="1">
      <alignment horizontal="left"/>
    </xf>
    <xf numFmtId="0" fontId="3" fillId="0" borderId="87" xfId="0" applyFont="1" applyBorder="1"/>
    <xf numFmtId="0" fontId="3" fillId="0" borderId="85" xfId="0" applyFont="1" applyBorder="1"/>
    <xf numFmtId="0" fontId="71" fillId="0" borderId="87" xfId="0" applyFont="1" applyBorder="1" applyAlignment="1">
      <alignment horizontal="right"/>
    </xf>
    <xf numFmtId="0" fontId="73" fillId="0" borderId="0" xfId="0" applyFont="1" applyAlignment="1">
      <alignment horizontal="right"/>
    </xf>
    <xf numFmtId="0" fontId="71" fillId="0" borderId="80" xfId="0" applyFont="1" applyBorder="1" applyAlignment="1">
      <alignment horizontal="center" wrapText="1"/>
    </xf>
    <xf numFmtId="0" fontId="71" fillId="0" borderId="80" xfId="0" applyFont="1" applyBorder="1" applyAlignment="1">
      <alignment horizontal="center"/>
    </xf>
    <xf numFmtId="0" fontId="76" fillId="0" borderId="82" xfId="0" applyFont="1" applyBorder="1" applyAlignment="1">
      <alignment horizontal="center"/>
    </xf>
    <xf numFmtId="0" fontId="76" fillId="0" borderId="83" xfId="0" applyFont="1" applyBorder="1" applyAlignment="1">
      <alignment horizontal="center"/>
    </xf>
    <xf numFmtId="0" fontId="76" fillId="0" borderId="84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2" fillId="0" borderId="88" xfId="0" applyFont="1" applyBorder="1"/>
    <xf numFmtId="0" fontId="2" fillId="0" borderId="0" xfId="0" applyFont="1" applyAlignment="1">
      <alignment wrapText="1"/>
    </xf>
    <xf numFmtId="0" fontId="71" fillId="0" borderId="85" xfId="0" applyFont="1" applyBorder="1" applyAlignment="1">
      <alignment horizontal="center" wrapText="1"/>
    </xf>
    <xf numFmtId="0" fontId="71" fillId="0" borderId="85" xfId="0" applyFont="1" applyBorder="1" applyAlignment="1">
      <alignment horizontal="center"/>
    </xf>
    <xf numFmtId="0" fontId="76" fillId="0" borderId="80" xfId="0" applyFont="1" applyBorder="1" applyAlignment="1">
      <alignment horizontal="center" wrapText="1"/>
    </xf>
    <xf numFmtId="0" fontId="76" fillId="0" borderId="88" xfId="0" applyFont="1" applyBorder="1" applyAlignment="1">
      <alignment horizontal="center" wrapText="1"/>
    </xf>
    <xf numFmtId="0" fontId="76" fillId="0" borderId="88" xfId="0" applyFont="1" applyBorder="1"/>
    <xf numFmtId="0" fontId="76" fillId="0" borderId="85" xfId="0" applyFont="1" applyBorder="1" applyAlignment="1">
      <alignment horizontal="center" wrapText="1"/>
    </xf>
    <xf numFmtId="0" fontId="76" fillId="0" borderId="85" xfId="0" applyFont="1" applyBorder="1"/>
    <xf numFmtId="0" fontId="71" fillId="0" borderId="86" xfId="0" applyFont="1" applyBorder="1" applyAlignment="1">
      <alignment horizontal="center" wrapText="1"/>
    </xf>
    <xf numFmtId="0" fontId="71" fillId="0" borderId="86" xfId="0" applyFont="1" applyBorder="1" applyAlignment="1">
      <alignment horizontal="center"/>
    </xf>
    <xf numFmtId="0" fontId="76" fillId="0" borderId="86" xfId="0" applyFont="1" applyBorder="1" applyAlignment="1">
      <alignment horizontal="center" wrapText="1"/>
    </xf>
    <xf numFmtId="0" fontId="76" fillId="0" borderId="86" xfId="0" applyFont="1" applyBorder="1"/>
    <xf numFmtId="0" fontId="71" fillId="0" borderId="85" xfId="0" applyFont="1" applyBorder="1" applyAlignment="1">
      <alignment horizontal="left" wrapText="1"/>
    </xf>
    <xf numFmtId="0" fontId="71" fillId="0" borderId="86" xfId="0" applyFont="1" applyBorder="1" applyAlignment="1">
      <alignment horizontal="right"/>
    </xf>
    <xf numFmtId="0" fontId="71" fillId="0" borderId="85" xfId="0" applyFont="1" applyBorder="1" applyAlignment="1">
      <alignment horizontal="right" wrapText="1"/>
    </xf>
    <xf numFmtId="0" fontId="76" fillId="0" borderId="85" xfId="0" applyFont="1" applyBorder="1" applyAlignment="1">
      <alignment horizontal="center" wrapText="1"/>
    </xf>
    <xf numFmtId="0" fontId="71" fillId="0" borderId="88" xfId="0" applyFont="1" applyBorder="1"/>
    <xf numFmtId="0" fontId="76" fillId="0" borderId="85" xfId="0" applyFont="1" applyBorder="1"/>
    <xf numFmtId="0" fontId="71" fillId="0" borderId="85" xfId="0" applyFont="1" applyBorder="1" applyAlignment="1">
      <alignment horizontal="right"/>
    </xf>
    <xf numFmtId="0" fontId="71" fillId="0" borderId="1" xfId="0" applyFont="1" applyBorder="1"/>
    <xf numFmtId="0" fontId="71" fillId="0" borderId="1" xfId="0" applyFont="1" applyBorder="1"/>
    <xf numFmtId="0" fontId="2" fillId="0" borderId="0" xfId="0" applyFont="1" applyAlignment="1">
      <alignment horizontal="right"/>
    </xf>
  </cellXfs>
  <cellStyles count="6">
    <cellStyle name="Įprastas" xfId="0" builtinId="0"/>
    <cellStyle name="Normal_CF_ataskaitos_prie_mokejimo_tvarkos_040115" xfId="5" xr:uid="{37FAD54A-2C00-4396-AF3A-A4C16E907191}"/>
    <cellStyle name="Normal_kontingento formos sav" xfId="2" xr:uid="{ADD03494-A414-43A7-BF6E-86A8ADC39F88}"/>
    <cellStyle name="Normal_Sheet1" xfId="3" xr:uid="{ABE79D07-3E8C-4C0E-B51E-B7163C48114F}"/>
    <cellStyle name="Normal_TRECFORMantras2001333" xfId="1" xr:uid="{3346B0F3-CE97-4CA8-88E3-DDFA3873EEA5}"/>
    <cellStyle name="Paprastas 2" xfId="4" xr:uid="{FD13590D-272A-452B-B23E-BA70A848C3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E227-1280-4CDA-B53A-D523B2109D1B}">
  <dimension ref="A1:AJ365"/>
  <sheetViews>
    <sheetView workbookViewId="0">
      <selection activeCell="R28" sqref="R28"/>
    </sheetView>
  </sheetViews>
  <sheetFormatPr defaultRowHeight="15"/>
  <cols>
    <col min="1" max="4" width="2" style="197" customWidth="1"/>
    <col min="5" max="5" width="2.140625" style="197" customWidth="1"/>
    <col min="6" max="6" width="3.5703125" style="198" customWidth="1"/>
    <col min="7" max="7" width="34.28515625" style="197" customWidth="1"/>
    <col min="8" max="8" width="4.7109375" style="197" customWidth="1"/>
    <col min="9" max="9" width="9" style="197" customWidth="1"/>
    <col min="10" max="10" width="11.7109375" style="197" customWidth="1"/>
    <col min="11" max="11" width="12.42578125" style="197" customWidth="1"/>
    <col min="12" max="12" width="10.140625" style="197" customWidth="1"/>
    <col min="13" max="13" width="0.140625" style="197" hidden="1" customWidth="1"/>
    <col min="14" max="14" width="6.140625" style="197" hidden="1" customWidth="1"/>
    <col min="15" max="15" width="8.85546875" style="197" hidden="1" customWidth="1"/>
    <col min="16" max="16" width="9.140625" style="197" hidden="1" customWidth="1"/>
    <col min="17" max="17" width="11.28515625" style="197" customWidth="1"/>
    <col min="18" max="18" width="34.42578125" style="197" customWidth="1"/>
    <col min="19" max="19" width="9.140625" style="197"/>
  </cols>
  <sheetData>
    <row r="1" spans="1:36" ht="15" customHeight="1">
      <c r="G1" s="199"/>
      <c r="H1" s="200"/>
      <c r="I1" s="201"/>
      <c r="J1" s="202" t="s">
        <v>141</v>
      </c>
      <c r="K1" s="202"/>
      <c r="L1" s="202"/>
      <c r="M1" s="203"/>
      <c r="N1" s="202"/>
      <c r="O1" s="202"/>
      <c r="P1" s="202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</row>
    <row r="2" spans="1:36" ht="14.25" customHeight="1">
      <c r="H2" s="200"/>
      <c r="I2"/>
      <c r="J2" s="202" t="s">
        <v>142</v>
      </c>
      <c r="K2" s="202"/>
      <c r="L2" s="202"/>
      <c r="M2" s="203"/>
      <c r="N2" s="202"/>
      <c r="O2" s="202"/>
      <c r="P2" s="202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</row>
    <row r="3" spans="1:36" ht="13.5" customHeight="1">
      <c r="H3" s="204"/>
      <c r="I3" s="200"/>
      <c r="J3" s="202" t="s">
        <v>143</v>
      </c>
      <c r="K3" s="202"/>
      <c r="L3" s="202"/>
      <c r="M3" s="203"/>
      <c r="N3" s="202"/>
      <c r="O3" s="202"/>
      <c r="P3" s="202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</row>
    <row r="4" spans="1:36" ht="14.25" customHeight="1">
      <c r="G4" s="205" t="s">
        <v>144</v>
      </c>
      <c r="H4" s="200"/>
      <c r="I4"/>
      <c r="J4" s="202" t="s">
        <v>145</v>
      </c>
      <c r="K4" s="202"/>
      <c r="L4" s="202"/>
      <c r="M4" s="203"/>
      <c r="N4" s="206"/>
      <c r="O4" s="206"/>
      <c r="P4" s="202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</row>
    <row r="5" spans="1:36" ht="12" customHeight="1">
      <c r="H5" s="207"/>
      <c r="I5"/>
      <c r="J5" s="202" t="s">
        <v>146</v>
      </c>
      <c r="K5" s="202"/>
      <c r="L5" s="202"/>
      <c r="M5" s="203"/>
      <c r="N5" s="202"/>
      <c r="O5" s="202"/>
      <c r="P5" s="202"/>
      <c r="Q5" s="202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</row>
    <row r="6" spans="1:36" ht="25.5" customHeight="1">
      <c r="G6" s="208" t="s">
        <v>147</v>
      </c>
      <c r="H6" s="202"/>
      <c r="I6" s="202"/>
      <c r="J6" s="209"/>
      <c r="K6" s="209"/>
      <c r="L6" s="178"/>
      <c r="M6" s="203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</row>
    <row r="7" spans="1:36" ht="18.75" customHeight="1">
      <c r="A7" s="368" t="s">
        <v>148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203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</row>
    <row r="8" spans="1:36" ht="14.25" customHeight="1">
      <c r="A8" s="210"/>
      <c r="B8" s="211"/>
      <c r="C8" s="211"/>
      <c r="D8" s="211"/>
      <c r="E8" s="211"/>
      <c r="F8" s="211"/>
      <c r="G8" s="370" t="s">
        <v>149</v>
      </c>
      <c r="H8" s="370"/>
      <c r="I8" s="370"/>
      <c r="J8" s="370"/>
      <c r="K8" s="370"/>
      <c r="L8" s="211"/>
      <c r="M8" s="203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</row>
    <row r="9" spans="1:36" ht="16.5" customHeight="1">
      <c r="A9" s="371" t="s">
        <v>150</v>
      </c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203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</row>
    <row r="10" spans="1:36" ht="15.75" customHeight="1">
      <c r="G10" s="372" t="s">
        <v>151</v>
      </c>
      <c r="H10" s="372"/>
      <c r="I10" s="372"/>
      <c r="J10" s="372"/>
      <c r="K10" s="372"/>
      <c r="M10" s="203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</row>
    <row r="11" spans="1:36" ht="12" customHeight="1">
      <c r="G11" s="373" t="s">
        <v>152</v>
      </c>
      <c r="H11" s="373"/>
      <c r="I11" s="373"/>
      <c r="J11" s="373"/>
      <c r="K11" s="373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</row>
    <row r="12" spans="1:36" ht="9" customHeight="1"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</row>
    <row r="13" spans="1:36" ht="12" customHeight="1">
      <c r="B13" s="371" t="s">
        <v>153</v>
      </c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</row>
    <row r="14" spans="1:36" ht="12" customHeight="1"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</row>
    <row r="15" spans="1:36" ht="12.75" customHeight="1">
      <c r="G15" s="372" t="s">
        <v>154</v>
      </c>
      <c r="H15" s="372"/>
      <c r="I15" s="372"/>
      <c r="J15" s="372"/>
      <c r="K15" s="372"/>
    </row>
    <row r="16" spans="1:36" ht="11.25" customHeight="1">
      <c r="G16" s="374" t="s">
        <v>155</v>
      </c>
      <c r="H16" s="374"/>
      <c r="I16" s="374"/>
      <c r="J16" s="374"/>
      <c r="K16" s="374"/>
    </row>
    <row r="17" spans="1:17" ht="15" customHeight="1">
      <c r="B17"/>
      <c r="C17"/>
      <c r="D17"/>
      <c r="E17" s="375" t="s">
        <v>156</v>
      </c>
      <c r="F17" s="375"/>
      <c r="G17" s="375"/>
      <c r="H17" s="375"/>
      <c r="I17" s="375"/>
      <c r="J17" s="375"/>
      <c r="K17" s="375"/>
      <c r="L17"/>
    </row>
    <row r="18" spans="1:17" ht="12" customHeight="1">
      <c r="A18" s="376" t="s">
        <v>157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212"/>
    </row>
    <row r="19" spans="1:17" ht="12" customHeight="1">
      <c r="F19" s="197"/>
      <c r="J19" s="213"/>
      <c r="K19" s="214"/>
      <c r="L19" s="215" t="s">
        <v>158</v>
      </c>
      <c r="M19" s="212"/>
    </row>
    <row r="20" spans="1:17" ht="11.25" customHeight="1">
      <c r="F20" s="197"/>
      <c r="J20" s="216" t="s">
        <v>159</v>
      </c>
      <c r="K20" s="204"/>
      <c r="L20" s="217">
        <v>188773688</v>
      </c>
      <c r="M20" s="212"/>
    </row>
    <row r="21" spans="1:17" ht="12" customHeight="1">
      <c r="E21" s="202"/>
      <c r="F21" s="218"/>
      <c r="I21" s="219"/>
      <c r="J21" s="219"/>
      <c r="K21" s="220" t="s">
        <v>160</v>
      </c>
      <c r="L21" s="217"/>
      <c r="M21" s="212"/>
    </row>
    <row r="22" spans="1:17" ht="12.75" customHeight="1">
      <c r="C22" s="377" t="s">
        <v>161</v>
      </c>
      <c r="D22" s="378"/>
      <c r="E22" s="378"/>
      <c r="F22" s="378"/>
      <c r="G22" s="378"/>
      <c r="H22" s="378"/>
      <c r="I22" s="378"/>
      <c r="K22" s="220" t="s">
        <v>162</v>
      </c>
      <c r="L22" s="221" t="s">
        <v>163</v>
      </c>
      <c r="M22" s="212"/>
    </row>
    <row r="23" spans="1:17" ht="12" customHeight="1">
      <c r="F23" s="197"/>
      <c r="G23" s="218" t="s">
        <v>164</v>
      </c>
      <c r="H23" s="222"/>
      <c r="J23" s="223" t="s">
        <v>165</v>
      </c>
      <c r="K23" s="224" t="s">
        <v>166</v>
      </c>
      <c r="L23" s="217"/>
      <c r="M23" s="212"/>
    </row>
    <row r="24" spans="1:17" ht="12.75" customHeight="1">
      <c r="F24" s="197"/>
      <c r="G24" s="225" t="s">
        <v>167</v>
      </c>
      <c r="H24" s="226"/>
      <c r="I24" s="227" t="s">
        <v>168</v>
      </c>
      <c r="J24" s="228"/>
      <c r="K24" s="217"/>
      <c r="L24" s="217"/>
      <c r="M24" s="212"/>
    </row>
    <row r="25" spans="1:17" ht="13.5" customHeight="1">
      <c r="F25" s="197"/>
      <c r="G25" s="367" t="s">
        <v>169</v>
      </c>
      <c r="H25" s="367"/>
      <c r="I25" s="229" t="s">
        <v>170</v>
      </c>
      <c r="J25" s="230" t="s">
        <v>171</v>
      </c>
      <c r="K25" s="231" t="s">
        <v>171</v>
      </c>
      <c r="L25" s="231" t="s">
        <v>171</v>
      </c>
      <c r="M25" s="212"/>
    </row>
    <row r="26" spans="1:17" ht="14.25" customHeight="1">
      <c r="A26" s="232"/>
      <c r="B26" s="232"/>
      <c r="C26" s="232"/>
      <c r="D26" s="232"/>
      <c r="E26" s="232"/>
      <c r="F26" s="233"/>
      <c r="G26" s="234"/>
      <c r="I26" s="234"/>
      <c r="J26" s="234"/>
      <c r="K26" s="235"/>
      <c r="L26" s="236" t="s">
        <v>172</v>
      </c>
      <c r="M26" s="237"/>
    </row>
    <row r="27" spans="1:17" ht="24" customHeight="1">
      <c r="A27" s="353" t="s">
        <v>173</v>
      </c>
      <c r="B27" s="354"/>
      <c r="C27" s="354"/>
      <c r="D27" s="354"/>
      <c r="E27" s="354"/>
      <c r="F27" s="354"/>
      <c r="G27" s="357" t="s">
        <v>174</v>
      </c>
      <c r="H27" s="359" t="s">
        <v>175</v>
      </c>
      <c r="I27" s="361" t="s">
        <v>176</v>
      </c>
      <c r="J27" s="362"/>
      <c r="K27" s="363" t="s">
        <v>177</v>
      </c>
      <c r="L27" s="365" t="s">
        <v>178</v>
      </c>
      <c r="M27" s="237"/>
    </row>
    <row r="28" spans="1:17" ht="46.5" customHeight="1">
      <c r="A28" s="355"/>
      <c r="B28" s="356"/>
      <c r="C28" s="356"/>
      <c r="D28" s="356"/>
      <c r="E28" s="356"/>
      <c r="F28" s="356"/>
      <c r="G28" s="358"/>
      <c r="H28" s="360"/>
      <c r="I28" s="238" t="s">
        <v>179</v>
      </c>
      <c r="J28" s="239" t="s">
        <v>180</v>
      </c>
      <c r="K28" s="364"/>
      <c r="L28" s="366"/>
    </row>
    <row r="29" spans="1:17" ht="11.25" customHeight="1">
      <c r="A29" s="347" t="s">
        <v>166</v>
      </c>
      <c r="B29" s="348"/>
      <c r="C29" s="348"/>
      <c r="D29" s="348"/>
      <c r="E29" s="348"/>
      <c r="F29" s="349"/>
      <c r="G29" s="240">
        <v>2</v>
      </c>
      <c r="H29" s="241">
        <v>3</v>
      </c>
      <c r="I29" s="242" t="s">
        <v>181</v>
      </c>
      <c r="J29" s="243" t="s">
        <v>182</v>
      </c>
      <c r="K29" s="244">
        <v>6</v>
      </c>
      <c r="L29" s="244">
        <v>7</v>
      </c>
    </row>
    <row r="30" spans="1:17" s="252" customFormat="1" ht="14.25" customHeight="1">
      <c r="A30" s="245">
        <v>2</v>
      </c>
      <c r="B30" s="245"/>
      <c r="C30" s="246"/>
      <c r="D30" s="247"/>
      <c r="E30" s="245"/>
      <c r="F30" s="248"/>
      <c r="G30" s="247" t="s">
        <v>183</v>
      </c>
      <c r="H30" s="249">
        <v>1</v>
      </c>
      <c r="I30" s="250">
        <f>SUM(I31+I42+I61+I82+I89+I109+I131+I150+I160)</f>
        <v>679100</v>
      </c>
      <c r="J30" s="250">
        <f>SUM(J31+J42+J61+J82+J89+J109+J131+J150+J160)</f>
        <v>505700</v>
      </c>
      <c r="K30" s="251">
        <f>SUM(K31+K42+K61+K82+K89+K109+K131+K150+K160)</f>
        <v>454251.58999999997</v>
      </c>
      <c r="L30" s="250">
        <f>SUM(L31+L42+L61+L82+L89+L109+L131+L150+L160)</f>
        <v>454251.58999999997</v>
      </c>
    </row>
    <row r="31" spans="1:17" ht="16.5" customHeight="1">
      <c r="A31" s="245">
        <v>2</v>
      </c>
      <c r="B31" s="253">
        <v>1</v>
      </c>
      <c r="C31" s="254"/>
      <c r="D31" s="255"/>
      <c r="E31" s="256"/>
      <c r="F31" s="257"/>
      <c r="G31" s="258" t="s">
        <v>184</v>
      </c>
      <c r="H31" s="249">
        <v>2</v>
      </c>
      <c r="I31" s="250">
        <f>SUM(I32+I38)</f>
        <v>509600</v>
      </c>
      <c r="J31" s="250">
        <f>SUM(J32+J38)</f>
        <v>376300</v>
      </c>
      <c r="K31" s="259">
        <f>SUM(K32+K38)</f>
        <v>353748</v>
      </c>
      <c r="L31" s="260">
        <f>SUM(L32+L38)</f>
        <v>353748</v>
      </c>
    </row>
    <row r="32" spans="1:17" ht="14.25" hidden="1" customHeight="1" collapsed="1">
      <c r="A32" s="261">
        <v>2</v>
      </c>
      <c r="B32" s="261">
        <v>1</v>
      </c>
      <c r="C32" s="262">
        <v>1</v>
      </c>
      <c r="D32" s="263"/>
      <c r="E32" s="261"/>
      <c r="F32" s="264"/>
      <c r="G32" s="263" t="s">
        <v>185</v>
      </c>
      <c r="H32" s="249">
        <v>3</v>
      </c>
      <c r="I32" s="250">
        <f>SUM(I33)</f>
        <v>502500</v>
      </c>
      <c r="J32" s="250">
        <f>SUM(J33)</f>
        <v>370700</v>
      </c>
      <c r="K32" s="251">
        <f>SUM(K33)</f>
        <v>348465.21</v>
      </c>
      <c r="L32" s="250">
        <f>SUM(L33)</f>
        <v>348465.21</v>
      </c>
      <c r="Q32" s="265"/>
    </row>
    <row r="33" spans="1:19" ht="13.5" hidden="1" customHeight="1" collapsed="1">
      <c r="A33" s="266">
        <v>2</v>
      </c>
      <c r="B33" s="261">
        <v>1</v>
      </c>
      <c r="C33" s="262">
        <v>1</v>
      </c>
      <c r="D33" s="263">
        <v>1</v>
      </c>
      <c r="E33" s="261"/>
      <c r="F33" s="264"/>
      <c r="G33" s="263" t="s">
        <v>185</v>
      </c>
      <c r="H33" s="249">
        <v>4</v>
      </c>
      <c r="I33" s="250">
        <f>SUM(I34+I36)</f>
        <v>502500</v>
      </c>
      <c r="J33" s="250">
        <f t="shared" ref="J33:L34" si="0">SUM(J34)</f>
        <v>370700</v>
      </c>
      <c r="K33" s="250">
        <f t="shared" si="0"/>
        <v>348465.21</v>
      </c>
      <c r="L33" s="250">
        <f t="shared" si="0"/>
        <v>348465.21</v>
      </c>
      <c r="Q33" s="265"/>
      <c r="R33" s="265"/>
    </row>
    <row r="34" spans="1:19" ht="14.25" hidden="1" customHeight="1" collapsed="1">
      <c r="A34" s="266">
        <v>2</v>
      </c>
      <c r="B34" s="261">
        <v>1</v>
      </c>
      <c r="C34" s="262">
        <v>1</v>
      </c>
      <c r="D34" s="263">
        <v>1</v>
      </c>
      <c r="E34" s="261">
        <v>1</v>
      </c>
      <c r="F34" s="264"/>
      <c r="G34" s="263" t="s">
        <v>186</v>
      </c>
      <c r="H34" s="249">
        <v>5</v>
      </c>
      <c r="I34" s="251">
        <f>SUM(I35)</f>
        <v>502500</v>
      </c>
      <c r="J34" s="251">
        <f t="shared" si="0"/>
        <v>370700</v>
      </c>
      <c r="K34" s="251">
        <f t="shared" si="0"/>
        <v>348465.21</v>
      </c>
      <c r="L34" s="251">
        <f t="shared" si="0"/>
        <v>348465.21</v>
      </c>
      <c r="Q34" s="265"/>
      <c r="R34" s="265"/>
    </row>
    <row r="35" spans="1:19" ht="14.25" customHeight="1">
      <c r="A35" s="266">
        <v>2</v>
      </c>
      <c r="B35" s="261">
        <v>1</v>
      </c>
      <c r="C35" s="262">
        <v>1</v>
      </c>
      <c r="D35" s="263">
        <v>1</v>
      </c>
      <c r="E35" s="261">
        <v>1</v>
      </c>
      <c r="F35" s="264">
        <v>1</v>
      </c>
      <c r="G35" s="263" t="s">
        <v>186</v>
      </c>
      <c r="H35" s="249">
        <v>6</v>
      </c>
      <c r="I35" s="267">
        <v>502500</v>
      </c>
      <c r="J35" s="268">
        <v>370700</v>
      </c>
      <c r="K35" s="268">
        <v>348465.21</v>
      </c>
      <c r="L35" s="268">
        <v>348465.21</v>
      </c>
      <c r="Q35" s="265"/>
      <c r="R35" s="265"/>
    </row>
    <row r="36" spans="1:19" ht="12.75" hidden="1" customHeight="1" collapsed="1">
      <c r="A36" s="266">
        <v>2</v>
      </c>
      <c r="B36" s="261">
        <v>1</v>
      </c>
      <c r="C36" s="262">
        <v>1</v>
      </c>
      <c r="D36" s="263">
        <v>1</v>
      </c>
      <c r="E36" s="261">
        <v>2</v>
      </c>
      <c r="F36" s="264"/>
      <c r="G36" s="263" t="s">
        <v>187</v>
      </c>
      <c r="H36" s="249">
        <v>7</v>
      </c>
      <c r="I36" s="251">
        <f>I37</f>
        <v>0</v>
      </c>
      <c r="J36" s="251">
        <f>J37</f>
        <v>0</v>
      </c>
      <c r="K36" s="251">
        <f>K37</f>
        <v>0</v>
      </c>
      <c r="L36" s="251">
        <f>L37</f>
        <v>0</v>
      </c>
      <c r="Q36" s="265"/>
      <c r="R36" s="265"/>
    </row>
    <row r="37" spans="1:19" ht="12.75" hidden="1" customHeight="1" collapsed="1">
      <c r="A37" s="266">
        <v>2</v>
      </c>
      <c r="B37" s="261">
        <v>1</v>
      </c>
      <c r="C37" s="262">
        <v>1</v>
      </c>
      <c r="D37" s="263">
        <v>1</v>
      </c>
      <c r="E37" s="261">
        <v>2</v>
      </c>
      <c r="F37" s="264">
        <v>1</v>
      </c>
      <c r="G37" s="263" t="s">
        <v>187</v>
      </c>
      <c r="H37" s="249">
        <v>8</v>
      </c>
      <c r="I37" s="268">
        <v>0</v>
      </c>
      <c r="J37" s="269">
        <v>0</v>
      </c>
      <c r="K37" s="268">
        <v>0</v>
      </c>
      <c r="L37" s="269">
        <v>0</v>
      </c>
      <c r="Q37" s="265"/>
      <c r="R37" s="265"/>
    </row>
    <row r="38" spans="1:19" ht="13.5" hidden="1" customHeight="1" collapsed="1">
      <c r="A38" s="266">
        <v>2</v>
      </c>
      <c r="B38" s="261">
        <v>1</v>
      </c>
      <c r="C38" s="262">
        <v>2</v>
      </c>
      <c r="D38" s="263"/>
      <c r="E38" s="261"/>
      <c r="F38" s="264"/>
      <c r="G38" s="263" t="s">
        <v>188</v>
      </c>
      <c r="H38" s="249">
        <v>9</v>
      </c>
      <c r="I38" s="251">
        <f t="shared" ref="I38:L40" si="1">I39</f>
        <v>7100</v>
      </c>
      <c r="J38" s="250">
        <f t="shared" si="1"/>
        <v>5600</v>
      </c>
      <c r="K38" s="251">
        <f t="shared" si="1"/>
        <v>5282.79</v>
      </c>
      <c r="L38" s="250">
        <f t="shared" si="1"/>
        <v>5282.79</v>
      </c>
      <c r="Q38" s="265"/>
      <c r="R38" s="265"/>
    </row>
    <row r="39" spans="1:19" ht="15.75" hidden="1" customHeight="1" collapsed="1">
      <c r="A39" s="266">
        <v>2</v>
      </c>
      <c r="B39" s="261">
        <v>1</v>
      </c>
      <c r="C39" s="262">
        <v>2</v>
      </c>
      <c r="D39" s="263">
        <v>1</v>
      </c>
      <c r="E39" s="261"/>
      <c r="F39" s="264"/>
      <c r="G39" s="263" t="s">
        <v>188</v>
      </c>
      <c r="H39" s="249">
        <v>10</v>
      </c>
      <c r="I39" s="251">
        <f t="shared" si="1"/>
        <v>7100</v>
      </c>
      <c r="J39" s="250">
        <f t="shared" si="1"/>
        <v>5600</v>
      </c>
      <c r="K39" s="250">
        <f t="shared" si="1"/>
        <v>5282.79</v>
      </c>
      <c r="L39" s="250">
        <f t="shared" si="1"/>
        <v>5282.79</v>
      </c>
      <c r="Q39" s="265"/>
    </row>
    <row r="40" spans="1:19" ht="13.5" hidden="1" customHeight="1" collapsed="1">
      <c r="A40" s="266">
        <v>2</v>
      </c>
      <c r="B40" s="261">
        <v>1</v>
      </c>
      <c r="C40" s="262">
        <v>2</v>
      </c>
      <c r="D40" s="263">
        <v>1</v>
      </c>
      <c r="E40" s="261">
        <v>1</v>
      </c>
      <c r="F40" s="264"/>
      <c r="G40" s="263" t="s">
        <v>188</v>
      </c>
      <c r="H40" s="249">
        <v>11</v>
      </c>
      <c r="I40" s="250">
        <f t="shared" si="1"/>
        <v>7100</v>
      </c>
      <c r="J40" s="250">
        <f t="shared" si="1"/>
        <v>5600</v>
      </c>
      <c r="K40" s="250">
        <f t="shared" si="1"/>
        <v>5282.79</v>
      </c>
      <c r="L40" s="250">
        <f t="shared" si="1"/>
        <v>5282.79</v>
      </c>
      <c r="Q40" s="265"/>
      <c r="R40" s="265"/>
    </row>
    <row r="41" spans="1:19" ht="14.25" customHeight="1">
      <c r="A41" s="266">
        <v>2</v>
      </c>
      <c r="B41" s="261">
        <v>1</v>
      </c>
      <c r="C41" s="262">
        <v>2</v>
      </c>
      <c r="D41" s="263">
        <v>1</v>
      </c>
      <c r="E41" s="261">
        <v>1</v>
      </c>
      <c r="F41" s="264">
        <v>1</v>
      </c>
      <c r="G41" s="263" t="s">
        <v>188</v>
      </c>
      <c r="H41" s="249">
        <v>12</v>
      </c>
      <c r="I41" s="269">
        <v>7100</v>
      </c>
      <c r="J41" s="268">
        <v>5600</v>
      </c>
      <c r="K41" s="268">
        <v>5282.79</v>
      </c>
      <c r="L41" s="268">
        <v>5282.79</v>
      </c>
      <c r="Q41" s="265"/>
      <c r="R41" s="265"/>
    </row>
    <row r="42" spans="1:19" ht="26.25" customHeight="1">
      <c r="A42" s="270">
        <v>2</v>
      </c>
      <c r="B42" s="271">
        <v>2</v>
      </c>
      <c r="C42" s="254"/>
      <c r="D42" s="255"/>
      <c r="E42" s="256"/>
      <c r="F42" s="257"/>
      <c r="G42" s="258" t="s">
        <v>189</v>
      </c>
      <c r="H42" s="249">
        <v>13</v>
      </c>
      <c r="I42" s="272">
        <f t="shared" ref="I42:L44" si="2">I43</f>
        <v>163000</v>
      </c>
      <c r="J42" s="273">
        <f t="shared" si="2"/>
        <v>124300</v>
      </c>
      <c r="K42" s="272">
        <f t="shared" si="2"/>
        <v>95456.180000000008</v>
      </c>
      <c r="L42" s="272">
        <f t="shared" si="2"/>
        <v>95456.180000000008</v>
      </c>
    </row>
    <row r="43" spans="1:19" ht="27" hidden="1" customHeight="1" collapsed="1">
      <c r="A43" s="266">
        <v>2</v>
      </c>
      <c r="B43" s="261">
        <v>2</v>
      </c>
      <c r="C43" s="262">
        <v>1</v>
      </c>
      <c r="D43" s="263"/>
      <c r="E43" s="261"/>
      <c r="F43" s="264"/>
      <c r="G43" s="255" t="s">
        <v>189</v>
      </c>
      <c r="H43" s="249">
        <v>14</v>
      </c>
      <c r="I43" s="250">
        <f t="shared" si="2"/>
        <v>163000</v>
      </c>
      <c r="J43" s="251">
        <f t="shared" si="2"/>
        <v>124300</v>
      </c>
      <c r="K43" s="250">
        <f t="shared" si="2"/>
        <v>95456.180000000008</v>
      </c>
      <c r="L43" s="251">
        <f t="shared" si="2"/>
        <v>95456.180000000008</v>
      </c>
      <c r="Q43" s="265"/>
      <c r="S43" s="265"/>
    </row>
    <row r="44" spans="1:19" ht="15.75" hidden="1" customHeight="1" collapsed="1">
      <c r="A44" s="266">
        <v>2</v>
      </c>
      <c r="B44" s="261">
        <v>2</v>
      </c>
      <c r="C44" s="262">
        <v>1</v>
      </c>
      <c r="D44" s="263">
        <v>1</v>
      </c>
      <c r="E44" s="261"/>
      <c r="F44" s="264"/>
      <c r="G44" s="255" t="s">
        <v>189</v>
      </c>
      <c r="H44" s="249">
        <v>15</v>
      </c>
      <c r="I44" s="250">
        <f t="shared" si="2"/>
        <v>163000</v>
      </c>
      <c r="J44" s="251">
        <f t="shared" si="2"/>
        <v>124300</v>
      </c>
      <c r="K44" s="260">
        <f t="shared" si="2"/>
        <v>95456.180000000008</v>
      </c>
      <c r="L44" s="260">
        <f t="shared" si="2"/>
        <v>95456.180000000008</v>
      </c>
      <c r="Q44" s="265"/>
      <c r="R44" s="265"/>
    </row>
    <row r="45" spans="1:19" ht="24.75" hidden="1" customHeight="1" collapsed="1">
      <c r="A45" s="274">
        <v>2</v>
      </c>
      <c r="B45" s="275">
        <v>2</v>
      </c>
      <c r="C45" s="276">
        <v>1</v>
      </c>
      <c r="D45" s="277">
        <v>1</v>
      </c>
      <c r="E45" s="275">
        <v>1</v>
      </c>
      <c r="F45" s="278"/>
      <c r="G45" s="255" t="s">
        <v>189</v>
      </c>
      <c r="H45" s="249">
        <v>16</v>
      </c>
      <c r="I45" s="279">
        <f>SUM(I46:I60)</f>
        <v>163000</v>
      </c>
      <c r="J45" s="279">
        <f>SUM(J46:J60)</f>
        <v>124300</v>
      </c>
      <c r="K45" s="280">
        <f>SUM(K46:K60)</f>
        <v>95456.180000000008</v>
      </c>
      <c r="L45" s="280">
        <f>SUM(L46:L60)</f>
        <v>95456.180000000008</v>
      </c>
      <c r="Q45" s="265"/>
      <c r="R45" s="265"/>
    </row>
    <row r="46" spans="1:19" ht="15.75" customHeight="1">
      <c r="A46" s="266">
        <v>2</v>
      </c>
      <c r="B46" s="261">
        <v>2</v>
      </c>
      <c r="C46" s="262">
        <v>1</v>
      </c>
      <c r="D46" s="263">
        <v>1</v>
      </c>
      <c r="E46" s="261">
        <v>1</v>
      </c>
      <c r="F46" s="281">
        <v>1</v>
      </c>
      <c r="G46" s="263" t="s">
        <v>190</v>
      </c>
      <c r="H46" s="249">
        <v>17</v>
      </c>
      <c r="I46" s="268">
        <v>68000</v>
      </c>
      <c r="J46" s="268">
        <v>50600</v>
      </c>
      <c r="K46" s="268">
        <v>38366.31</v>
      </c>
      <c r="L46" s="268">
        <v>38366.31</v>
      </c>
      <c r="Q46" s="265"/>
      <c r="R46" s="265"/>
    </row>
    <row r="47" spans="1:19" ht="26.25" customHeight="1">
      <c r="A47" s="266">
        <v>2</v>
      </c>
      <c r="B47" s="261">
        <v>2</v>
      </c>
      <c r="C47" s="262">
        <v>1</v>
      </c>
      <c r="D47" s="263">
        <v>1</v>
      </c>
      <c r="E47" s="261">
        <v>1</v>
      </c>
      <c r="F47" s="264">
        <v>2</v>
      </c>
      <c r="G47" s="263" t="s">
        <v>191</v>
      </c>
      <c r="H47" s="249">
        <v>18</v>
      </c>
      <c r="I47" s="268">
        <v>500</v>
      </c>
      <c r="J47" s="268">
        <v>400</v>
      </c>
      <c r="K47" s="268">
        <v>55.8</v>
      </c>
      <c r="L47" s="268">
        <v>55.8</v>
      </c>
      <c r="Q47" s="265"/>
      <c r="R47" s="265"/>
    </row>
    <row r="48" spans="1:19" ht="26.25" customHeight="1">
      <c r="A48" s="266">
        <v>2</v>
      </c>
      <c r="B48" s="261">
        <v>2</v>
      </c>
      <c r="C48" s="262">
        <v>1</v>
      </c>
      <c r="D48" s="263">
        <v>1</v>
      </c>
      <c r="E48" s="261">
        <v>1</v>
      </c>
      <c r="F48" s="264">
        <v>5</v>
      </c>
      <c r="G48" s="263" t="s">
        <v>192</v>
      </c>
      <c r="H48" s="249">
        <v>19</v>
      </c>
      <c r="I48" s="268">
        <v>1500</v>
      </c>
      <c r="J48" s="268">
        <v>1200</v>
      </c>
      <c r="K48" s="268">
        <v>979.03</v>
      </c>
      <c r="L48" s="268">
        <v>979.03</v>
      </c>
      <c r="Q48" s="265"/>
      <c r="R48" s="265"/>
    </row>
    <row r="49" spans="1:19" ht="27" customHeight="1">
      <c r="A49" s="266">
        <v>2</v>
      </c>
      <c r="B49" s="261">
        <v>2</v>
      </c>
      <c r="C49" s="262">
        <v>1</v>
      </c>
      <c r="D49" s="263">
        <v>1</v>
      </c>
      <c r="E49" s="261">
        <v>1</v>
      </c>
      <c r="F49" s="264">
        <v>6</v>
      </c>
      <c r="G49" s="263" t="s">
        <v>193</v>
      </c>
      <c r="H49" s="249">
        <v>20</v>
      </c>
      <c r="I49" s="268">
        <v>1300</v>
      </c>
      <c r="J49" s="268">
        <v>900</v>
      </c>
      <c r="K49" s="268">
        <v>847.25</v>
      </c>
      <c r="L49" s="268">
        <v>847.25</v>
      </c>
      <c r="Q49" s="265"/>
      <c r="R49" s="265"/>
    </row>
    <row r="50" spans="1:19" ht="26.25" customHeight="1">
      <c r="A50" s="282">
        <v>2</v>
      </c>
      <c r="B50" s="256">
        <v>2</v>
      </c>
      <c r="C50" s="254">
        <v>1</v>
      </c>
      <c r="D50" s="255">
        <v>1</v>
      </c>
      <c r="E50" s="256">
        <v>1</v>
      </c>
      <c r="F50" s="257">
        <v>7</v>
      </c>
      <c r="G50" s="255" t="s">
        <v>194</v>
      </c>
      <c r="H50" s="249">
        <v>21</v>
      </c>
      <c r="I50" s="268">
        <v>500</v>
      </c>
      <c r="J50" s="268">
        <v>400</v>
      </c>
      <c r="K50" s="268">
        <v>0</v>
      </c>
      <c r="L50" s="268">
        <v>0</v>
      </c>
      <c r="Q50" s="265"/>
      <c r="R50" s="265"/>
    </row>
    <row r="51" spans="1:19" ht="15" customHeight="1">
      <c r="A51" s="266">
        <v>2</v>
      </c>
      <c r="B51" s="261">
        <v>2</v>
      </c>
      <c r="C51" s="262">
        <v>1</v>
      </c>
      <c r="D51" s="263">
        <v>1</v>
      </c>
      <c r="E51" s="261">
        <v>1</v>
      </c>
      <c r="F51" s="264">
        <v>11</v>
      </c>
      <c r="G51" s="263" t="s">
        <v>195</v>
      </c>
      <c r="H51" s="249">
        <v>22</v>
      </c>
      <c r="I51" s="269">
        <v>600</v>
      </c>
      <c r="J51" s="268">
        <v>500</v>
      </c>
      <c r="K51" s="268">
        <v>201.84</v>
      </c>
      <c r="L51" s="268">
        <v>201.84</v>
      </c>
      <c r="Q51" s="265"/>
      <c r="R51" s="265"/>
    </row>
    <row r="52" spans="1:19" ht="15.75" hidden="1" customHeight="1" collapsed="1">
      <c r="A52" s="274">
        <v>2</v>
      </c>
      <c r="B52" s="283">
        <v>2</v>
      </c>
      <c r="C52" s="284">
        <v>1</v>
      </c>
      <c r="D52" s="284">
        <v>1</v>
      </c>
      <c r="E52" s="284">
        <v>1</v>
      </c>
      <c r="F52" s="285">
        <v>12</v>
      </c>
      <c r="G52" s="286" t="s">
        <v>196</v>
      </c>
      <c r="H52" s="249">
        <v>23</v>
      </c>
      <c r="I52" s="287">
        <v>0</v>
      </c>
      <c r="J52" s="268">
        <v>0</v>
      </c>
      <c r="K52" s="268">
        <v>0</v>
      </c>
      <c r="L52" s="268">
        <v>0</v>
      </c>
      <c r="Q52" s="265"/>
      <c r="R52" s="265"/>
    </row>
    <row r="53" spans="1:19" ht="25.5" customHeight="1">
      <c r="A53" s="266">
        <v>2</v>
      </c>
      <c r="B53" s="261">
        <v>2</v>
      </c>
      <c r="C53" s="262">
        <v>1</v>
      </c>
      <c r="D53" s="262">
        <v>1</v>
      </c>
      <c r="E53" s="262">
        <v>1</v>
      </c>
      <c r="F53" s="264">
        <v>14</v>
      </c>
      <c r="G53" s="288" t="s">
        <v>197</v>
      </c>
      <c r="H53" s="249">
        <v>24</v>
      </c>
      <c r="I53" s="269">
        <v>34300</v>
      </c>
      <c r="J53" s="269">
        <v>25800</v>
      </c>
      <c r="K53" s="269">
        <v>25514.74</v>
      </c>
      <c r="L53" s="269">
        <v>25514.74</v>
      </c>
      <c r="Q53" s="265"/>
      <c r="R53" s="265"/>
    </row>
    <row r="54" spans="1:19" ht="27.75" customHeight="1">
      <c r="A54" s="266">
        <v>2</v>
      </c>
      <c r="B54" s="261">
        <v>2</v>
      </c>
      <c r="C54" s="262">
        <v>1</v>
      </c>
      <c r="D54" s="262">
        <v>1</v>
      </c>
      <c r="E54" s="262">
        <v>1</v>
      </c>
      <c r="F54" s="264">
        <v>15</v>
      </c>
      <c r="G54" s="263" t="s">
        <v>198</v>
      </c>
      <c r="H54" s="249">
        <v>25</v>
      </c>
      <c r="I54" s="269">
        <v>1000</v>
      </c>
      <c r="J54" s="268">
        <v>800</v>
      </c>
      <c r="K54" s="268">
        <v>30</v>
      </c>
      <c r="L54" s="268">
        <v>30</v>
      </c>
      <c r="Q54" s="265"/>
      <c r="R54" s="265"/>
    </row>
    <row r="55" spans="1:19" ht="15.75" customHeight="1">
      <c r="A55" s="266">
        <v>2</v>
      </c>
      <c r="B55" s="261">
        <v>2</v>
      </c>
      <c r="C55" s="262">
        <v>1</v>
      </c>
      <c r="D55" s="262">
        <v>1</v>
      </c>
      <c r="E55" s="262">
        <v>1</v>
      </c>
      <c r="F55" s="264">
        <v>16</v>
      </c>
      <c r="G55" s="263" t="s">
        <v>199</v>
      </c>
      <c r="H55" s="249">
        <v>26</v>
      </c>
      <c r="I55" s="269">
        <v>2500</v>
      </c>
      <c r="J55" s="268">
        <v>2000</v>
      </c>
      <c r="K55" s="268">
        <v>1803.16</v>
      </c>
      <c r="L55" s="268">
        <v>1803.16</v>
      </c>
      <c r="Q55" s="265"/>
      <c r="R55" s="265"/>
    </row>
    <row r="56" spans="1:19" ht="27.75" hidden="1" customHeight="1" collapsed="1">
      <c r="A56" s="266">
        <v>2</v>
      </c>
      <c r="B56" s="261">
        <v>2</v>
      </c>
      <c r="C56" s="262">
        <v>1</v>
      </c>
      <c r="D56" s="262">
        <v>1</v>
      </c>
      <c r="E56" s="262">
        <v>1</v>
      </c>
      <c r="F56" s="264">
        <v>17</v>
      </c>
      <c r="G56" s="263" t="s">
        <v>200</v>
      </c>
      <c r="H56" s="249">
        <v>27</v>
      </c>
      <c r="I56" s="269">
        <v>0</v>
      </c>
      <c r="J56" s="269">
        <v>0</v>
      </c>
      <c r="K56" s="269">
        <v>0</v>
      </c>
      <c r="L56" s="269">
        <v>0</v>
      </c>
      <c r="Q56" s="265"/>
      <c r="R56" s="265"/>
    </row>
    <row r="57" spans="1:19" ht="14.25" customHeight="1">
      <c r="A57" s="266">
        <v>2</v>
      </c>
      <c r="B57" s="261">
        <v>2</v>
      </c>
      <c r="C57" s="262">
        <v>1</v>
      </c>
      <c r="D57" s="262">
        <v>1</v>
      </c>
      <c r="E57" s="262">
        <v>1</v>
      </c>
      <c r="F57" s="264">
        <v>20</v>
      </c>
      <c r="G57" s="263" t="s">
        <v>201</v>
      </c>
      <c r="H57" s="249">
        <v>28</v>
      </c>
      <c r="I57" s="269">
        <v>30700</v>
      </c>
      <c r="J57" s="268">
        <v>23400</v>
      </c>
      <c r="K57" s="268">
        <v>16185.33</v>
      </c>
      <c r="L57" s="268">
        <v>16185.33</v>
      </c>
      <c r="Q57" s="265"/>
      <c r="R57" s="265"/>
    </row>
    <row r="58" spans="1:19" ht="27.75" customHeight="1">
      <c r="A58" s="266">
        <v>2</v>
      </c>
      <c r="B58" s="261">
        <v>2</v>
      </c>
      <c r="C58" s="262">
        <v>1</v>
      </c>
      <c r="D58" s="262">
        <v>1</v>
      </c>
      <c r="E58" s="262">
        <v>1</v>
      </c>
      <c r="F58" s="264">
        <v>21</v>
      </c>
      <c r="G58" s="263" t="s">
        <v>202</v>
      </c>
      <c r="H58" s="249">
        <v>29</v>
      </c>
      <c r="I58" s="269">
        <v>2600</v>
      </c>
      <c r="J58" s="268">
        <v>2000</v>
      </c>
      <c r="K58" s="268">
        <v>721.02</v>
      </c>
      <c r="L58" s="268">
        <v>721.02</v>
      </c>
      <c r="Q58" s="265"/>
      <c r="R58" s="265"/>
    </row>
    <row r="59" spans="1:19" ht="12" hidden="1" customHeight="1" collapsed="1">
      <c r="A59" s="266">
        <v>2</v>
      </c>
      <c r="B59" s="261">
        <v>2</v>
      </c>
      <c r="C59" s="262">
        <v>1</v>
      </c>
      <c r="D59" s="262">
        <v>1</v>
      </c>
      <c r="E59" s="262">
        <v>1</v>
      </c>
      <c r="F59" s="264">
        <v>22</v>
      </c>
      <c r="G59" s="263" t="s">
        <v>203</v>
      </c>
      <c r="H59" s="249">
        <v>30</v>
      </c>
      <c r="I59" s="269">
        <v>0</v>
      </c>
      <c r="J59" s="268">
        <v>0</v>
      </c>
      <c r="K59" s="268">
        <v>0</v>
      </c>
      <c r="L59" s="268">
        <v>0</v>
      </c>
      <c r="Q59" s="265"/>
      <c r="R59" s="265"/>
    </row>
    <row r="60" spans="1:19" ht="15" customHeight="1">
      <c r="A60" s="266">
        <v>2</v>
      </c>
      <c r="B60" s="261">
        <v>2</v>
      </c>
      <c r="C60" s="262">
        <v>1</v>
      </c>
      <c r="D60" s="262">
        <v>1</v>
      </c>
      <c r="E60" s="262">
        <v>1</v>
      </c>
      <c r="F60" s="264">
        <v>30</v>
      </c>
      <c r="G60" s="263" t="s">
        <v>204</v>
      </c>
      <c r="H60" s="249">
        <v>31</v>
      </c>
      <c r="I60" s="269">
        <v>19500</v>
      </c>
      <c r="J60" s="268">
        <v>16300</v>
      </c>
      <c r="K60" s="268">
        <v>10751.7</v>
      </c>
      <c r="L60" s="268">
        <v>10751.7</v>
      </c>
      <c r="Q60" s="265"/>
      <c r="R60" s="265"/>
    </row>
    <row r="61" spans="1:19" ht="14.25" hidden="1" customHeight="1" collapsed="1">
      <c r="A61" s="289">
        <v>2</v>
      </c>
      <c r="B61" s="290">
        <v>3</v>
      </c>
      <c r="C61" s="253"/>
      <c r="D61" s="254"/>
      <c r="E61" s="254"/>
      <c r="F61" s="257"/>
      <c r="G61" s="291" t="s">
        <v>205</v>
      </c>
      <c r="H61" s="249">
        <v>32</v>
      </c>
      <c r="I61" s="272">
        <f>I62</f>
        <v>0</v>
      </c>
      <c r="J61" s="272">
        <f>J62</f>
        <v>0</v>
      </c>
      <c r="K61" s="272">
        <f>K62</f>
        <v>0</v>
      </c>
      <c r="L61" s="272">
        <f>L62</f>
        <v>0</v>
      </c>
    </row>
    <row r="62" spans="1:19" ht="13.5" hidden="1" customHeight="1" collapsed="1">
      <c r="A62" s="266">
        <v>2</v>
      </c>
      <c r="B62" s="261">
        <v>3</v>
      </c>
      <c r="C62" s="262">
        <v>1</v>
      </c>
      <c r="D62" s="262"/>
      <c r="E62" s="262"/>
      <c r="F62" s="264"/>
      <c r="G62" s="263" t="s">
        <v>206</v>
      </c>
      <c r="H62" s="249">
        <v>33</v>
      </c>
      <c r="I62" s="250">
        <f>SUM(I63+I68+I73)</f>
        <v>0</v>
      </c>
      <c r="J62" s="292">
        <f>SUM(J63+J68+J73)</f>
        <v>0</v>
      </c>
      <c r="K62" s="251">
        <f>SUM(K63+K68+K73)</f>
        <v>0</v>
      </c>
      <c r="L62" s="250">
        <f>SUM(L63+L68+L73)</f>
        <v>0</v>
      </c>
      <c r="Q62" s="265"/>
      <c r="S62" s="265"/>
    </row>
    <row r="63" spans="1:19" ht="15" hidden="1" customHeight="1" collapsed="1">
      <c r="A63" s="266">
        <v>2</v>
      </c>
      <c r="B63" s="261">
        <v>3</v>
      </c>
      <c r="C63" s="262">
        <v>1</v>
      </c>
      <c r="D63" s="262">
        <v>1</v>
      </c>
      <c r="E63" s="262"/>
      <c r="F63" s="264"/>
      <c r="G63" s="263" t="s">
        <v>207</v>
      </c>
      <c r="H63" s="249">
        <v>34</v>
      </c>
      <c r="I63" s="250">
        <f>I64</f>
        <v>0</v>
      </c>
      <c r="J63" s="292">
        <f>J64</f>
        <v>0</v>
      </c>
      <c r="K63" s="251">
        <f>K64</f>
        <v>0</v>
      </c>
      <c r="L63" s="250">
        <f>L64</f>
        <v>0</v>
      </c>
      <c r="Q63" s="265"/>
      <c r="R63" s="265"/>
    </row>
    <row r="64" spans="1:19" ht="13.5" hidden="1" customHeight="1" collapsed="1">
      <c r="A64" s="266">
        <v>2</v>
      </c>
      <c r="B64" s="261">
        <v>3</v>
      </c>
      <c r="C64" s="262">
        <v>1</v>
      </c>
      <c r="D64" s="262">
        <v>1</v>
      </c>
      <c r="E64" s="262">
        <v>1</v>
      </c>
      <c r="F64" s="264"/>
      <c r="G64" s="263" t="s">
        <v>207</v>
      </c>
      <c r="H64" s="249">
        <v>35</v>
      </c>
      <c r="I64" s="250">
        <f>SUM(I65:I67)</f>
        <v>0</v>
      </c>
      <c r="J64" s="292">
        <f>SUM(J65:J67)</f>
        <v>0</v>
      </c>
      <c r="K64" s="251">
        <f>SUM(K65:K67)</f>
        <v>0</v>
      </c>
      <c r="L64" s="250">
        <f>SUM(L65:L67)</f>
        <v>0</v>
      </c>
      <c r="Q64" s="265"/>
      <c r="R64" s="265"/>
    </row>
    <row r="65" spans="1:18" s="293" customFormat="1" ht="25.5" hidden="1" customHeight="1" collapsed="1">
      <c r="A65" s="266">
        <v>2</v>
      </c>
      <c r="B65" s="261">
        <v>3</v>
      </c>
      <c r="C65" s="262">
        <v>1</v>
      </c>
      <c r="D65" s="262">
        <v>1</v>
      </c>
      <c r="E65" s="262">
        <v>1</v>
      </c>
      <c r="F65" s="264">
        <v>1</v>
      </c>
      <c r="G65" s="263" t="s">
        <v>208</v>
      </c>
      <c r="H65" s="249">
        <v>36</v>
      </c>
      <c r="I65" s="269">
        <v>0</v>
      </c>
      <c r="J65" s="269">
        <v>0</v>
      </c>
      <c r="K65" s="269">
        <v>0</v>
      </c>
      <c r="L65" s="269">
        <v>0</v>
      </c>
      <c r="Q65" s="265"/>
      <c r="R65" s="265"/>
    </row>
    <row r="66" spans="1:18" ht="19.5" hidden="1" customHeight="1" collapsed="1">
      <c r="A66" s="266">
        <v>2</v>
      </c>
      <c r="B66" s="256">
        <v>3</v>
      </c>
      <c r="C66" s="254">
        <v>1</v>
      </c>
      <c r="D66" s="254">
        <v>1</v>
      </c>
      <c r="E66" s="254">
        <v>1</v>
      </c>
      <c r="F66" s="257">
        <v>2</v>
      </c>
      <c r="G66" s="255" t="s">
        <v>209</v>
      </c>
      <c r="H66" s="249">
        <v>37</v>
      </c>
      <c r="I66" s="267">
        <v>0</v>
      </c>
      <c r="J66" s="267">
        <v>0</v>
      </c>
      <c r="K66" s="267">
        <v>0</v>
      </c>
      <c r="L66" s="267">
        <v>0</v>
      </c>
      <c r="Q66" s="265"/>
      <c r="R66" s="265"/>
    </row>
    <row r="67" spans="1:18" ht="16.5" hidden="1" customHeight="1" collapsed="1">
      <c r="A67" s="261">
        <v>2</v>
      </c>
      <c r="B67" s="262">
        <v>3</v>
      </c>
      <c r="C67" s="262">
        <v>1</v>
      </c>
      <c r="D67" s="262">
        <v>1</v>
      </c>
      <c r="E67" s="262">
        <v>1</v>
      </c>
      <c r="F67" s="264">
        <v>3</v>
      </c>
      <c r="G67" s="263" t="s">
        <v>210</v>
      </c>
      <c r="H67" s="249">
        <v>38</v>
      </c>
      <c r="I67" s="269">
        <v>0</v>
      </c>
      <c r="J67" s="269">
        <v>0</v>
      </c>
      <c r="K67" s="269">
        <v>0</v>
      </c>
      <c r="L67" s="269">
        <v>0</v>
      </c>
      <c r="Q67" s="265"/>
      <c r="R67" s="265"/>
    </row>
    <row r="68" spans="1:18" ht="29.25" hidden="1" customHeight="1" collapsed="1">
      <c r="A68" s="256">
        <v>2</v>
      </c>
      <c r="B68" s="254">
        <v>3</v>
      </c>
      <c r="C68" s="254">
        <v>1</v>
      </c>
      <c r="D68" s="254">
        <v>2</v>
      </c>
      <c r="E68" s="254"/>
      <c r="F68" s="257"/>
      <c r="G68" s="255" t="s">
        <v>211</v>
      </c>
      <c r="H68" s="249">
        <v>39</v>
      </c>
      <c r="I68" s="272">
        <f>I69</f>
        <v>0</v>
      </c>
      <c r="J68" s="294">
        <f>J69</f>
        <v>0</v>
      </c>
      <c r="K68" s="273">
        <f>K69</f>
        <v>0</v>
      </c>
      <c r="L68" s="273">
        <f>L69</f>
        <v>0</v>
      </c>
      <c r="Q68" s="265"/>
      <c r="R68" s="265"/>
    </row>
    <row r="69" spans="1:18" ht="27" hidden="1" customHeight="1" collapsed="1">
      <c r="A69" s="275">
        <v>2</v>
      </c>
      <c r="B69" s="276">
        <v>3</v>
      </c>
      <c r="C69" s="276">
        <v>1</v>
      </c>
      <c r="D69" s="276">
        <v>2</v>
      </c>
      <c r="E69" s="276">
        <v>1</v>
      </c>
      <c r="F69" s="278"/>
      <c r="G69" s="255" t="s">
        <v>211</v>
      </c>
      <c r="H69" s="249">
        <v>40</v>
      </c>
      <c r="I69" s="260">
        <f>SUM(I70:I72)</f>
        <v>0</v>
      </c>
      <c r="J69" s="295">
        <f>SUM(J70:J72)</f>
        <v>0</v>
      </c>
      <c r="K69" s="259">
        <f>SUM(K70:K72)</f>
        <v>0</v>
      </c>
      <c r="L69" s="251">
        <f>SUM(L70:L72)</f>
        <v>0</v>
      </c>
      <c r="Q69" s="265"/>
      <c r="R69" s="265"/>
    </row>
    <row r="70" spans="1:18" s="293" customFormat="1" ht="27" hidden="1" customHeight="1" collapsed="1">
      <c r="A70" s="261">
        <v>2</v>
      </c>
      <c r="B70" s="262">
        <v>3</v>
      </c>
      <c r="C70" s="262">
        <v>1</v>
      </c>
      <c r="D70" s="262">
        <v>2</v>
      </c>
      <c r="E70" s="262">
        <v>1</v>
      </c>
      <c r="F70" s="264">
        <v>1</v>
      </c>
      <c r="G70" s="266" t="s">
        <v>208</v>
      </c>
      <c r="H70" s="249">
        <v>41</v>
      </c>
      <c r="I70" s="269">
        <v>0</v>
      </c>
      <c r="J70" s="269">
        <v>0</v>
      </c>
      <c r="K70" s="269">
        <v>0</v>
      </c>
      <c r="L70" s="269">
        <v>0</v>
      </c>
      <c r="Q70" s="265"/>
      <c r="R70" s="265"/>
    </row>
    <row r="71" spans="1:18" ht="16.5" hidden="1" customHeight="1" collapsed="1">
      <c r="A71" s="261">
        <v>2</v>
      </c>
      <c r="B71" s="262">
        <v>3</v>
      </c>
      <c r="C71" s="262">
        <v>1</v>
      </c>
      <c r="D71" s="262">
        <v>2</v>
      </c>
      <c r="E71" s="262">
        <v>1</v>
      </c>
      <c r="F71" s="264">
        <v>2</v>
      </c>
      <c r="G71" s="266" t="s">
        <v>209</v>
      </c>
      <c r="H71" s="249">
        <v>42</v>
      </c>
      <c r="I71" s="269">
        <v>0</v>
      </c>
      <c r="J71" s="269">
        <v>0</v>
      </c>
      <c r="K71" s="269">
        <v>0</v>
      </c>
      <c r="L71" s="269">
        <v>0</v>
      </c>
      <c r="Q71" s="265"/>
      <c r="R71" s="265"/>
    </row>
    <row r="72" spans="1:18" ht="15" hidden="1" customHeight="1" collapsed="1">
      <c r="A72" s="261">
        <v>2</v>
      </c>
      <c r="B72" s="262">
        <v>3</v>
      </c>
      <c r="C72" s="262">
        <v>1</v>
      </c>
      <c r="D72" s="262">
        <v>2</v>
      </c>
      <c r="E72" s="262">
        <v>1</v>
      </c>
      <c r="F72" s="264">
        <v>3</v>
      </c>
      <c r="G72" s="266" t="s">
        <v>210</v>
      </c>
      <c r="H72" s="249">
        <v>43</v>
      </c>
      <c r="I72" s="269">
        <v>0</v>
      </c>
      <c r="J72" s="269">
        <v>0</v>
      </c>
      <c r="K72" s="269">
        <v>0</v>
      </c>
      <c r="L72" s="269">
        <v>0</v>
      </c>
      <c r="Q72" s="265"/>
      <c r="R72" s="265"/>
    </row>
    <row r="73" spans="1:18" ht="27.75" hidden="1" customHeight="1" collapsed="1">
      <c r="A73" s="261">
        <v>2</v>
      </c>
      <c r="B73" s="262">
        <v>3</v>
      </c>
      <c r="C73" s="262">
        <v>1</v>
      </c>
      <c r="D73" s="262">
        <v>3</v>
      </c>
      <c r="E73" s="262"/>
      <c r="F73" s="264"/>
      <c r="G73" s="266" t="s">
        <v>212</v>
      </c>
      <c r="H73" s="249">
        <v>44</v>
      </c>
      <c r="I73" s="250">
        <f>I74</f>
        <v>0</v>
      </c>
      <c r="J73" s="292">
        <f>J74</f>
        <v>0</v>
      </c>
      <c r="K73" s="251">
        <f>K74</f>
        <v>0</v>
      </c>
      <c r="L73" s="251">
        <f>L74</f>
        <v>0</v>
      </c>
      <c r="Q73" s="265"/>
      <c r="R73" s="265"/>
    </row>
    <row r="74" spans="1:18" ht="26.25" hidden="1" customHeight="1" collapsed="1">
      <c r="A74" s="261">
        <v>2</v>
      </c>
      <c r="B74" s="262">
        <v>3</v>
      </c>
      <c r="C74" s="262">
        <v>1</v>
      </c>
      <c r="D74" s="262">
        <v>3</v>
      </c>
      <c r="E74" s="262">
        <v>1</v>
      </c>
      <c r="F74" s="264"/>
      <c r="G74" s="266" t="s">
        <v>213</v>
      </c>
      <c r="H74" s="249">
        <v>45</v>
      </c>
      <c r="I74" s="250">
        <f>SUM(I75:I77)</f>
        <v>0</v>
      </c>
      <c r="J74" s="292">
        <f>SUM(J75:J77)</f>
        <v>0</v>
      </c>
      <c r="K74" s="251">
        <f>SUM(K75:K77)</f>
        <v>0</v>
      </c>
      <c r="L74" s="251">
        <f>SUM(L75:L77)</f>
        <v>0</v>
      </c>
      <c r="Q74" s="265"/>
      <c r="R74" s="265"/>
    </row>
    <row r="75" spans="1:18" ht="15" hidden="1" customHeight="1" collapsed="1">
      <c r="A75" s="256">
        <v>2</v>
      </c>
      <c r="B75" s="254">
        <v>3</v>
      </c>
      <c r="C75" s="254">
        <v>1</v>
      </c>
      <c r="D75" s="254">
        <v>3</v>
      </c>
      <c r="E75" s="254">
        <v>1</v>
      </c>
      <c r="F75" s="257">
        <v>1</v>
      </c>
      <c r="G75" s="282" t="s">
        <v>214</v>
      </c>
      <c r="H75" s="249">
        <v>46</v>
      </c>
      <c r="I75" s="267">
        <v>0</v>
      </c>
      <c r="J75" s="267">
        <v>0</v>
      </c>
      <c r="K75" s="267">
        <v>0</v>
      </c>
      <c r="L75" s="267">
        <v>0</v>
      </c>
      <c r="Q75" s="265"/>
      <c r="R75" s="265"/>
    </row>
    <row r="76" spans="1:18" ht="16.5" hidden="1" customHeight="1" collapsed="1">
      <c r="A76" s="261">
        <v>2</v>
      </c>
      <c r="B76" s="262">
        <v>3</v>
      </c>
      <c r="C76" s="262">
        <v>1</v>
      </c>
      <c r="D76" s="262">
        <v>3</v>
      </c>
      <c r="E76" s="262">
        <v>1</v>
      </c>
      <c r="F76" s="264">
        <v>2</v>
      </c>
      <c r="G76" s="266" t="s">
        <v>215</v>
      </c>
      <c r="H76" s="249">
        <v>47</v>
      </c>
      <c r="I76" s="269">
        <v>0</v>
      </c>
      <c r="J76" s="269">
        <v>0</v>
      </c>
      <c r="K76" s="269">
        <v>0</v>
      </c>
      <c r="L76" s="269">
        <v>0</v>
      </c>
      <c r="Q76" s="265"/>
      <c r="R76" s="265"/>
    </row>
    <row r="77" spans="1:18" ht="17.25" hidden="1" customHeight="1" collapsed="1">
      <c r="A77" s="256">
        <v>2</v>
      </c>
      <c r="B77" s="254">
        <v>3</v>
      </c>
      <c r="C77" s="254">
        <v>1</v>
      </c>
      <c r="D77" s="254">
        <v>3</v>
      </c>
      <c r="E77" s="254">
        <v>1</v>
      </c>
      <c r="F77" s="257">
        <v>3</v>
      </c>
      <c r="G77" s="282" t="s">
        <v>216</v>
      </c>
      <c r="H77" s="249">
        <v>48</v>
      </c>
      <c r="I77" s="267">
        <v>0</v>
      </c>
      <c r="J77" s="267">
        <v>0</v>
      </c>
      <c r="K77" s="267">
        <v>0</v>
      </c>
      <c r="L77" s="267">
        <v>0</v>
      </c>
      <c r="Q77" s="265"/>
      <c r="R77" s="265"/>
    </row>
    <row r="78" spans="1:18" ht="12.75" hidden="1" customHeight="1" collapsed="1">
      <c r="A78" s="256">
        <v>2</v>
      </c>
      <c r="B78" s="254">
        <v>3</v>
      </c>
      <c r="C78" s="254">
        <v>2</v>
      </c>
      <c r="D78" s="254"/>
      <c r="E78" s="254"/>
      <c r="F78" s="257"/>
      <c r="G78" s="282" t="s">
        <v>217</v>
      </c>
      <c r="H78" s="249">
        <v>49</v>
      </c>
      <c r="I78" s="250">
        <f t="shared" ref="I78:L79" si="3">I79</f>
        <v>0</v>
      </c>
      <c r="J78" s="250">
        <f t="shared" si="3"/>
        <v>0</v>
      </c>
      <c r="K78" s="250">
        <f t="shared" si="3"/>
        <v>0</v>
      </c>
      <c r="L78" s="250">
        <f t="shared" si="3"/>
        <v>0</v>
      </c>
    </row>
    <row r="79" spans="1:18" ht="12" hidden="1" customHeight="1" collapsed="1">
      <c r="A79" s="256">
        <v>2</v>
      </c>
      <c r="B79" s="254">
        <v>3</v>
      </c>
      <c r="C79" s="254">
        <v>2</v>
      </c>
      <c r="D79" s="254">
        <v>1</v>
      </c>
      <c r="E79" s="254"/>
      <c r="F79" s="257"/>
      <c r="G79" s="282" t="s">
        <v>217</v>
      </c>
      <c r="H79" s="249">
        <v>50</v>
      </c>
      <c r="I79" s="250">
        <f t="shared" si="3"/>
        <v>0</v>
      </c>
      <c r="J79" s="250">
        <f t="shared" si="3"/>
        <v>0</v>
      </c>
      <c r="K79" s="250">
        <f t="shared" si="3"/>
        <v>0</v>
      </c>
      <c r="L79" s="250">
        <f t="shared" si="3"/>
        <v>0</v>
      </c>
    </row>
    <row r="80" spans="1:18" ht="15.75" hidden="1" customHeight="1" collapsed="1">
      <c r="A80" s="256">
        <v>2</v>
      </c>
      <c r="B80" s="254">
        <v>3</v>
      </c>
      <c r="C80" s="254">
        <v>2</v>
      </c>
      <c r="D80" s="254">
        <v>1</v>
      </c>
      <c r="E80" s="254">
        <v>1</v>
      </c>
      <c r="F80" s="257"/>
      <c r="G80" s="282" t="s">
        <v>217</v>
      </c>
      <c r="H80" s="249">
        <v>51</v>
      </c>
      <c r="I80" s="250">
        <f>SUM(I81)</f>
        <v>0</v>
      </c>
      <c r="J80" s="250">
        <f>SUM(J81)</f>
        <v>0</v>
      </c>
      <c r="K80" s="250">
        <f>SUM(K81)</f>
        <v>0</v>
      </c>
      <c r="L80" s="250">
        <f>SUM(L81)</f>
        <v>0</v>
      </c>
    </row>
    <row r="81" spans="1:12" ht="13.5" hidden="1" customHeight="1" collapsed="1">
      <c r="A81" s="256">
        <v>2</v>
      </c>
      <c r="B81" s="254">
        <v>3</v>
      </c>
      <c r="C81" s="254">
        <v>2</v>
      </c>
      <c r="D81" s="254">
        <v>1</v>
      </c>
      <c r="E81" s="254">
        <v>1</v>
      </c>
      <c r="F81" s="257">
        <v>1</v>
      </c>
      <c r="G81" s="282" t="s">
        <v>217</v>
      </c>
      <c r="H81" s="249">
        <v>52</v>
      </c>
      <c r="I81" s="269">
        <v>0</v>
      </c>
      <c r="J81" s="269">
        <v>0</v>
      </c>
      <c r="K81" s="269">
        <v>0</v>
      </c>
      <c r="L81" s="269">
        <v>0</v>
      </c>
    </row>
    <row r="82" spans="1:12" ht="16.5" hidden="1" customHeight="1" collapsed="1">
      <c r="A82" s="245">
        <v>2</v>
      </c>
      <c r="B82" s="246">
        <v>4</v>
      </c>
      <c r="C82" s="246"/>
      <c r="D82" s="246"/>
      <c r="E82" s="246"/>
      <c r="F82" s="248"/>
      <c r="G82" s="296" t="s">
        <v>218</v>
      </c>
      <c r="H82" s="249">
        <v>53</v>
      </c>
      <c r="I82" s="250">
        <f t="shared" ref="I82:L84" si="4">I83</f>
        <v>0</v>
      </c>
      <c r="J82" s="292">
        <f t="shared" si="4"/>
        <v>0</v>
      </c>
      <c r="K82" s="251">
        <f t="shared" si="4"/>
        <v>0</v>
      </c>
      <c r="L82" s="251">
        <f t="shared" si="4"/>
        <v>0</v>
      </c>
    </row>
    <row r="83" spans="1:12" ht="15.75" hidden="1" customHeight="1" collapsed="1">
      <c r="A83" s="261">
        <v>2</v>
      </c>
      <c r="B83" s="262">
        <v>4</v>
      </c>
      <c r="C83" s="262">
        <v>1</v>
      </c>
      <c r="D83" s="262"/>
      <c r="E83" s="262"/>
      <c r="F83" s="264"/>
      <c r="G83" s="266" t="s">
        <v>219</v>
      </c>
      <c r="H83" s="249">
        <v>54</v>
      </c>
      <c r="I83" s="250">
        <f t="shared" si="4"/>
        <v>0</v>
      </c>
      <c r="J83" s="292">
        <f t="shared" si="4"/>
        <v>0</v>
      </c>
      <c r="K83" s="251">
        <f t="shared" si="4"/>
        <v>0</v>
      </c>
      <c r="L83" s="251">
        <f t="shared" si="4"/>
        <v>0</v>
      </c>
    </row>
    <row r="84" spans="1:12" ht="17.25" hidden="1" customHeight="1" collapsed="1">
      <c r="A84" s="261">
        <v>2</v>
      </c>
      <c r="B84" s="262">
        <v>4</v>
      </c>
      <c r="C84" s="262">
        <v>1</v>
      </c>
      <c r="D84" s="262">
        <v>1</v>
      </c>
      <c r="E84" s="262"/>
      <c r="F84" s="264"/>
      <c r="G84" s="266" t="s">
        <v>219</v>
      </c>
      <c r="H84" s="249">
        <v>55</v>
      </c>
      <c r="I84" s="250">
        <f t="shared" si="4"/>
        <v>0</v>
      </c>
      <c r="J84" s="292">
        <f t="shared" si="4"/>
        <v>0</v>
      </c>
      <c r="K84" s="251">
        <f t="shared" si="4"/>
        <v>0</v>
      </c>
      <c r="L84" s="251">
        <f t="shared" si="4"/>
        <v>0</v>
      </c>
    </row>
    <row r="85" spans="1:12" ht="18" hidden="1" customHeight="1" collapsed="1">
      <c r="A85" s="261">
        <v>2</v>
      </c>
      <c r="B85" s="262">
        <v>4</v>
      </c>
      <c r="C85" s="262">
        <v>1</v>
      </c>
      <c r="D85" s="262">
        <v>1</v>
      </c>
      <c r="E85" s="262">
        <v>1</v>
      </c>
      <c r="F85" s="264"/>
      <c r="G85" s="266" t="s">
        <v>219</v>
      </c>
      <c r="H85" s="249">
        <v>56</v>
      </c>
      <c r="I85" s="250">
        <f>SUM(I86:I88)</f>
        <v>0</v>
      </c>
      <c r="J85" s="292">
        <f>SUM(J86:J88)</f>
        <v>0</v>
      </c>
      <c r="K85" s="251">
        <f>SUM(K86:K88)</f>
        <v>0</v>
      </c>
      <c r="L85" s="251">
        <f>SUM(L86:L88)</f>
        <v>0</v>
      </c>
    </row>
    <row r="86" spans="1:12" ht="14.25" hidden="1" customHeight="1" collapsed="1">
      <c r="A86" s="261">
        <v>2</v>
      </c>
      <c r="B86" s="262">
        <v>4</v>
      </c>
      <c r="C86" s="262">
        <v>1</v>
      </c>
      <c r="D86" s="262">
        <v>1</v>
      </c>
      <c r="E86" s="262">
        <v>1</v>
      </c>
      <c r="F86" s="264">
        <v>1</v>
      </c>
      <c r="G86" s="266" t="s">
        <v>220</v>
      </c>
      <c r="H86" s="249">
        <v>57</v>
      </c>
      <c r="I86" s="269">
        <v>0</v>
      </c>
      <c r="J86" s="269">
        <v>0</v>
      </c>
      <c r="K86" s="269">
        <v>0</v>
      </c>
      <c r="L86" s="269">
        <v>0</v>
      </c>
    </row>
    <row r="87" spans="1:12" ht="13.5" hidden="1" customHeight="1" collapsed="1">
      <c r="A87" s="261">
        <v>2</v>
      </c>
      <c r="B87" s="261">
        <v>4</v>
      </c>
      <c r="C87" s="261">
        <v>1</v>
      </c>
      <c r="D87" s="262">
        <v>1</v>
      </c>
      <c r="E87" s="262">
        <v>1</v>
      </c>
      <c r="F87" s="297">
        <v>2</v>
      </c>
      <c r="G87" s="263" t="s">
        <v>221</v>
      </c>
      <c r="H87" s="249">
        <v>58</v>
      </c>
      <c r="I87" s="269">
        <v>0</v>
      </c>
      <c r="J87" s="269">
        <v>0</v>
      </c>
      <c r="K87" s="269">
        <v>0</v>
      </c>
      <c r="L87" s="269">
        <v>0</v>
      </c>
    </row>
    <row r="88" spans="1:12" hidden="1" collapsed="1">
      <c r="A88" s="261">
        <v>2</v>
      </c>
      <c r="B88" s="262">
        <v>4</v>
      </c>
      <c r="C88" s="261">
        <v>1</v>
      </c>
      <c r="D88" s="262">
        <v>1</v>
      </c>
      <c r="E88" s="262">
        <v>1</v>
      </c>
      <c r="F88" s="297">
        <v>3</v>
      </c>
      <c r="G88" s="263" t="s">
        <v>222</v>
      </c>
      <c r="H88" s="249">
        <v>59</v>
      </c>
      <c r="I88" s="269">
        <v>0</v>
      </c>
      <c r="J88" s="269">
        <v>0</v>
      </c>
      <c r="K88" s="269">
        <v>0</v>
      </c>
      <c r="L88" s="269">
        <v>0</v>
      </c>
    </row>
    <row r="89" spans="1:12" hidden="1" collapsed="1">
      <c r="A89" s="245">
        <v>2</v>
      </c>
      <c r="B89" s="246">
        <v>5</v>
      </c>
      <c r="C89" s="245"/>
      <c r="D89" s="246"/>
      <c r="E89" s="246"/>
      <c r="F89" s="298"/>
      <c r="G89" s="247" t="s">
        <v>223</v>
      </c>
      <c r="H89" s="249">
        <v>60</v>
      </c>
      <c r="I89" s="250">
        <f>SUM(I90+I95+I100)</f>
        <v>0</v>
      </c>
      <c r="J89" s="292">
        <f>SUM(J90+J95+J100)</f>
        <v>0</v>
      </c>
      <c r="K89" s="251">
        <f>SUM(K90+K95+K100)</f>
        <v>0</v>
      </c>
      <c r="L89" s="251">
        <f>SUM(L90+L95+L100)</f>
        <v>0</v>
      </c>
    </row>
    <row r="90" spans="1:12" hidden="1" collapsed="1">
      <c r="A90" s="256">
        <v>2</v>
      </c>
      <c r="B90" s="254">
        <v>5</v>
      </c>
      <c r="C90" s="256">
        <v>1</v>
      </c>
      <c r="D90" s="254"/>
      <c r="E90" s="254"/>
      <c r="F90" s="299"/>
      <c r="G90" s="255" t="s">
        <v>224</v>
      </c>
      <c r="H90" s="249">
        <v>61</v>
      </c>
      <c r="I90" s="272">
        <f t="shared" ref="I90:L91" si="5">I91</f>
        <v>0</v>
      </c>
      <c r="J90" s="294">
        <f t="shared" si="5"/>
        <v>0</v>
      </c>
      <c r="K90" s="273">
        <f t="shared" si="5"/>
        <v>0</v>
      </c>
      <c r="L90" s="273">
        <f t="shared" si="5"/>
        <v>0</v>
      </c>
    </row>
    <row r="91" spans="1:12" hidden="1" collapsed="1">
      <c r="A91" s="261">
        <v>2</v>
      </c>
      <c r="B91" s="262">
        <v>5</v>
      </c>
      <c r="C91" s="261">
        <v>1</v>
      </c>
      <c r="D91" s="262">
        <v>1</v>
      </c>
      <c r="E91" s="262"/>
      <c r="F91" s="297"/>
      <c r="G91" s="263" t="s">
        <v>224</v>
      </c>
      <c r="H91" s="249">
        <v>62</v>
      </c>
      <c r="I91" s="250">
        <f t="shared" si="5"/>
        <v>0</v>
      </c>
      <c r="J91" s="292">
        <f t="shared" si="5"/>
        <v>0</v>
      </c>
      <c r="K91" s="251">
        <f t="shared" si="5"/>
        <v>0</v>
      </c>
      <c r="L91" s="251">
        <f t="shared" si="5"/>
        <v>0</v>
      </c>
    </row>
    <row r="92" spans="1:12" hidden="1" collapsed="1">
      <c r="A92" s="261">
        <v>2</v>
      </c>
      <c r="B92" s="262">
        <v>5</v>
      </c>
      <c r="C92" s="261">
        <v>1</v>
      </c>
      <c r="D92" s="262">
        <v>1</v>
      </c>
      <c r="E92" s="262">
        <v>1</v>
      </c>
      <c r="F92" s="297"/>
      <c r="G92" s="263" t="s">
        <v>224</v>
      </c>
      <c r="H92" s="249">
        <v>63</v>
      </c>
      <c r="I92" s="250">
        <f>SUM(I93:I94)</f>
        <v>0</v>
      </c>
      <c r="J92" s="292">
        <f>SUM(J93:J94)</f>
        <v>0</v>
      </c>
      <c r="K92" s="251">
        <f>SUM(K93:K94)</f>
        <v>0</v>
      </c>
      <c r="L92" s="251">
        <f>SUM(L93:L94)</f>
        <v>0</v>
      </c>
    </row>
    <row r="93" spans="1:12" ht="25.5" hidden="1" customHeight="1" collapsed="1">
      <c r="A93" s="261">
        <v>2</v>
      </c>
      <c r="B93" s="262">
        <v>5</v>
      </c>
      <c r="C93" s="261">
        <v>1</v>
      </c>
      <c r="D93" s="262">
        <v>1</v>
      </c>
      <c r="E93" s="262">
        <v>1</v>
      </c>
      <c r="F93" s="297">
        <v>1</v>
      </c>
      <c r="G93" s="263" t="s">
        <v>225</v>
      </c>
      <c r="H93" s="249">
        <v>64</v>
      </c>
      <c r="I93" s="269">
        <v>0</v>
      </c>
      <c r="J93" s="269">
        <v>0</v>
      </c>
      <c r="K93" s="269">
        <v>0</v>
      </c>
      <c r="L93" s="269">
        <v>0</v>
      </c>
    </row>
    <row r="94" spans="1:12" ht="15.75" hidden="1" customHeight="1" collapsed="1">
      <c r="A94" s="261">
        <v>2</v>
      </c>
      <c r="B94" s="262">
        <v>5</v>
      </c>
      <c r="C94" s="261">
        <v>1</v>
      </c>
      <c r="D94" s="262">
        <v>1</v>
      </c>
      <c r="E94" s="262">
        <v>1</v>
      </c>
      <c r="F94" s="297">
        <v>2</v>
      </c>
      <c r="G94" s="263" t="s">
        <v>226</v>
      </c>
      <c r="H94" s="249">
        <v>65</v>
      </c>
      <c r="I94" s="269">
        <v>0</v>
      </c>
      <c r="J94" s="269">
        <v>0</v>
      </c>
      <c r="K94" s="269">
        <v>0</v>
      </c>
      <c r="L94" s="269">
        <v>0</v>
      </c>
    </row>
    <row r="95" spans="1:12" ht="12" hidden="1" customHeight="1" collapsed="1">
      <c r="A95" s="261">
        <v>2</v>
      </c>
      <c r="B95" s="262">
        <v>5</v>
      </c>
      <c r="C95" s="261">
        <v>2</v>
      </c>
      <c r="D95" s="262"/>
      <c r="E95" s="262"/>
      <c r="F95" s="297"/>
      <c r="G95" s="263" t="s">
        <v>227</v>
      </c>
      <c r="H95" s="249">
        <v>66</v>
      </c>
      <c r="I95" s="250">
        <f t="shared" ref="I95:L96" si="6">I96</f>
        <v>0</v>
      </c>
      <c r="J95" s="292">
        <f t="shared" si="6"/>
        <v>0</v>
      </c>
      <c r="K95" s="251">
        <f t="shared" si="6"/>
        <v>0</v>
      </c>
      <c r="L95" s="250">
        <f t="shared" si="6"/>
        <v>0</v>
      </c>
    </row>
    <row r="96" spans="1:12" ht="15.75" hidden="1" customHeight="1" collapsed="1">
      <c r="A96" s="266">
        <v>2</v>
      </c>
      <c r="B96" s="261">
        <v>5</v>
      </c>
      <c r="C96" s="262">
        <v>2</v>
      </c>
      <c r="D96" s="263">
        <v>1</v>
      </c>
      <c r="E96" s="261"/>
      <c r="F96" s="297"/>
      <c r="G96" s="263" t="s">
        <v>227</v>
      </c>
      <c r="H96" s="249">
        <v>67</v>
      </c>
      <c r="I96" s="250">
        <f t="shared" si="6"/>
        <v>0</v>
      </c>
      <c r="J96" s="292">
        <f t="shared" si="6"/>
        <v>0</v>
      </c>
      <c r="K96" s="251">
        <f t="shared" si="6"/>
        <v>0</v>
      </c>
      <c r="L96" s="250">
        <f t="shared" si="6"/>
        <v>0</v>
      </c>
    </row>
    <row r="97" spans="1:12" ht="15" hidden="1" customHeight="1" collapsed="1">
      <c r="A97" s="266">
        <v>2</v>
      </c>
      <c r="B97" s="261">
        <v>5</v>
      </c>
      <c r="C97" s="262">
        <v>2</v>
      </c>
      <c r="D97" s="263">
        <v>1</v>
      </c>
      <c r="E97" s="261">
        <v>1</v>
      </c>
      <c r="F97" s="297"/>
      <c r="G97" s="263" t="s">
        <v>227</v>
      </c>
      <c r="H97" s="249">
        <v>68</v>
      </c>
      <c r="I97" s="250">
        <f>SUM(I98:I99)</f>
        <v>0</v>
      </c>
      <c r="J97" s="292">
        <f>SUM(J98:J99)</f>
        <v>0</v>
      </c>
      <c r="K97" s="251">
        <f>SUM(K98:K99)</f>
        <v>0</v>
      </c>
      <c r="L97" s="250">
        <f>SUM(L98:L99)</f>
        <v>0</v>
      </c>
    </row>
    <row r="98" spans="1:12" ht="25.5" hidden="1" customHeight="1" collapsed="1">
      <c r="A98" s="266">
        <v>2</v>
      </c>
      <c r="B98" s="261">
        <v>5</v>
      </c>
      <c r="C98" s="262">
        <v>2</v>
      </c>
      <c r="D98" s="263">
        <v>1</v>
      </c>
      <c r="E98" s="261">
        <v>1</v>
      </c>
      <c r="F98" s="297">
        <v>1</v>
      </c>
      <c r="G98" s="263" t="s">
        <v>228</v>
      </c>
      <c r="H98" s="249">
        <v>69</v>
      </c>
      <c r="I98" s="269">
        <v>0</v>
      </c>
      <c r="J98" s="269">
        <v>0</v>
      </c>
      <c r="K98" s="269">
        <v>0</v>
      </c>
      <c r="L98" s="269">
        <v>0</v>
      </c>
    </row>
    <row r="99" spans="1:12" ht="25.5" hidden="1" customHeight="1" collapsed="1">
      <c r="A99" s="266">
        <v>2</v>
      </c>
      <c r="B99" s="261">
        <v>5</v>
      </c>
      <c r="C99" s="262">
        <v>2</v>
      </c>
      <c r="D99" s="263">
        <v>1</v>
      </c>
      <c r="E99" s="261">
        <v>1</v>
      </c>
      <c r="F99" s="297">
        <v>2</v>
      </c>
      <c r="G99" s="263" t="s">
        <v>229</v>
      </c>
      <c r="H99" s="249">
        <v>70</v>
      </c>
      <c r="I99" s="269">
        <v>0</v>
      </c>
      <c r="J99" s="269">
        <v>0</v>
      </c>
      <c r="K99" s="269">
        <v>0</v>
      </c>
      <c r="L99" s="269">
        <v>0</v>
      </c>
    </row>
    <row r="100" spans="1:12" ht="28.5" hidden="1" customHeight="1" collapsed="1">
      <c r="A100" s="266">
        <v>2</v>
      </c>
      <c r="B100" s="261">
        <v>5</v>
      </c>
      <c r="C100" s="262">
        <v>3</v>
      </c>
      <c r="D100" s="263"/>
      <c r="E100" s="261"/>
      <c r="F100" s="297"/>
      <c r="G100" s="263" t="s">
        <v>230</v>
      </c>
      <c r="H100" s="249">
        <v>71</v>
      </c>
      <c r="I100" s="250">
        <f t="shared" ref="I100:L101" si="7">I101</f>
        <v>0</v>
      </c>
      <c r="J100" s="292">
        <f t="shared" si="7"/>
        <v>0</v>
      </c>
      <c r="K100" s="251">
        <f t="shared" si="7"/>
        <v>0</v>
      </c>
      <c r="L100" s="250">
        <f t="shared" si="7"/>
        <v>0</v>
      </c>
    </row>
    <row r="101" spans="1:12" ht="27" hidden="1" customHeight="1" collapsed="1">
      <c r="A101" s="266">
        <v>2</v>
      </c>
      <c r="B101" s="261">
        <v>5</v>
      </c>
      <c r="C101" s="262">
        <v>3</v>
      </c>
      <c r="D101" s="263">
        <v>1</v>
      </c>
      <c r="E101" s="261"/>
      <c r="F101" s="297"/>
      <c r="G101" s="263" t="s">
        <v>231</v>
      </c>
      <c r="H101" s="249">
        <v>72</v>
      </c>
      <c r="I101" s="250">
        <f t="shared" si="7"/>
        <v>0</v>
      </c>
      <c r="J101" s="292">
        <f t="shared" si="7"/>
        <v>0</v>
      </c>
      <c r="K101" s="251">
        <f t="shared" si="7"/>
        <v>0</v>
      </c>
      <c r="L101" s="250">
        <f t="shared" si="7"/>
        <v>0</v>
      </c>
    </row>
    <row r="102" spans="1:12" ht="30" hidden="1" customHeight="1" collapsed="1">
      <c r="A102" s="274">
        <v>2</v>
      </c>
      <c r="B102" s="275">
        <v>5</v>
      </c>
      <c r="C102" s="276">
        <v>3</v>
      </c>
      <c r="D102" s="277">
        <v>1</v>
      </c>
      <c r="E102" s="275">
        <v>1</v>
      </c>
      <c r="F102" s="300"/>
      <c r="G102" s="277" t="s">
        <v>231</v>
      </c>
      <c r="H102" s="249">
        <v>73</v>
      </c>
      <c r="I102" s="260">
        <f>SUM(I103:I104)</f>
        <v>0</v>
      </c>
      <c r="J102" s="295">
        <f>SUM(J103:J104)</f>
        <v>0</v>
      </c>
      <c r="K102" s="259">
        <f>SUM(K103:K104)</f>
        <v>0</v>
      </c>
      <c r="L102" s="260">
        <f>SUM(L103:L104)</f>
        <v>0</v>
      </c>
    </row>
    <row r="103" spans="1:12" ht="26.25" hidden="1" customHeight="1" collapsed="1">
      <c r="A103" s="266">
        <v>2</v>
      </c>
      <c r="B103" s="261">
        <v>5</v>
      </c>
      <c r="C103" s="262">
        <v>3</v>
      </c>
      <c r="D103" s="263">
        <v>1</v>
      </c>
      <c r="E103" s="261">
        <v>1</v>
      </c>
      <c r="F103" s="297">
        <v>1</v>
      </c>
      <c r="G103" s="263" t="s">
        <v>231</v>
      </c>
      <c r="H103" s="249">
        <v>74</v>
      </c>
      <c r="I103" s="269">
        <v>0</v>
      </c>
      <c r="J103" s="269">
        <v>0</v>
      </c>
      <c r="K103" s="269">
        <v>0</v>
      </c>
      <c r="L103" s="269">
        <v>0</v>
      </c>
    </row>
    <row r="104" spans="1:12" ht="26.25" hidden="1" customHeight="1" collapsed="1">
      <c r="A104" s="274">
        <v>2</v>
      </c>
      <c r="B104" s="275">
        <v>5</v>
      </c>
      <c r="C104" s="276">
        <v>3</v>
      </c>
      <c r="D104" s="277">
        <v>1</v>
      </c>
      <c r="E104" s="275">
        <v>1</v>
      </c>
      <c r="F104" s="300">
        <v>2</v>
      </c>
      <c r="G104" s="277" t="s">
        <v>232</v>
      </c>
      <c r="H104" s="249">
        <v>75</v>
      </c>
      <c r="I104" s="269">
        <v>0</v>
      </c>
      <c r="J104" s="269">
        <v>0</v>
      </c>
      <c r="K104" s="269">
        <v>0</v>
      </c>
      <c r="L104" s="269">
        <v>0</v>
      </c>
    </row>
    <row r="105" spans="1:12" ht="27.75" hidden="1" customHeight="1" collapsed="1">
      <c r="A105" s="274">
        <v>2</v>
      </c>
      <c r="B105" s="275">
        <v>5</v>
      </c>
      <c r="C105" s="276">
        <v>3</v>
      </c>
      <c r="D105" s="277">
        <v>2</v>
      </c>
      <c r="E105" s="275"/>
      <c r="F105" s="300"/>
      <c r="G105" s="277" t="s">
        <v>233</v>
      </c>
      <c r="H105" s="249">
        <v>76</v>
      </c>
      <c r="I105" s="260">
        <f>I106</f>
        <v>0</v>
      </c>
      <c r="J105" s="260">
        <f>J106</f>
        <v>0</v>
      </c>
      <c r="K105" s="260">
        <f>K106</f>
        <v>0</v>
      </c>
      <c r="L105" s="260">
        <f>L106</f>
        <v>0</v>
      </c>
    </row>
    <row r="106" spans="1:12" ht="25.5" hidden="1" customHeight="1" collapsed="1">
      <c r="A106" s="274">
        <v>2</v>
      </c>
      <c r="B106" s="275">
        <v>5</v>
      </c>
      <c r="C106" s="276">
        <v>3</v>
      </c>
      <c r="D106" s="277">
        <v>2</v>
      </c>
      <c r="E106" s="275">
        <v>1</v>
      </c>
      <c r="F106" s="300"/>
      <c r="G106" s="277" t="s">
        <v>233</v>
      </c>
      <c r="H106" s="249">
        <v>77</v>
      </c>
      <c r="I106" s="260">
        <f>SUM(I107:I108)</f>
        <v>0</v>
      </c>
      <c r="J106" s="260">
        <f>SUM(J107:J108)</f>
        <v>0</v>
      </c>
      <c r="K106" s="260">
        <f>SUM(K107:K108)</f>
        <v>0</v>
      </c>
      <c r="L106" s="260">
        <f>SUM(L107:L108)</f>
        <v>0</v>
      </c>
    </row>
    <row r="107" spans="1:12" ht="30" hidden="1" customHeight="1" collapsed="1">
      <c r="A107" s="274">
        <v>2</v>
      </c>
      <c r="B107" s="275">
        <v>5</v>
      </c>
      <c r="C107" s="276">
        <v>3</v>
      </c>
      <c r="D107" s="277">
        <v>2</v>
      </c>
      <c r="E107" s="275">
        <v>1</v>
      </c>
      <c r="F107" s="300">
        <v>1</v>
      </c>
      <c r="G107" s="277" t="s">
        <v>233</v>
      </c>
      <c r="H107" s="249">
        <v>78</v>
      </c>
      <c r="I107" s="269">
        <v>0</v>
      </c>
      <c r="J107" s="269">
        <v>0</v>
      </c>
      <c r="K107" s="269">
        <v>0</v>
      </c>
      <c r="L107" s="269">
        <v>0</v>
      </c>
    </row>
    <row r="108" spans="1:12" ht="18" hidden="1" customHeight="1" collapsed="1">
      <c r="A108" s="274">
        <v>2</v>
      </c>
      <c r="B108" s="275">
        <v>5</v>
      </c>
      <c r="C108" s="276">
        <v>3</v>
      </c>
      <c r="D108" s="277">
        <v>2</v>
      </c>
      <c r="E108" s="275">
        <v>1</v>
      </c>
      <c r="F108" s="300">
        <v>2</v>
      </c>
      <c r="G108" s="277" t="s">
        <v>234</v>
      </c>
      <c r="H108" s="249">
        <v>79</v>
      </c>
      <c r="I108" s="269">
        <v>0</v>
      </c>
      <c r="J108" s="269">
        <v>0</v>
      </c>
      <c r="K108" s="269">
        <v>0</v>
      </c>
      <c r="L108" s="269">
        <v>0</v>
      </c>
    </row>
    <row r="109" spans="1:12" ht="16.5" hidden="1" customHeight="1" collapsed="1">
      <c r="A109" s="296">
        <v>2</v>
      </c>
      <c r="B109" s="245">
        <v>6</v>
      </c>
      <c r="C109" s="246"/>
      <c r="D109" s="247"/>
      <c r="E109" s="245"/>
      <c r="F109" s="298"/>
      <c r="G109" s="301" t="s">
        <v>235</v>
      </c>
      <c r="H109" s="249">
        <v>80</v>
      </c>
      <c r="I109" s="250">
        <f>SUM(I110+I115+I119+I123+I127)</f>
        <v>0</v>
      </c>
      <c r="J109" s="292">
        <f>SUM(J110+J115+J119+J123+J127)</f>
        <v>0</v>
      </c>
      <c r="K109" s="251">
        <f>SUM(K110+K115+K119+K123+K127)</f>
        <v>0</v>
      </c>
      <c r="L109" s="250">
        <f>SUM(L110+L115+L119+L123+L127)</f>
        <v>0</v>
      </c>
    </row>
    <row r="110" spans="1:12" ht="14.25" hidden="1" customHeight="1" collapsed="1">
      <c r="A110" s="274">
        <v>2</v>
      </c>
      <c r="B110" s="275">
        <v>6</v>
      </c>
      <c r="C110" s="276">
        <v>1</v>
      </c>
      <c r="D110" s="277"/>
      <c r="E110" s="275"/>
      <c r="F110" s="300"/>
      <c r="G110" s="277" t="s">
        <v>236</v>
      </c>
      <c r="H110" s="249">
        <v>81</v>
      </c>
      <c r="I110" s="260">
        <f t="shared" ref="I110:L111" si="8">I111</f>
        <v>0</v>
      </c>
      <c r="J110" s="295">
        <f t="shared" si="8"/>
        <v>0</v>
      </c>
      <c r="K110" s="259">
        <f t="shared" si="8"/>
        <v>0</v>
      </c>
      <c r="L110" s="260">
        <f t="shared" si="8"/>
        <v>0</v>
      </c>
    </row>
    <row r="111" spans="1:12" ht="14.25" hidden="1" customHeight="1" collapsed="1">
      <c r="A111" s="266">
        <v>2</v>
      </c>
      <c r="B111" s="261">
        <v>6</v>
      </c>
      <c r="C111" s="262">
        <v>1</v>
      </c>
      <c r="D111" s="263">
        <v>1</v>
      </c>
      <c r="E111" s="261"/>
      <c r="F111" s="297"/>
      <c r="G111" s="263" t="s">
        <v>236</v>
      </c>
      <c r="H111" s="249">
        <v>82</v>
      </c>
      <c r="I111" s="250">
        <f t="shared" si="8"/>
        <v>0</v>
      </c>
      <c r="J111" s="292">
        <f t="shared" si="8"/>
        <v>0</v>
      </c>
      <c r="K111" s="251">
        <f t="shared" si="8"/>
        <v>0</v>
      </c>
      <c r="L111" s="250">
        <f t="shared" si="8"/>
        <v>0</v>
      </c>
    </row>
    <row r="112" spans="1:12" hidden="1" collapsed="1">
      <c r="A112" s="266">
        <v>2</v>
      </c>
      <c r="B112" s="261">
        <v>6</v>
      </c>
      <c r="C112" s="262">
        <v>1</v>
      </c>
      <c r="D112" s="263">
        <v>1</v>
      </c>
      <c r="E112" s="261">
        <v>1</v>
      </c>
      <c r="F112" s="297"/>
      <c r="G112" s="263" t="s">
        <v>236</v>
      </c>
      <c r="H112" s="249">
        <v>83</v>
      </c>
      <c r="I112" s="250">
        <f>SUM(I113:I114)</f>
        <v>0</v>
      </c>
      <c r="J112" s="292">
        <f>SUM(J113:J114)</f>
        <v>0</v>
      </c>
      <c r="K112" s="251">
        <f>SUM(K113:K114)</f>
        <v>0</v>
      </c>
      <c r="L112" s="250">
        <f>SUM(L113:L114)</f>
        <v>0</v>
      </c>
    </row>
    <row r="113" spans="1:12" ht="13.5" hidden="1" customHeight="1" collapsed="1">
      <c r="A113" s="266">
        <v>2</v>
      </c>
      <c r="B113" s="261">
        <v>6</v>
      </c>
      <c r="C113" s="262">
        <v>1</v>
      </c>
      <c r="D113" s="263">
        <v>1</v>
      </c>
      <c r="E113" s="261">
        <v>1</v>
      </c>
      <c r="F113" s="297">
        <v>1</v>
      </c>
      <c r="G113" s="263" t="s">
        <v>237</v>
      </c>
      <c r="H113" s="249">
        <v>84</v>
      </c>
      <c r="I113" s="269">
        <v>0</v>
      </c>
      <c r="J113" s="269">
        <v>0</v>
      </c>
      <c r="K113" s="269">
        <v>0</v>
      </c>
      <c r="L113" s="269">
        <v>0</v>
      </c>
    </row>
    <row r="114" spans="1:12" hidden="1" collapsed="1">
      <c r="A114" s="282">
        <v>2</v>
      </c>
      <c r="B114" s="256">
        <v>6</v>
      </c>
      <c r="C114" s="254">
        <v>1</v>
      </c>
      <c r="D114" s="255">
        <v>1</v>
      </c>
      <c r="E114" s="256">
        <v>1</v>
      </c>
      <c r="F114" s="299">
        <v>2</v>
      </c>
      <c r="G114" s="255" t="s">
        <v>238</v>
      </c>
      <c r="H114" s="249">
        <v>85</v>
      </c>
      <c r="I114" s="267">
        <v>0</v>
      </c>
      <c r="J114" s="267">
        <v>0</v>
      </c>
      <c r="K114" s="267">
        <v>0</v>
      </c>
      <c r="L114" s="267">
        <v>0</v>
      </c>
    </row>
    <row r="115" spans="1:12" ht="25.5" hidden="1" customHeight="1" collapsed="1">
      <c r="A115" s="266">
        <v>2</v>
      </c>
      <c r="B115" s="261">
        <v>6</v>
      </c>
      <c r="C115" s="262">
        <v>2</v>
      </c>
      <c r="D115" s="263"/>
      <c r="E115" s="261"/>
      <c r="F115" s="297"/>
      <c r="G115" s="263" t="s">
        <v>239</v>
      </c>
      <c r="H115" s="249">
        <v>86</v>
      </c>
      <c r="I115" s="250">
        <f t="shared" ref="I115:L117" si="9">I116</f>
        <v>0</v>
      </c>
      <c r="J115" s="292">
        <f t="shared" si="9"/>
        <v>0</v>
      </c>
      <c r="K115" s="251">
        <f t="shared" si="9"/>
        <v>0</v>
      </c>
      <c r="L115" s="250">
        <f t="shared" si="9"/>
        <v>0</v>
      </c>
    </row>
    <row r="116" spans="1:12" ht="14.25" hidden="1" customHeight="1" collapsed="1">
      <c r="A116" s="266">
        <v>2</v>
      </c>
      <c r="B116" s="261">
        <v>6</v>
      </c>
      <c r="C116" s="262">
        <v>2</v>
      </c>
      <c r="D116" s="263">
        <v>1</v>
      </c>
      <c r="E116" s="261"/>
      <c r="F116" s="297"/>
      <c r="G116" s="263" t="s">
        <v>239</v>
      </c>
      <c r="H116" s="249">
        <v>87</v>
      </c>
      <c r="I116" s="250">
        <f t="shared" si="9"/>
        <v>0</v>
      </c>
      <c r="J116" s="292">
        <f t="shared" si="9"/>
        <v>0</v>
      </c>
      <c r="K116" s="251">
        <f t="shared" si="9"/>
        <v>0</v>
      </c>
      <c r="L116" s="250">
        <f t="shared" si="9"/>
        <v>0</v>
      </c>
    </row>
    <row r="117" spans="1:12" ht="14.25" hidden="1" customHeight="1" collapsed="1">
      <c r="A117" s="266">
        <v>2</v>
      </c>
      <c r="B117" s="261">
        <v>6</v>
      </c>
      <c r="C117" s="262">
        <v>2</v>
      </c>
      <c r="D117" s="263">
        <v>1</v>
      </c>
      <c r="E117" s="261">
        <v>1</v>
      </c>
      <c r="F117" s="297"/>
      <c r="G117" s="263" t="s">
        <v>239</v>
      </c>
      <c r="H117" s="249">
        <v>88</v>
      </c>
      <c r="I117" s="302">
        <f t="shared" si="9"/>
        <v>0</v>
      </c>
      <c r="J117" s="303">
        <f t="shared" si="9"/>
        <v>0</v>
      </c>
      <c r="K117" s="304">
        <f t="shared" si="9"/>
        <v>0</v>
      </c>
      <c r="L117" s="302">
        <f t="shared" si="9"/>
        <v>0</v>
      </c>
    </row>
    <row r="118" spans="1:12" ht="25.5" hidden="1" customHeight="1" collapsed="1">
      <c r="A118" s="266">
        <v>2</v>
      </c>
      <c r="B118" s="261">
        <v>6</v>
      </c>
      <c r="C118" s="262">
        <v>2</v>
      </c>
      <c r="D118" s="263">
        <v>1</v>
      </c>
      <c r="E118" s="261">
        <v>1</v>
      </c>
      <c r="F118" s="297">
        <v>1</v>
      </c>
      <c r="G118" s="263" t="s">
        <v>239</v>
      </c>
      <c r="H118" s="249">
        <v>89</v>
      </c>
      <c r="I118" s="269">
        <v>0</v>
      </c>
      <c r="J118" s="269">
        <v>0</v>
      </c>
      <c r="K118" s="269">
        <v>0</v>
      </c>
      <c r="L118" s="269">
        <v>0</v>
      </c>
    </row>
    <row r="119" spans="1:12" ht="26.25" hidden="1" customHeight="1" collapsed="1">
      <c r="A119" s="282">
        <v>2</v>
      </c>
      <c r="B119" s="256">
        <v>6</v>
      </c>
      <c r="C119" s="254">
        <v>3</v>
      </c>
      <c r="D119" s="255"/>
      <c r="E119" s="256"/>
      <c r="F119" s="299"/>
      <c r="G119" s="255" t="s">
        <v>240</v>
      </c>
      <c r="H119" s="249">
        <v>90</v>
      </c>
      <c r="I119" s="272">
        <f t="shared" ref="I119:L121" si="10">I120</f>
        <v>0</v>
      </c>
      <c r="J119" s="294">
        <f t="shared" si="10"/>
        <v>0</v>
      </c>
      <c r="K119" s="273">
        <f t="shared" si="10"/>
        <v>0</v>
      </c>
      <c r="L119" s="272">
        <f t="shared" si="10"/>
        <v>0</v>
      </c>
    </row>
    <row r="120" spans="1:12" ht="25.5" hidden="1" customHeight="1" collapsed="1">
      <c r="A120" s="266">
        <v>2</v>
      </c>
      <c r="B120" s="261">
        <v>6</v>
      </c>
      <c r="C120" s="262">
        <v>3</v>
      </c>
      <c r="D120" s="263">
        <v>1</v>
      </c>
      <c r="E120" s="261"/>
      <c r="F120" s="297"/>
      <c r="G120" s="263" t="s">
        <v>240</v>
      </c>
      <c r="H120" s="249">
        <v>91</v>
      </c>
      <c r="I120" s="250">
        <f t="shared" si="10"/>
        <v>0</v>
      </c>
      <c r="J120" s="292">
        <f t="shared" si="10"/>
        <v>0</v>
      </c>
      <c r="K120" s="251">
        <f t="shared" si="10"/>
        <v>0</v>
      </c>
      <c r="L120" s="250">
        <f t="shared" si="10"/>
        <v>0</v>
      </c>
    </row>
    <row r="121" spans="1:12" ht="26.25" hidden="1" customHeight="1" collapsed="1">
      <c r="A121" s="266">
        <v>2</v>
      </c>
      <c r="B121" s="261">
        <v>6</v>
      </c>
      <c r="C121" s="262">
        <v>3</v>
      </c>
      <c r="D121" s="263">
        <v>1</v>
      </c>
      <c r="E121" s="261">
        <v>1</v>
      </c>
      <c r="F121" s="297"/>
      <c r="G121" s="263" t="s">
        <v>240</v>
      </c>
      <c r="H121" s="249">
        <v>92</v>
      </c>
      <c r="I121" s="250">
        <f t="shared" si="10"/>
        <v>0</v>
      </c>
      <c r="J121" s="292">
        <f t="shared" si="10"/>
        <v>0</v>
      </c>
      <c r="K121" s="251">
        <f t="shared" si="10"/>
        <v>0</v>
      </c>
      <c r="L121" s="250">
        <f t="shared" si="10"/>
        <v>0</v>
      </c>
    </row>
    <row r="122" spans="1:12" ht="27" hidden="1" customHeight="1" collapsed="1">
      <c r="A122" s="266">
        <v>2</v>
      </c>
      <c r="B122" s="261">
        <v>6</v>
      </c>
      <c r="C122" s="262">
        <v>3</v>
      </c>
      <c r="D122" s="263">
        <v>1</v>
      </c>
      <c r="E122" s="261">
        <v>1</v>
      </c>
      <c r="F122" s="297">
        <v>1</v>
      </c>
      <c r="G122" s="263" t="s">
        <v>240</v>
      </c>
      <c r="H122" s="249">
        <v>93</v>
      </c>
      <c r="I122" s="269">
        <v>0</v>
      </c>
      <c r="J122" s="269">
        <v>0</v>
      </c>
      <c r="K122" s="269">
        <v>0</v>
      </c>
      <c r="L122" s="269">
        <v>0</v>
      </c>
    </row>
    <row r="123" spans="1:12" ht="25.5" hidden="1" customHeight="1" collapsed="1">
      <c r="A123" s="282">
        <v>2</v>
      </c>
      <c r="B123" s="256">
        <v>6</v>
      </c>
      <c r="C123" s="254">
        <v>4</v>
      </c>
      <c r="D123" s="255"/>
      <c r="E123" s="256"/>
      <c r="F123" s="299"/>
      <c r="G123" s="255" t="s">
        <v>241</v>
      </c>
      <c r="H123" s="249">
        <v>94</v>
      </c>
      <c r="I123" s="272">
        <f t="shared" ref="I123:L125" si="11">I124</f>
        <v>0</v>
      </c>
      <c r="J123" s="294">
        <f t="shared" si="11"/>
        <v>0</v>
      </c>
      <c r="K123" s="273">
        <f t="shared" si="11"/>
        <v>0</v>
      </c>
      <c r="L123" s="272">
        <f t="shared" si="11"/>
        <v>0</v>
      </c>
    </row>
    <row r="124" spans="1:12" ht="27" hidden="1" customHeight="1" collapsed="1">
      <c r="A124" s="266">
        <v>2</v>
      </c>
      <c r="B124" s="261">
        <v>6</v>
      </c>
      <c r="C124" s="262">
        <v>4</v>
      </c>
      <c r="D124" s="263">
        <v>1</v>
      </c>
      <c r="E124" s="261"/>
      <c r="F124" s="297"/>
      <c r="G124" s="263" t="s">
        <v>241</v>
      </c>
      <c r="H124" s="249">
        <v>95</v>
      </c>
      <c r="I124" s="250">
        <f t="shared" si="11"/>
        <v>0</v>
      </c>
      <c r="J124" s="292">
        <f t="shared" si="11"/>
        <v>0</v>
      </c>
      <c r="K124" s="251">
        <f t="shared" si="11"/>
        <v>0</v>
      </c>
      <c r="L124" s="250">
        <f t="shared" si="11"/>
        <v>0</v>
      </c>
    </row>
    <row r="125" spans="1:12" ht="27" hidden="1" customHeight="1" collapsed="1">
      <c r="A125" s="266">
        <v>2</v>
      </c>
      <c r="B125" s="261">
        <v>6</v>
      </c>
      <c r="C125" s="262">
        <v>4</v>
      </c>
      <c r="D125" s="263">
        <v>1</v>
      </c>
      <c r="E125" s="261">
        <v>1</v>
      </c>
      <c r="F125" s="297"/>
      <c r="G125" s="263" t="s">
        <v>241</v>
      </c>
      <c r="H125" s="249">
        <v>96</v>
      </c>
      <c r="I125" s="250">
        <f t="shared" si="11"/>
        <v>0</v>
      </c>
      <c r="J125" s="292">
        <f t="shared" si="11"/>
        <v>0</v>
      </c>
      <c r="K125" s="251">
        <f t="shared" si="11"/>
        <v>0</v>
      </c>
      <c r="L125" s="250">
        <f t="shared" si="11"/>
        <v>0</v>
      </c>
    </row>
    <row r="126" spans="1:12" ht="27.75" hidden="1" customHeight="1" collapsed="1">
      <c r="A126" s="266">
        <v>2</v>
      </c>
      <c r="B126" s="261">
        <v>6</v>
      </c>
      <c r="C126" s="262">
        <v>4</v>
      </c>
      <c r="D126" s="263">
        <v>1</v>
      </c>
      <c r="E126" s="261">
        <v>1</v>
      </c>
      <c r="F126" s="297">
        <v>1</v>
      </c>
      <c r="G126" s="263" t="s">
        <v>241</v>
      </c>
      <c r="H126" s="249">
        <v>97</v>
      </c>
      <c r="I126" s="269">
        <v>0</v>
      </c>
      <c r="J126" s="269">
        <v>0</v>
      </c>
      <c r="K126" s="269">
        <v>0</v>
      </c>
      <c r="L126" s="269">
        <v>0</v>
      </c>
    </row>
    <row r="127" spans="1:12" ht="27" hidden="1" customHeight="1" collapsed="1">
      <c r="A127" s="274">
        <v>2</v>
      </c>
      <c r="B127" s="283">
        <v>6</v>
      </c>
      <c r="C127" s="284">
        <v>5</v>
      </c>
      <c r="D127" s="286"/>
      <c r="E127" s="283"/>
      <c r="F127" s="305"/>
      <c r="G127" s="286" t="s">
        <v>242</v>
      </c>
      <c r="H127" s="249">
        <v>98</v>
      </c>
      <c r="I127" s="279">
        <f t="shared" ref="I127:L129" si="12">I128</f>
        <v>0</v>
      </c>
      <c r="J127" s="306">
        <f t="shared" si="12"/>
        <v>0</v>
      </c>
      <c r="K127" s="280">
        <f t="shared" si="12"/>
        <v>0</v>
      </c>
      <c r="L127" s="279">
        <f t="shared" si="12"/>
        <v>0</v>
      </c>
    </row>
    <row r="128" spans="1:12" ht="29.25" hidden="1" customHeight="1" collapsed="1">
      <c r="A128" s="266">
        <v>2</v>
      </c>
      <c r="B128" s="261">
        <v>6</v>
      </c>
      <c r="C128" s="262">
        <v>5</v>
      </c>
      <c r="D128" s="263">
        <v>1</v>
      </c>
      <c r="E128" s="261"/>
      <c r="F128" s="297"/>
      <c r="G128" s="286" t="s">
        <v>243</v>
      </c>
      <c r="H128" s="249">
        <v>99</v>
      </c>
      <c r="I128" s="250">
        <f t="shared" si="12"/>
        <v>0</v>
      </c>
      <c r="J128" s="292">
        <f t="shared" si="12"/>
        <v>0</v>
      </c>
      <c r="K128" s="251">
        <f t="shared" si="12"/>
        <v>0</v>
      </c>
      <c r="L128" s="250">
        <f t="shared" si="12"/>
        <v>0</v>
      </c>
    </row>
    <row r="129" spans="1:12" ht="25.5" hidden="1" customHeight="1" collapsed="1">
      <c r="A129" s="266">
        <v>2</v>
      </c>
      <c r="B129" s="261">
        <v>6</v>
      </c>
      <c r="C129" s="262">
        <v>5</v>
      </c>
      <c r="D129" s="263">
        <v>1</v>
      </c>
      <c r="E129" s="261">
        <v>1</v>
      </c>
      <c r="F129" s="297"/>
      <c r="G129" s="286" t="s">
        <v>242</v>
      </c>
      <c r="H129" s="249">
        <v>100</v>
      </c>
      <c r="I129" s="250">
        <f t="shared" si="12"/>
        <v>0</v>
      </c>
      <c r="J129" s="292">
        <f t="shared" si="12"/>
        <v>0</v>
      </c>
      <c r="K129" s="251">
        <f t="shared" si="12"/>
        <v>0</v>
      </c>
      <c r="L129" s="250">
        <f t="shared" si="12"/>
        <v>0</v>
      </c>
    </row>
    <row r="130" spans="1:12" ht="27.75" hidden="1" customHeight="1" collapsed="1">
      <c r="A130" s="261">
        <v>2</v>
      </c>
      <c r="B130" s="262">
        <v>6</v>
      </c>
      <c r="C130" s="261">
        <v>5</v>
      </c>
      <c r="D130" s="261">
        <v>1</v>
      </c>
      <c r="E130" s="263">
        <v>1</v>
      </c>
      <c r="F130" s="297">
        <v>1</v>
      </c>
      <c r="G130" s="286" t="s">
        <v>244</v>
      </c>
      <c r="H130" s="249">
        <v>101</v>
      </c>
      <c r="I130" s="269">
        <v>0</v>
      </c>
      <c r="J130" s="269">
        <v>0</v>
      </c>
      <c r="K130" s="269">
        <v>0</v>
      </c>
      <c r="L130" s="269">
        <v>0</v>
      </c>
    </row>
    <row r="131" spans="1:12" ht="14.25" customHeight="1">
      <c r="A131" s="296">
        <v>2</v>
      </c>
      <c r="B131" s="245">
        <v>7</v>
      </c>
      <c r="C131" s="245"/>
      <c r="D131" s="246"/>
      <c r="E131" s="246"/>
      <c r="F131" s="248"/>
      <c r="G131" s="247" t="s">
        <v>245</v>
      </c>
      <c r="H131" s="249">
        <v>102</v>
      </c>
      <c r="I131" s="251">
        <f>SUM(I132+I137+I145)</f>
        <v>6500</v>
      </c>
      <c r="J131" s="292">
        <f>SUM(J132+J137+J145)</f>
        <v>5100</v>
      </c>
      <c r="K131" s="251">
        <f>SUM(K132+K137+K145)</f>
        <v>5047.41</v>
      </c>
      <c r="L131" s="250">
        <f>SUM(L132+L137+L145)</f>
        <v>5047.41</v>
      </c>
    </row>
    <row r="132" spans="1:12" hidden="1" collapsed="1">
      <c r="A132" s="266">
        <v>2</v>
      </c>
      <c r="B132" s="261">
        <v>7</v>
      </c>
      <c r="C132" s="261">
        <v>1</v>
      </c>
      <c r="D132" s="262"/>
      <c r="E132" s="262"/>
      <c r="F132" s="264"/>
      <c r="G132" s="263" t="s">
        <v>246</v>
      </c>
      <c r="H132" s="249">
        <v>103</v>
      </c>
      <c r="I132" s="251">
        <f t="shared" ref="I132:L133" si="13">I133</f>
        <v>0</v>
      </c>
      <c r="J132" s="292">
        <f t="shared" si="13"/>
        <v>0</v>
      </c>
      <c r="K132" s="251">
        <f t="shared" si="13"/>
        <v>0</v>
      </c>
      <c r="L132" s="250">
        <f t="shared" si="13"/>
        <v>0</v>
      </c>
    </row>
    <row r="133" spans="1:12" ht="14.25" hidden="1" customHeight="1" collapsed="1">
      <c r="A133" s="266">
        <v>2</v>
      </c>
      <c r="B133" s="261">
        <v>7</v>
      </c>
      <c r="C133" s="261">
        <v>1</v>
      </c>
      <c r="D133" s="262">
        <v>1</v>
      </c>
      <c r="E133" s="262"/>
      <c r="F133" s="264"/>
      <c r="G133" s="263" t="s">
        <v>246</v>
      </c>
      <c r="H133" s="249">
        <v>104</v>
      </c>
      <c r="I133" s="251">
        <f t="shared" si="13"/>
        <v>0</v>
      </c>
      <c r="J133" s="292">
        <f t="shared" si="13"/>
        <v>0</v>
      </c>
      <c r="K133" s="251">
        <f t="shared" si="13"/>
        <v>0</v>
      </c>
      <c r="L133" s="250">
        <f t="shared" si="13"/>
        <v>0</v>
      </c>
    </row>
    <row r="134" spans="1:12" ht="15.75" hidden="1" customHeight="1" collapsed="1">
      <c r="A134" s="266">
        <v>2</v>
      </c>
      <c r="B134" s="261">
        <v>7</v>
      </c>
      <c r="C134" s="261">
        <v>1</v>
      </c>
      <c r="D134" s="262">
        <v>1</v>
      </c>
      <c r="E134" s="262">
        <v>1</v>
      </c>
      <c r="F134" s="264"/>
      <c r="G134" s="263" t="s">
        <v>246</v>
      </c>
      <c r="H134" s="249">
        <v>105</v>
      </c>
      <c r="I134" s="251">
        <f>SUM(I135:I136)</f>
        <v>0</v>
      </c>
      <c r="J134" s="292">
        <f>SUM(J135:J136)</f>
        <v>0</v>
      </c>
      <c r="K134" s="251">
        <f>SUM(K135:K136)</f>
        <v>0</v>
      </c>
      <c r="L134" s="250">
        <f>SUM(L135:L136)</f>
        <v>0</v>
      </c>
    </row>
    <row r="135" spans="1:12" ht="14.25" hidden="1" customHeight="1" collapsed="1">
      <c r="A135" s="282">
        <v>2</v>
      </c>
      <c r="B135" s="256">
        <v>7</v>
      </c>
      <c r="C135" s="282">
        <v>1</v>
      </c>
      <c r="D135" s="261">
        <v>1</v>
      </c>
      <c r="E135" s="254">
        <v>1</v>
      </c>
      <c r="F135" s="257">
        <v>1</v>
      </c>
      <c r="G135" s="255" t="s">
        <v>247</v>
      </c>
      <c r="H135" s="249">
        <v>106</v>
      </c>
      <c r="I135" s="307">
        <v>0</v>
      </c>
      <c r="J135" s="307">
        <v>0</v>
      </c>
      <c r="K135" s="307">
        <v>0</v>
      </c>
      <c r="L135" s="307">
        <v>0</v>
      </c>
    </row>
    <row r="136" spans="1:12" ht="14.25" hidden="1" customHeight="1" collapsed="1">
      <c r="A136" s="261">
        <v>2</v>
      </c>
      <c r="B136" s="261">
        <v>7</v>
      </c>
      <c r="C136" s="266">
        <v>1</v>
      </c>
      <c r="D136" s="261">
        <v>1</v>
      </c>
      <c r="E136" s="262">
        <v>1</v>
      </c>
      <c r="F136" s="264">
        <v>2</v>
      </c>
      <c r="G136" s="263" t="s">
        <v>248</v>
      </c>
      <c r="H136" s="249">
        <v>107</v>
      </c>
      <c r="I136" s="268">
        <v>0</v>
      </c>
      <c r="J136" s="268">
        <v>0</v>
      </c>
      <c r="K136" s="268">
        <v>0</v>
      </c>
      <c r="L136" s="268">
        <v>0</v>
      </c>
    </row>
    <row r="137" spans="1:12" ht="25.5" hidden="1" customHeight="1" collapsed="1">
      <c r="A137" s="274">
        <v>2</v>
      </c>
      <c r="B137" s="275">
        <v>7</v>
      </c>
      <c r="C137" s="274">
        <v>2</v>
      </c>
      <c r="D137" s="275"/>
      <c r="E137" s="276"/>
      <c r="F137" s="278"/>
      <c r="G137" s="277" t="s">
        <v>249</v>
      </c>
      <c r="H137" s="249">
        <v>108</v>
      </c>
      <c r="I137" s="259">
        <f t="shared" ref="I137:L138" si="14">I138</f>
        <v>0</v>
      </c>
      <c r="J137" s="295">
        <f t="shared" si="14"/>
        <v>0</v>
      </c>
      <c r="K137" s="259">
        <f t="shared" si="14"/>
        <v>0</v>
      </c>
      <c r="L137" s="260">
        <f t="shared" si="14"/>
        <v>0</v>
      </c>
    </row>
    <row r="138" spans="1:12" ht="25.5" hidden="1" customHeight="1" collapsed="1">
      <c r="A138" s="266">
        <v>2</v>
      </c>
      <c r="B138" s="261">
        <v>7</v>
      </c>
      <c r="C138" s="266">
        <v>2</v>
      </c>
      <c r="D138" s="261">
        <v>1</v>
      </c>
      <c r="E138" s="262"/>
      <c r="F138" s="264"/>
      <c r="G138" s="263" t="s">
        <v>250</v>
      </c>
      <c r="H138" s="249">
        <v>109</v>
      </c>
      <c r="I138" s="251">
        <f t="shared" si="14"/>
        <v>0</v>
      </c>
      <c r="J138" s="292">
        <f t="shared" si="14"/>
        <v>0</v>
      </c>
      <c r="K138" s="251">
        <f t="shared" si="14"/>
        <v>0</v>
      </c>
      <c r="L138" s="250">
        <f t="shared" si="14"/>
        <v>0</v>
      </c>
    </row>
    <row r="139" spans="1:12" ht="25.5" hidden="1" customHeight="1" collapsed="1">
      <c r="A139" s="266">
        <v>2</v>
      </c>
      <c r="B139" s="261">
        <v>7</v>
      </c>
      <c r="C139" s="266">
        <v>2</v>
      </c>
      <c r="D139" s="261">
        <v>1</v>
      </c>
      <c r="E139" s="262">
        <v>1</v>
      </c>
      <c r="F139" s="264"/>
      <c r="G139" s="263" t="s">
        <v>250</v>
      </c>
      <c r="H139" s="249">
        <v>110</v>
      </c>
      <c r="I139" s="251">
        <f>SUM(I140:I141)</f>
        <v>0</v>
      </c>
      <c r="J139" s="292">
        <f>SUM(J140:J141)</f>
        <v>0</v>
      </c>
      <c r="K139" s="251">
        <f>SUM(K140:K141)</f>
        <v>0</v>
      </c>
      <c r="L139" s="250">
        <f>SUM(L140:L141)</f>
        <v>0</v>
      </c>
    </row>
    <row r="140" spans="1:12" ht="12" hidden="1" customHeight="1" collapsed="1">
      <c r="A140" s="266">
        <v>2</v>
      </c>
      <c r="B140" s="261">
        <v>7</v>
      </c>
      <c r="C140" s="266">
        <v>2</v>
      </c>
      <c r="D140" s="261">
        <v>1</v>
      </c>
      <c r="E140" s="262">
        <v>1</v>
      </c>
      <c r="F140" s="264">
        <v>1</v>
      </c>
      <c r="G140" s="263" t="s">
        <v>251</v>
      </c>
      <c r="H140" s="249">
        <v>111</v>
      </c>
      <c r="I140" s="268">
        <v>0</v>
      </c>
      <c r="J140" s="268">
        <v>0</v>
      </c>
      <c r="K140" s="268">
        <v>0</v>
      </c>
      <c r="L140" s="268">
        <v>0</v>
      </c>
    </row>
    <row r="141" spans="1:12" ht="15" hidden="1" customHeight="1" collapsed="1">
      <c r="A141" s="266">
        <v>2</v>
      </c>
      <c r="B141" s="261">
        <v>7</v>
      </c>
      <c r="C141" s="266">
        <v>2</v>
      </c>
      <c r="D141" s="261">
        <v>1</v>
      </c>
      <c r="E141" s="262">
        <v>1</v>
      </c>
      <c r="F141" s="264">
        <v>2</v>
      </c>
      <c r="G141" s="263" t="s">
        <v>252</v>
      </c>
      <c r="H141" s="249">
        <v>112</v>
      </c>
      <c r="I141" s="268">
        <v>0</v>
      </c>
      <c r="J141" s="268">
        <v>0</v>
      </c>
      <c r="K141" s="268">
        <v>0</v>
      </c>
      <c r="L141" s="268">
        <v>0</v>
      </c>
    </row>
    <row r="142" spans="1:12" ht="15" hidden="1" customHeight="1" collapsed="1">
      <c r="A142" s="266">
        <v>2</v>
      </c>
      <c r="B142" s="261">
        <v>7</v>
      </c>
      <c r="C142" s="266">
        <v>2</v>
      </c>
      <c r="D142" s="261">
        <v>2</v>
      </c>
      <c r="E142" s="262"/>
      <c r="F142" s="264"/>
      <c r="G142" s="263" t="s">
        <v>253</v>
      </c>
      <c r="H142" s="249">
        <v>113</v>
      </c>
      <c r="I142" s="251">
        <f>I143</f>
        <v>0</v>
      </c>
      <c r="J142" s="251">
        <f>J143</f>
        <v>0</v>
      </c>
      <c r="K142" s="251">
        <f>K143</f>
        <v>0</v>
      </c>
      <c r="L142" s="251">
        <f>L143</f>
        <v>0</v>
      </c>
    </row>
    <row r="143" spans="1:12" ht="15" hidden="1" customHeight="1" collapsed="1">
      <c r="A143" s="266">
        <v>2</v>
      </c>
      <c r="B143" s="261">
        <v>7</v>
      </c>
      <c r="C143" s="266">
        <v>2</v>
      </c>
      <c r="D143" s="261">
        <v>2</v>
      </c>
      <c r="E143" s="262">
        <v>1</v>
      </c>
      <c r="F143" s="264"/>
      <c r="G143" s="263" t="s">
        <v>253</v>
      </c>
      <c r="H143" s="249">
        <v>114</v>
      </c>
      <c r="I143" s="251">
        <f>SUM(I144)</f>
        <v>0</v>
      </c>
      <c r="J143" s="251">
        <f>SUM(J144)</f>
        <v>0</v>
      </c>
      <c r="K143" s="251">
        <f>SUM(K144)</f>
        <v>0</v>
      </c>
      <c r="L143" s="251">
        <f>SUM(L144)</f>
        <v>0</v>
      </c>
    </row>
    <row r="144" spans="1:12" ht="15" hidden="1" customHeight="1" collapsed="1">
      <c r="A144" s="266">
        <v>2</v>
      </c>
      <c r="B144" s="261">
        <v>7</v>
      </c>
      <c r="C144" s="266">
        <v>2</v>
      </c>
      <c r="D144" s="261">
        <v>2</v>
      </c>
      <c r="E144" s="262">
        <v>1</v>
      </c>
      <c r="F144" s="264">
        <v>1</v>
      </c>
      <c r="G144" s="263" t="s">
        <v>253</v>
      </c>
      <c r="H144" s="249">
        <v>115</v>
      </c>
      <c r="I144" s="268">
        <v>0</v>
      </c>
      <c r="J144" s="268">
        <v>0</v>
      </c>
      <c r="K144" s="268">
        <v>0</v>
      </c>
      <c r="L144" s="268">
        <v>0</v>
      </c>
    </row>
    <row r="145" spans="1:12" hidden="1" collapsed="1">
      <c r="A145" s="266">
        <v>2</v>
      </c>
      <c r="B145" s="261">
        <v>7</v>
      </c>
      <c r="C145" s="266">
        <v>3</v>
      </c>
      <c r="D145" s="261"/>
      <c r="E145" s="262"/>
      <c r="F145" s="264"/>
      <c r="G145" s="263" t="s">
        <v>254</v>
      </c>
      <c r="H145" s="249">
        <v>116</v>
      </c>
      <c r="I145" s="251">
        <f t="shared" ref="I145:L146" si="15">I146</f>
        <v>6500</v>
      </c>
      <c r="J145" s="292">
        <f t="shared" si="15"/>
        <v>5100</v>
      </c>
      <c r="K145" s="251">
        <f t="shared" si="15"/>
        <v>5047.41</v>
      </c>
      <c r="L145" s="250">
        <f t="shared" si="15"/>
        <v>5047.41</v>
      </c>
    </row>
    <row r="146" spans="1:12" hidden="1" collapsed="1">
      <c r="A146" s="274">
        <v>2</v>
      </c>
      <c r="B146" s="283">
        <v>7</v>
      </c>
      <c r="C146" s="308">
        <v>3</v>
      </c>
      <c r="D146" s="283">
        <v>1</v>
      </c>
      <c r="E146" s="284"/>
      <c r="F146" s="285"/>
      <c r="G146" s="286" t="s">
        <v>254</v>
      </c>
      <c r="H146" s="249">
        <v>117</v>
      </c>
      <c r="I146" s="280">
        <f t="shared" si="15"/>
        <v>6500</v>
      </c>
      <c r="J146" s="306">
        <f t="shared" si="15"/>
        <v>5100</v>
      </c>
      <c r="K146" s="280">
        <f t="shared" si="15"/>
        <v>5047.41</v>
      </c>
      <c r="L146" s="279">
        <f t="shared" si="15"/>
        <v>5047.41</v>
      </c>
    </row>
    <row r="147" spans="1:12" hidden="1" collapsed="1">
      <c r="A147" s="266">
        <v>2</v>
      </c>
      <c r="B147" s="261">
        <v>7</v>
      </c>
      <c r="C147" s="266">
        <v>3</v>
      </c>
      <c r="D147" s="261">
        <v>1</v>
      </c>
      <c r="E147" s="262">
        <v>1</v>
      </c>
      <c r="F147" s="264"/>
      <c r="G147" s="263" t="s">
        <v>254</v>
      </c>
      <c r="H147" s="249">
        <v>118</v>
      </c>
      <c r="I147" s="251">
        <f>SUM(I148:I149)</f>
        <v>6500</v>
      </c>
      <c r="J147" s="292">
        <f>SUM(J148:J149)</f>
        <v>5100</v>
      </c>
      <c r="K147" s="251">
        <f>SUM(K148:K149)</f>
        <v>5047.41</v>
      </c>
      <c r="L147" s="250">
        <f>SUM(L148:L149)</f>
        <v>5047.41</v>
      </c>
    </row>
    <row r="148" spans="1:12">
      <c r="A148" s="282">
        <v>2</v>
      </c>
      <c r="B148" s="256">
        <v>7</v>
      </c>
      <c r="C148" s="282">
        <v>3</v>
      </c>
      <c r="D148" s="256">
        <v>1</v>
      </c>
      <c r="E148" s="254">
        <v>1</v>
      </c>
      <c r="F148" s="257">
        <v>1</v>
      </c>
      <c r="G148" s="255" t="s">
        <v>255</v>
      </c>
      <c r="H148" s="249">
        <v>119</v>
      </c>
      <c r="I148" s="307">
        <v>6500</v>
      </c>
      <c r="J148" s="307">
        <v>5100</v>
      </c>
      <c r="K148" s="307">
        <v>5047.41</v>
      </c>
      <c r="L148" s="307">
        <v>5047.41</v>
      </c>
    </row>
    <row r="149" spans="1:12" ht="16.5" hidden="1" customHeight="1" collapsed="1">
      <c r="A149" s="266">
        <v>2</v>
      </c>
      <c r="B149" s="261">
        <v>7</v>
      </c>
      <c r="C149" s="266">
        <v>3</v>
      </c>
      <c r="D149" s="261">
        <v>1</v>
      </c>
      <c r="E149" s="262">
        <v>1</v>
      </c>
      <c r="F149" s="264">
        <v>2</v>
      </c>
      <c r="G149" s="263" t="s">
        <v>256</v>
      </c>
      <c r="H149" s="249">
        <v>120</v>
      </c>
      <c r="I149" s="268">
        <v>0</v>
      </c>
      <c r="J149" s="269">
        <v>0</v>
      </c>
      <c r="K149" s="269">
        <v>0</v>
      </c>
      <c r="L149" s="269">
        <v>0</v>
      </c>
    </row>
    <row r="150" spans="1:12" ht="15" hidden="1" customHeight="1" collapsed="1">
      <c r="A150" s="296">
        <v>2</v>
      </c>
      <c r="B150" s="296">
        <v>8</v>
      </c>
      <c r="C150" s="245"/>
      <c r="D150" s="271"/>
      <c r="E150" s="253"/>
      <c r="F150" s="309"/>
      <c r="G150" s="258" t="s">
        <v>257</v>
      </c>
      <c r="H150" s="249">
        <v>121</v>
      </c>
      <c r="I150" s="273">
        <f>I151</f>
        <v>0</v>
      </c>
      <c r="J150" s="294">
        <f>J151</f>
        <v>0</v>
      </c>
      <c r="K150" s="273">
        <f>K151</f>
        <v>0</v>
      </c>
      <c r="L150" s="272">
        <f>L151</f>
        <v>0</v>
      </c>
    </row>
    <row r="151" spans="1:12" ht="14.25" hidden="1" customHeight="1" collapsed="1">
      <c r="A151" s="274">
        <v>2</v>
      </c>
      <c r="B151" s="274">
        <v>8</v>
      </c>
      <c r="C151" s="274">
        <v>1</v>
      </c>
      <c r="D151" s="275"/>
      <c r="E151" s="276"/>
      <c r="F151" s="278"/>
      <c r="G151" s="255" t="s">
        <v>257</v>
      </c>
      <c r="H151" s="249">
        <v>122</v>
      </c>
      <c r="I151" s="273">
        <f>I152+I157</f>
        <v>0</v>
      </c>
      <c r="J151" s="294">
        <f>J152+J157</f>
        <v>0</v>
      </c>
      <c r="K151" s="273">
        <f>K152+K157</f>
        <v>0</v>
      </c>
      <c r="L151" s="272">
        <f>L152+L157</f>
        <v>0</v>
      </c>
    </row>
    <row r="152" spans="1:12" ht="13.5" hidden="1" customHeight="1" collapsed="1">
      <c r="A152" s="266">
        <v>2</v>
      </c>
      <c r="B152" s="261">
        <v>8</v>
      </c>
      <c r="C152" s="263">
        <v>1</v>
      </c>
      <c r="D152" s="261">
        <v>1</v>
      </c>
      <c r="E152" s="262"/>
      <c r="F152" s="264"/>
      <c r="G152" s="263" t="s">
        <v>258</v>
      </c>
      <c r="H152" s="249">
        <v>123</v>
      </c>
      <c r="I152" s="251">
        <f>I153</f>
        <v>0</v>
      </c>
      <c r="J152" s="292">
        <f>J153</f>
        <v>0</v>
      </c>
      <c r="K152" s="251">
        <f>K153</f>
        <v>0</v>
      </c>
      <c r="L152" s="250">
        <f>L153</f>
        <v>0</v>
      </c>
    </row>
    <row r="153" spans="1:12" ht="13.5" hidden="1" customHeight="1" collapsed="1">
      <c r="A153" s="266">
        <v>2</v>
      </c>
      <c r="B153" s="261">
        <v>8</v>
      </c>
      <c r="C153" s="255">
        <v>1</v>
      </c>
      <c r="D153" s="256">
        <v>1</v>
      </c>
      <c r="E153" s="254">
        <v>1</v>
      </c>
      <c r="F153" s="257"/>
      <c r="G153" s="263" t="s">
        <v>258</v>
      </c>
      <c r="H153" s="249">
        <v>124</v>
      </c>
      <c r="I153" s="273">
        <f>SUM(I154:I156)</f>
        <v>0</v>
      </c>
      <c r="J153" s="273">
        <f>SUM(J154:J156)</f>
        <v>0</v>
      </c>
      <c r="K153" s="273">
        <f>SUM(K154:K156)</f>
        <v>0</v>
      </c>
      <c r="L153" s="273">
        <f>SUM(L154:L156)</f>
        <v>0</v>
      </c>
    </row>
    <row r="154" spans="1:12" ht="13.5" hidden="1" customHeight="1" collapsed="1">
      <c r="A154" s="261">
        <v>2</v>
      </c>
      <c r="B154" s="256">
        <v>8</v>
      </c>
      <c r="C154" s="263">
        <v>1</v>
      </c>
      <c r="D154" s="261">
        <v>1</v>
      </c>
      <c r="E154" s="262">
        <v>1</v>
      </c>
      <c r="F154" s="264">
        <v>1</v>
      </c>
      <c r="G154" s="263" t="s">
        <v>259</v>
      </c>
      <c r="H154" s="249">
        <v>125</v>
      </c>
      <c r="I154" s="268">
        <v>0</v>
      </c>
      <c r="J154" s="268">
        <v>0</v>
      </c>
      <c r="K154" s="268">
        <v>0</v>
      </c>
      <c r="L154" s="268">
        <v>0</v>
      </c>
    </row>
    <row r="155" spans="1:12" ht="15.75" hidden="1" customHeight="1" collapsed="1">
      <c r="A155" s="274">
        <v>2</v>
      </c>
      <c r="B155" s="283">
        <v>8</v>
      </c>
      <c r="C155" s="286">
        <v>1</v>
      </c>
      <c r="D155" s="283">
        <v>1</v>
      </c>
      <c r="E155" s="284">
        <v>1</v>
      </c>
      <c r="F155" s="285">
        <v>2</v>
      </c>
      <c r="G155" s="286" t="s">
        <v>260</v>
      </c>
      <c r="H155" s="249">
        <v>126</v>
      </c>
      <c r="I155" s="310">
        <v>0</v>
      </c>
      <c r="J155" s="310">
        <v>0</v>
      </c>
      <c r="K155" s="310">
        <v>0</v>
      </c>
      <c r="L155" s="310">
        <v>0</v>
      </c>
    </row>
    <row r="156" spans="1:12" hidden="1" collapsed="1">
      <c r="A156" s="274">
        <v>2</v>
      </c>
      <c r="B156" s="283">
        <v>8</v>
      </c>
      <c r="C156" s="286">
        <v>1</v>
      </c>
      <c r="D156" s="283">
        <v>1</v>
      </c>
      <c r="E156" s="284">
        <v>1</v>
      </c>
      <c r="F156" s="285">
        <v>3</v>
      </c>
      <c r="G156" s="286" t="s">
        <v>261</v>
      </c>
      <c r="H156" s="249">
        <v>127</v>
      </c>
      <c r="I156" s="310">
        <v>0</v>
      </c>
      <c r="J156" s="311">
        <v>0</v>
      </c>
      <c r="K156" s="310">
        <v>0</v>
      </c>
      <c r="L156" s="287">
        <v>0</v>
      </c>
    </row>
    <row r="157" spans="1:12" ht="15" hidden="1" customHeight="1" collapsed="1">
      <c r="A157" s="266">
        <v>2</v>
      </c>
      <c r="B157" s="261">
        <v>8</v>
      </c>
      <c r="C157" s="263">
        <v>1</v>
      </c>
      <c r="D157" s="261">
        <v>2</v>
      </c>
      <c r="E157" s="262"/>
      <c r="F157" s="264"/>
      <c r="G157" s="263" t="s">
        <v>262</v>
      </c>
      <c r="H157" s="249">
        <v>128</v>
      </c>
      <c r="I157" s="251">
        <f t="shared" ref="I157:L158" si="16">I158</f>
        <v>0</v>
      </c>
      <c r="J157" s="292">
        <f t="shared" si="16"/>
        <v>0</v>
      </c>
      <c r="K157" s="251">
        <f t="shared" si="16"/>
        <v>0</v>
      </c>
      <c r="L157" s="250">
        <f t="shared" si="16"/>
        <v>0</v>
      </c>
    </row>
    <row r="158" spans="1:12" hidden="1" collapsed="1">
      <c r="A158" s="266">
        <v>2</v>
      </c>
      <c r="B158" s="261">
        <v>8</v>
      </c>
      <c r="C158" s="263">
        <v>1</v>
      </c>
      <c r="D158" s="261">
        <v>2</v>
      </c>
      <c r="E158" s="262">
        <v>1</v>
      </c>
      <c r="F158" s="264"/>
      <c r="G158" s="263" t="s">
        <v>262</v>
      </c>
      <c r="H158" s="249">
        <v>129</v>
      </c>
      <c r="I158" s="251">
        <f t="shared" si="16"/>
        <v>0</v>
      </c>
      <c r="J158" s="292">
        <f t="shared" si="16"/>
        <v>0</v>
      </c>
      <c r="K158" s="251">
        <f t="shared" si="16"/>
        <v>0</v>
      </c>
      <c r="L158" s="250">
        <f t="shared" si="16"/>
        <v>0</v>
      </c>
    </row>
    <row r="159" spans="1:12" hidden="1" collapsed="1">
      <c r="A159" s="274">
        <v>2</v>
      </c>
      <c r="B159" s="275">
        <v>8</v>
      </c>
      <c r="C159" s="277">
        <v>1</v>
      </c>
      <c r="D159" s="275">
        <v>2</v>
      </c>
      <c r="E159" s="276">
        <v>1</v>
      </c>
      <c r="F159" s="278">
        <v>1</v>
      </c>
      <c r="G159" s="263" t="s">
        <v>262</v>
      </c>
      <c r="H159" s="249">
        <v>130</v>
      </c>
      <c r="I159" s="312">
        <v>0</v>
      </c>
      <c r="J159" s="269">
        <v>0</v>
      </c>
      <c r="K159" s="269">
        <v>0</v>
      </c>
      <c r="L159" s="269">
        <v>0</v>
      </c>
    </row>
    <row r="160" spans="1:12" ht="39.75" hidden="1" customHeight="1" collapsed="1">
      <c r="A160" s="296">
        <v>2</v>
      </c>
      <c r="B160" s="245">
        <v>9</v>
      </c>
      <c r="C160" s="247"/>
      <c r="D160" s="245"/>
      <c r="E160" s="246"/>
      <c r="F160" s="248"/>
      <c r="G160" s="247" t="s">
        <v>263</v>
      </c>
      <c r="H160" s="249">
        <v>131</v>
      </c>
      <c r="I160" s="251">
        <f>I161+I165</f>
        <v>0</v>
      </c>
      <c r="J160" s="292">
        <f>J161+J165</f>
        <v>0</v>
      </c>
      <c r="K160" s="251">
        <f>K161+K165</f>
        <v>0</v>
      </c>
      <c r="L160" s="250">
        <f>L161+L165</f>
        <v>0</v>
      </c>
    </row>
    <row r="161" spans="1:12" s="277" customFormat="1" ht="39" hidden="1" customHeight="1" collapsed="1">
      <c r="A161" s="266">
        <v>2</v>
      </c>
      <c r="B161" s="261">
        <v>9</v>
      </c>
      <c r="C161" s="263">
        <v>1</v>
      </c>
      <c r="D161" s="261"/>
      <c r="E161" s="262"/>
      <c r="F161" s="264"/>
      <c r="G161" s="263" t="s">
        <v>264</v>
      </c>
      <c r="H161" s="249">
        <v>132</v>
      </c>
      <c r="I161" s="251">
        <f t="shared" ref="I161:L163" si="17">I162</f>
        <v>0</v>
      </c>
      <c r="J161" s="292">
        <f t="shared" si="17"/>
        <v>0</v>
      </c>
      <c r="K161" s="251">
        <f t="shared" si="17"/>
        <v>0</v>
      </c>
      <c r="L161" s="250">
        <f t="shared" si="17"/>
        <v>0</v>
      </c>
    </row>
    <row r="162" spans="1:12" ht="42.75" hidden="1" customHeight="1" collapsed="1">
      <c r="A162" s="282">
        <v>2</v>
      </c>
      <c r="B162" s="256">
        <v>9</v>
      </c>
      <c r="C162" s="255">
        <v>1</v>
      </c>
      <c r="D162" s="256">
        <v>1</v>
      </c>
      <c r="E162" s="254"/>
      <c r="F162" s="257"/>
      <c r="G162" s="263" t="s">
        <v>265</v>
      </c>
      <c r="H162" s="249">
        <v>133</v>
      </c>
      <c r="I162" s="273">
        <f t="shared" si="17"/>
        <v>0</v>
      </c>
      <c r="J162" s="294">
        <f t="shared" si="17"/>
        <v>0</v>
      </c>
      <c r="K162" s="273">
        <f t="shared" si="17"/>
        <v>0</v>
      </c>
      <c r="L162" s="272">
        <f t="shared" si="17"/>
        <v>0</v>
      </c>
    </row>
    <row r="163" spans="1:12" ht="38.25" hidden="1" customHeight="1" collapsed="1">
      <c r="A163" s="266">
        <v>2</v>
      </c>
      <c r="B163" s="261">
        <v>9</v>
      </c>
      <c r="C163" s="266">
        <v>1</v>
      </c>
      <c r="D163" s="261">
        <v>1</v>
      </c>
      <c r="E163" s="262">
        <v>1</v>
      </c>
      <c r="F163" s="264"/>
      <c r="G163" s="263" t="s">
        <v>265</v>
      </c>
      <c r="H163" s="249">
        <v>134</v>
      </c>
      <c r="I163" s="251">
        <f t="shared" si="17"/>
        <v>0</v>
      </c>
      <c r="J163" s="292">
        <f t="shared" si="17"/>
        <v>0</v>
      </c>
      <c r="K163" s="251">
        <f t="shared" si="17"/>
        <v>0</v>
      </c>
      <c r="L163" s="250">
        <f t="shared" si="17"/>
        <v>0</v>
      </c>
    </row>
    <row r="164" spans="1:12" ht="38.25" hidden="1" customHeight="1" collapsed="1">
      <c r="A164" s="282">
        <v>2</v>
      </c>
      <c r="B164" s="256">
        <v>9</v>
      </c>
      <c r="C164" s="256">
        <v>1</v>
      </c>
      <c r="D164" s="256">
        <v>1</v>
      </c>
      <c r="E164" s="254">
        <v>1</v>
      </c>
      <c r="F164" s="257">
        <v>1</v>
      </c>
      <c r="G164" s="263" t="s">
        <v>265</v>
      </c>
      <c r="H164" s="249">
        <v>135</v>
      </c>
      <c r="I164" s="307">
        <v>0</v>
      </c>
      <c r="J164" s="307">
        <v>0</v>
      </c>
      <c r="K164" s="307">
        <v>0</v>
      </c>
      <c r="L164" s="307">
        <v>0</v>
      </c>
    </row>
    <row r="165" spans="1:12" ht="41.25" hidden="1" customHeight="1" collapsed="1">
      <c r="A165" s="266">
        <v>2</v>
      </c>
      <c r="B165" s="261">
        <v>9</v>
      </c>
      <c r="C165" s="261">
        <v>2</v>
      </c>
      <c r="D165" s="261"/>
      <c r="E165" s="262"/>
      <c r="F165" s="264"/>
      <c r="G165" s="263" t="s">
        <v>266</v>
      </c>
      <c r="H165" s="249">
        <v>136</v>
      </c>
      <c r="I165" s="251">
        <f>SUM(I166+I171)</f>
        <v>0</v>
      </c>
      <c r="J165" s="251">
        <f>SUM(J166+J171)</f>
        <v>0</v>
      </c>
      <c r="K165" s="251">
        <f>SUM(K166+K171)</f>
        <v>0</v>
      </c>
      <c r="L165" s="251">
        <f>SUM(L166+L171)</f>
        <v>0</v>
      </c>
    </row>
    <row r="166" spans="1:12" ht="44.25" hidden="1" customHeight="1" collapsed="1">
      <c r="A166" s="266">
        <v>2</v>
      </c>
      <c r="B166" s="261">
        <v>9</v>
      </c>
      <c r="C166" s="261">
        <v>2</v>
      </c>
      <c r="D166" s="256">
        <v>1</v>
      </c>
      <c r="E166" s="254"/>
      <c r="F166" s="257"/>
      <c r="G166" s="255" t="s">
        <v>267</v>
      </c>
      <c r="H166" s="249">
        <v>137</v>
      </c>
      <c r="I166" s="273">
        <f>I167</f>
        <v>0</v>
      </c>
      <c r="J166" s="294">
        <f>J167</f>
        <v>0</v>
      </c>
      <c r="K166" s="273">
        <f>K167</f>
        <v>0</v>
      </c>
      <c r="L166" s="272">
        <f>L167</f>
        <v>0</v>
      </c>
    </row>
    <row r="167" spans="1:12" ht="40.5" hidden="1" customHeight="1" collapsed="1">
      <c r="A167" s="282">
        <v>2</v>
      </c>
      <c r="B167" s="256">
        <v>9</v>
      </c>
      <c r="C167" s="256">
        <v>2</v>
      </c>
      <c r="D167" s="261">
        <v>1</v>
      </c>
      <c r="E167" s="262">
        <v>1</v>
      </c>
      <c r="F167" s="264"/>
      <c r="G167" s="255" t="s">
        <v>268</v>
      </c>
      <c r="H167" s="249">
        <v>138</v>
      </c>
      <c r="I167" s="251">
        <f>SUM(I168:I170)</f>
        <v>0</v>
      </c>
      <c r="J167" s="292">
        <f>SUM(J168:J170)</f>
        <v>0</v>
      </c>
      <c r="K167" s="251">
        <f>SUM(K168:K170)</f>
        <v>0</v>
      </c>
      <c r="L167" s="250">
        <f>SUM(L168:L170)</f>
        <v>0</v>
      </c>
    </row>
    <row r="168" spans="1:12" ht="53.25" hidden="1" customHeight="1" collapsed="1">
      <c r="A168" s="274">
        <v>2</v>
      </c>
      <c r="B168" s="283">
        <v>9</v>
      </c>
      <c r="C168" s="283">
        <v>2</v>
      </c>
      <c r="D168" s="283">
        <v>1</v>
      </c>
      <c r="E168" s="284">
        <v>1</v>
      </c>
      <c r="F168" s="285">
        <v>1</v>
      </c>
      <c r="G168" s="255" t="s">
        <v>269</v>
      </c>
      <c r="H168" s="249">
        <v>139</v>
      </c>
      <c r="I168" s="310">
        <v>0</v>
      </c>
      <c r="J168" s="267">
        <v>0</v>
      </c>
      <c r="K168" s="267">
        <v>0</v>
      </c>
      <c r="L168" s="267">
        <v>0</v>
      </c>
    </row>
    <row r="169" spans="1:12" ht="51.75" hidden="1" customHeight="1" collapsed="1">
      <c r="A169" s="266">
        <v>2</v>
      </c>
      <c r="B169" s="261">
        <v>9</v>
      </c>
      <c r="C169" s="261">
        <v>2</v>
      </c>
      <c r="D169" s="261">
        <v>1</v>
      </c>
      <c r="E169" s="262">
        <v>1</v>
      </c>
      <c r="F169" s="264">
        <v>2</v>
      </c>
      <c r="G169" s="255" t="s">
        <v>270</v>
      </c>
      <c r="H169" s="249">
        <v>140</v>
      </c>
      <c r="I169" s="268">
        <v>0</v>
      </c>
      <c r="J169" s="313">
        <v>0</v>
      </c>
      <c r="K169" s="313">
        <v>0</v>
      </c>
      <c r="L169" s="313">
        <v>0</v>
      </c>
    </row>
    <row r="170" spans="1:12" ht="54.75" hidden="1" customHeight="1" collapsed="1">
      <c r="A170" s="266">
        <v>2</v>
      </c>
      <c r="B170" s="261">
        <v>9</v>
      </c>
      <c r="C170" s="261">
        <v>2</v>
      </c>
      <c r="D170" s="261">
        <v>1</v>
      </c>
      <c r="E170" s="262">
        <v>1</v>
      </c>
      <c r="F170" s="264">
        <v>3</v>
      </c>
      <c r="G170" s="255" t="s">
        <v>271</v>
      </c>
      <c r="H170" s="249">
        <v>141</v>
      </c>
      <c r="I170" s="268">
        <v>0</v>
      </c>
      <c r="J170" s="268">
        <v>0</v>
      </c>
      <c r="K170" s="268">
        <v>0</v>
      </c>
      <c r="L170" s="268">
        <v>0</v>
      </c>
    </row>
    <row r="171" spans="1:12" ht="39" hidden="1" customHeight="1" collapsed="1">
      <c r="A171" s="314">
        <v>2</v>
      </c>
      <c r="B171" s="314">
        <v>9</v>
      </c>
      <c r="C171" s="314">
        <v>2</v>
      </c>
      <c r="D171" s="314">
        <v>2</v>
      </c>
      <c r="E171" s="314"/>
      <c r="F171" s="314"/>
      <c r="G171" s="263" t="s">
        <v>272</v>
      </c>
      <c r="H171" s="249">
        <v>142</v>
      </c>
      <c r="I171" s="251">
        <f>I172</f>
        <v>0</v>
      </c>
      <c r="J171" s="292">
        <f>J172</f>
        <v>0</v>
      </c>
      <c r="K171" s="251">
        <f>K172</f>
        <v>0</v>
      </c>
      <c r="L171" s="250">
        <f>L172</f>
        <v>0</v>
      </c>
    </row>
    <row r="172" spans="1:12" ht="43.5" hidden="1" customHeight="1" collapsed="1">
      <c r="A172" s="266">
        <v>2</v>
      </c>
      <c r="B172" s="261">
        <v>9</v>
      </c>
      <c r="C172" s="261">
        <v>2</v>
      </c>
      <c r="D172" s="261">
        <v>2</v>
      </c>
      <c r="E172" s="262">
        <v>1</v>
      </c>
      <c r="F172" s="264"/>
      <c r="G172" s="255" t="s">
        <v>273</v>
      </c>
      <c r="H172" s="249">
        <v>143</v>
      </c>
      <c r="I172" s="273">
        <f>SUM(I173:I175)</f>
        <v>0</v>
      </c>
      <c r="J172" s="273">
        <f>SUM(J173:J175)</f>
        <v>0</v>
      </c>
      <c r="K172" s="273">
        <f>SUM(K173:K175)</f>
        <v>0</v>
      </c>
      <c r="L172" s="273">
        <f>SUM(L173:L175)</f>
        <v>0</v>
      </c>
    </row>
    <row r="173" spans="1:12" ht="54.75" hidden="1" customHeight="1" collapsed="1">
      <c r="A173" s="266">
        <v>2</v>
      </c>
      <c r="B173" s="261">
        <v>9</v>
      </c>
      <c r="C173" s="261">
        <v>2</v>
      </c>
      <c r="D173" s="261">
        <v>2</v>
      </c>
      <c r="E173" s="261">
        <v>1</v>
      </c>
      <c r="F173" s="264">
        <v>1</v>
      </c>
      <c r="G173" s="315" t="s">
        <v>274</v>
      </c>
      <c r="H173" s="249">
        <v>144</v>
      </c>
      <c r="I173" s="268">
        <v>0</v>
      </c>
      <c r="J173" s="267">
        <v>0</v>
      </c>
      <c r="K173" s="267">
        <v>0</v>
      </c>
      <c r="L173" s="267">
        <v>0</v>
      </c>
    </row>
    <row r="174" spans="1:12" ht="54" hidden="1" customHeight="1" collapsed="1">
      <c r="A174" s="275">
        <v>2</v>
      </c>
      <c r="B174" s="277">
        <v>9</v>
      </c>
      <c r="C174" s="275">
        <v>2</v>
      </c>
      <c r="D174" s="276">
        <v>2</v>
      </c>
      <c r="E174" s="276">
        <v>1</v>
      </c>
      <c r="F174" s="278">
        <v>2</v>
      </c>
      <c r="G174" s="277" t="s">
        <v>275</v>
      </c>
      <c r="H174" s="249">
        <v>145</v>
      </c>
      <c r="I174" s="267">
        <v>0</v>
      </c>
      <c r="J174" s="269">
        <v>0</v>
      </c>
      <c r="K174" s="269">
        <v>0</v>
      </c>
      <c r="L174" s="269">
        <v>0</v>
      </c>
    </row>
    <row r="175" spans="1:12" ht="54" hidden="1" customHeight="1" collapsed="1">
      <c r="A175" s="261">
        <v>2</v>
      </c>
      <c r="B175" s="286">
        <v>9</v>
      </c>
      <c r="C175" s="283">
        <v>2</v>
      </c>
      <c r="D175" s="284">
        <v>2</v>
      </c>
      <c r="E175" s="284">
        <v>1</v>
      </c>
      <c r="F175" s="285">
        <v>3</v>
      </c>
      <c r="G175" s="286" t="s">
        <v>276</v>
      </c>
      <c r="H175" s="249">
        <v>146</v>
      </c>
      <c r="I175" s="313">
        <v>0</v>
      </c>
      <c r="J175" s="313">
        <v>0</v>
      </c>
      <c r="K175" s="313">
        <v>0</v>
      </c>
      <c r="L175" s="313">
        <v>0</v>
      </c>
    </row>
    <row r="176" spans="1:12" ht="76.5" hidden="1" customHeight="1" collapsed="1">
      <c r="A176" s="245">
        <v>3</v>
      </c>
      <c r="B176" s="247"/>
      <c r="C176" s="245"/>
      <c r="D176" s="246"/>
      <c r="E176" s="246"/>
      <c r="F176" s="248"/>
      <c r="G176" s="301" t="s">
        <v>277</v>
      </c>
      <c r="H176" s="249">
        <v>147</v>
      </c>
      <c r="I176" s="250">
        <f>SUM(I177+I229+I294)</f>
        <v>0</v>
      </c>
      <c r="J176" s="292">
        <f>SUM(J177+J229+J294)</f>
        <v>0</v>
      </c>
      <c r="K176" s="251">
        <f>SUM(K177+K229+K294)</f>
        <v>0</v>
      </c>
      <c r="L176" s="250">
        <f>SUM(L177+L229+L294)</f>
        <v>0</v>
      </c>
    </row>
    <row r="177" spans="1:12" ht="34.5" hidden="1" customHeight="1" collapsed="1">
      <c r="A177" s="296">
        <v>3</v>
      </c>
      <c r="B177" s="245">
        <v>1</v>
      </c>
      <c r="C177" s="271"/>
      <c r="D177" s="253"/>
      <c r="E177" s="253"/>
      <c r="F177" s="309"/>
      <c r="G177" s="291" t="s">
        <v>278</v>
      </c>
      <c r="H177" s="249">
        <v>148</v>
      </c>
      <c r="I177" s="250">
        <f>SUM(I178+I200+I207+I219+I223)</f>
        <v>0</v>
      </c>
      <c r="J177" s="272">
        <f>SUM(J178+J200+J207+J219+J223)</f>
        <v>0</v>
      </c>
      <c r="K177" s="272">
        <f>SUM(K178+K200+K207+K219+K223)</f>
        <v>0</v>
      </c>
      <c r="L177" s="272">
        <f>SUM(L178+L200+L207+L219+L223)</f>
        <v>0</v>
      </c>
    </row>
    <row r="178" spans="1:12" ht="30.75" hidden="1" customHeight="1" collapsed="1">
      <c r="A178" s="256">
        <v>3</v>
      </c>
      <c r="B178" s="255">
        <v>1</v>
      </c>
      <c r="C178" s="256">
        <v>1</v>
      </c>
      <c r="D178" s="254"/>
      <c r="E178" s="254"/>
      <c r="F178" s="316"/>
      <c r="G178" s="266" t="s">
        <v>279</v>
      </c>
      <c r="H178" s="249">
        <v>149</v>
      </c>
      <c r="I178" s="272">
        <f>SUM(I179+I182+I187+I192+I197)</f>
        <v>0</v>
      </c>
      <c r="J178" s="292">
        <f>SUM(J179+J182+J187+J192+J197)</f>
        <v>0</v>
      </c>
      <c r="K178" s="251">
        <f>SUM(K179+K182+K187+K192+K197)</f>
        <v>0</v>
      </c>
      <c r="L178" s="250">
        <f>SUM(L179+L182+L187+L192+L197)</f>
        <v>0</v>
      </c>
    </row>
    <row r="179" spans="1:12" ht="12.75" hidden="1" customHeight="1" collapsed="1">
      <c r="A179" s="261">
        <v>3</v>
      </c>
      <c r="B179" s="263">
        <v>1</v>
      </c>
      <c r="C179" s="261">
        <v>1</v>
      </c>
      <c r="D179" s="262">
        <v>1</v>
      </c>
      <c r="E179" s="262"/>
      <c r="F179" s="317"/>
      <c r="G179" s="266" t="s">
        <v>280</v>
      </c>
      <c r="H179" s="249">
        <v>150</v>
      </c>
      <c r="I179" s="250">
        <f t="shared" ref="I179:L180" si="18">I180</f>
        <v>0</v>
      </c>
      <c r="J179" s="294">
        <f t="shared" si="18"/>
        <v>0</v>
      </c>
      <c r="K179" s="273">
        <f t="shared" si="18"/>
        <v>0</v>
      </c>
      <c r="L179" s="272">
        <f t="shared" si="18"/>
        <v>0</v>
      </c>
    </row>
    <row r="180" spans="1:12" ht="13.5" hidden="1" customHeight="1" collapsed="1">
      <c r="A180" s="261">
        <v>3</v>
      </c>
      <c r="B180" s="263">
        <v>1</v>
      </c>
      <c r="C180" s="261">
        <v>1</v>
      </c>
      <c r="D180" s="262">
        <v>1</v>
      </c>
      <c r="E180" s="262">
        <v>1</v>
      </c>
      <c r="F180" s="297"/>
      <c r="G180" s="266" t="s">
        <v>281</v>
      </c>
      <c r="H180" s="249">
        <v>151</v>
      </c>
      <c r="I180" s="272">
        <f t="shared" si="18"/>
        <v>0</v>
      </c>
      <c r="J180" s="250">
        <f t="shared" si="18"/>
        <v>0</v>
      </c>
      <c r="K180" s="250">
        <f t="shared" si="18"/>
        <v>0</v>
      </c>
      <c r="L180" s="250">
        <f t="shared" si="18"/>
        <v>0</v>
      </c>
    </row>
    <row r="181" spans="1:12" ht="13.5" hidden="1" customHeight="1" collapsed="1">
      <c r="A181" s="261">
        <v>3</v>
      </c>
      <c r="B181" s="263">
        <v>1</v>
      </c>
      <c r="C181" s="261">
        <v>1</v>
      </c>
      <c r="D181" s="262">
        <v>1</v>
      </c>
      <c r="E181" s="262">
        <v>1</v>
      </c>
      <c r="F181" s="297">
        <v>1</v>
      </c>
      <c r="G181" s="266" t="s">
        <v>281</v>
      </c>
      <c r="H181" s="249">
        <v>152</v>
      </c>
      <c r="I181" s="269">
        <v>0</v>
      </c>
      <c r="J181" s="269">
        <v>0</v>
      </c>
      <c r="K181" s="269">
        <v>0</v>
      </c>
      <c r="L181" s="269">
        <v>0</v>
      </c>
    </row>
    <row r="182" spans="1:12" ht="14.25" hidden="1" customHeight="1" collapsed="1">
      <c r="A182" s="256">
        <v>3</v>
      </c>
      <c r="B182" s="254">
        <v>1</v>
      </c>
      <c r="C182" s="254">
        <v>1</v>
      </c>
      <c r="D182" s="254">
        <v>2</v>
      </c>
      <c r="E182" s="254"/>
      <c r="F182" s="257"/>
      <c r="G182" s="255" t="s">
        <v>282</v>
      </c>
      <c r="H182" s="249">
        <v>153</v>
      </c>
      <c r="I182" s="272">
        <f>I183</f>
        <v>0</v>
      </c>
      <c r="J182" s="294">
        <f>J183</f>
        <v>0</v>
      </c>
      <c r="K182" s="273">
        <f>K183</f>
        <v>0</v>
      </c>
      <c r="L182" s="272">
        <f>L183</f>
        <v>0</v>
      </c>
    </row>
    <row r="183" spans="1:12" ht="13.5" hidden="1" customHeight="1" collapsed="1">
      <c r="A183" s="261">
        <v>3</v>
      </c>
      <c r="B183" s="262">
        <v>1</v>
      </c>
      <c r="C183" s="262">
        <v>1</v>
      </c>
      <c r="D183" s="262">
        <v>2</v>
      </c>
      <c r="E183" s="262">
        <v>1</v>
      </c>
      <c r="F183" s="264"/>
      <c r="G183" s="255" t="s">
        <v>282</v>
      </c>
      <c r="H183" s="249">
        <v>154</v>
      </c>
      <c r="I183" s="250">
        <f>SUM(I184:I186)</f>
        <v>0</v>
      </c>
      <c r="J183" s="292">
        <f>SUM(J184:J186)</f>
        <v>0</v>
      </c>
      <c r="K183" s="251">
        <f>SUM(K184:K186)</f>
        <v>0</v>
      </c>
      <c r="L183" s="250">
        <f>SUM(L184:L186)</f>
        <v>0</v>
      </c>
    </row>
    <row r="184" spans="1:12" ht="14.25" hidden="1" customHeight="1" collapsed="1">
      <c r="A184" s="256">
        <v>3</v>
      </c>
      <c r="B184" s="254">
        <v>1</v>
      </c>
      <c r="C184" s="254">
        <v>1</v>
      </c>
      <c r="D184" s="254">
        <v>2</v>
      </c>
      <c r="E184" s="254">
        <v>1</v>
      </c>
      <c r="F184" s="257">
        <v>1</v>
      </c>
      <c r="G184" s="255" t="s">
        <v>283</v>
      </c>
      <c r="H184" s="249">
        <v>155</v>
      </c>
      <c r="I184" s="267">
        <v>0</v>
      </c>
      <c r="J184" s="267">
        <v>0</v>
      </c>
      <c r="K184" s="267">
        <v>0</v>
      </c>
      <c r="L184" s="313">
        <v>0</v>
      </c>
    </row>
    <row r="185" spans="1:12" ht="14.25" hidden="1" customHeight="1" collapsed="1">
      <c r="A185" s="261">
        <v>3</v>
      </c>
      <c r="B185" s="262">
        <v>1</v>
      </c>
      <c r="C185" s="262">
        <v>1</v>
      </c>
      <c r="D185" s="262">
        <v>2</v>
      </c>
      <c r="E185" s="262">
        <v>1</v>
      </c>
      <c r="F185" s="264">
        <v>2</v>
      </c>
      <c r="G185" s="263" t="s">
        <v>284</v>
      </c>
      <c r="H185" s="249">
        <v>156</v>
      </c>
      <c r="I185" s="269">
        <v>0</v>
      </c>
      <c r="J185" s="269">
        <v>0</v>
      </c>
      <c r="K185" s="269">
        <v>0</v>
      </c>
      <c r="L185" s="269">
        <v>0</v>
      </c>
    </row>
    <row r="186" spans="1:12" ht="26.25" hidden="1" customHeight="1" collapsed="1">
      <c r="A186" s="256">
        <v>3</v>
      </c>
      <c r="B186" s="254">
        <v>1</v>
      </c>
      <c r="C186" s="254">
        <v>1</v>
      </c>
      <c r="D186" s="254">
        <v>2</v>
      </c>
      <c r="E186" s="254">
        <v>1</v>
      </c>
      <c r="F186" s="257">
        <v>3</v>
      </c>
      <c r="G186" s="255" t="s">
        <v>285</v>
      </c>
      <c r="H186" s="249">
        <v>157</v>
      </c>
      <c r="I186" s="267">
        <v>0</v>
      </c>
      <c r="J186" s="267">
        <v>0</v>
      </c>
      <c r="K186" s="267">
        <v>0</v>
      </c>
      <c r="L186" s="313">
        <v>0</v>
      </c>
    </row>
    <row r="187" spans="1:12" ht="14.25" hidden="1" customHeight="1" collapsed="1">
      <c r="A187" s="261">
        <v>3</v>
      </c>
      <c r="B187" s="262">
        <v>1</v>
      </c>
      <c r="C187" s="262">
        <v>1</v>
      </c>
      <c r="D187" s="262">
        <v>3</v>
      </c>
      <c r="E187" s="262"/>
      <c r="F187" s="264"/>
      <c r="G187" s="263" t="s">
        <v>286</v>
      </c>
      <c r="H187" s="249">
        <v>158</v>
      </c>
      <c r="I187" s="250">
        <f>I188</f>
        <v>0</v>
      </c>
      <c r="J187" s="292">
        <f>J188</f>
        <v>0</v>
      </c>
      <c r="K187" s="251">
        <f>K188</f>
        <v>0</v>
      </c>
      <c r="L187" s="250">
        <f>L188</f>
        <v>0</v>
      </c>
    </row>
    <row r="188" spans="1:12" ht="14.25" hidden="1" customHeight="1" collapsed="1">
      <c r="A188" s="261">
        <v>3</v>
      </c>
      <c r="B188" s="262">
        <v>1</v>
      </c>
      <c r="C188" s="262">
        <v>1</v>
      </c>
      <c r="D188" s="262">
        <v>3</v>
      </c>
      <c r="E188" s="262">
        <v>1</v>
      </c>
      <c r="F188" s="264"/>
      <c r="G188" s="263" t="s">
        <v>286</v>
      </c>
      <c r="H188" s="249">
        <v>159</v>
      </c>
      <c r="I188" s="250">
        <f>SUM(I189:I191)</f>
        <v>0</v>
      </c>
      <c r="J188" s="250">
        <f>SUM(J189:J191)</f>
        <v>0</v>
      </c>
      <c r="K188" s="250">
        <f>SUM(K189:K191)</f>
        <v>0</v>
      </c>
      <c r="L188" s="250">
        <f>SUM(L189:L191)</f>
        <v>0</v>
      </c>
    </row>
    <row r="189" spans="1:12" ht="13.5" hidden="1" customHeight="1" collapsed="1">
      <c r="A189" s="261">
        <v>3</v>
      </c>
      <c r="B189" s="262">
        <v>1</v>
      </c>
      <c r="C189" s="262">
        <v>1</v>
      </c>
      <c r="D189" s="262">
        <v>3</v>
      </c>
      <c r="E189" s="262">
        <v>1</v>
      </c>
      <c r="F189" s="264">
        <v>1</v>
      </c>
      <c r="G189" s="263" t="s">
        <v>287</v>
      </c>
      <c r="H189" s="249">
        <v>160</v>
      </c>
      <c r="I189" s="269">
        <v>0</v>
      </c>
      <c r="J189" s="269">
        <v>0</v>
      </c>
      <c r="K189" s="269">
        <v>0</v>
      </c>
      <c r="L189" s="313">
        <v>0</v>
      </c>
    </row>
    <row r="190" spans="1:12" ht="15.75" hidden="1" customHeight="1" collapsed="1">
      <c r="A190" s="261">
        <v>3</v>
      </c>
      <c r="B190" s="262">
        <v>1</v>
      </c>
      <c r="C190" s="262">
        <v>1</v>
      </c>
      <c r="D190" s="262">
        <v>3</v>
      </c>
      <c r="E190" s="262">
        <v>1</v>
      </c>
      <c r="F190" s="264">
        <v>2</v>
      </c>
      <c r="G190" s="263" t="s">
        <v>288</v>
      </c>
      <c r="H190" s="249">
        <v>161</v>
      </c>
      <c r="I190" s="267">
        <v>0</v>
      </c>
      <c r="J190" s="269">
        <v>0</v>
      </c>
      <c r="K190" s="269">
        <v>0</v>
      </c>
      <c r="L190" s="269">
        <v>0</v>
      </c>
    </row>
    <row r="191" spans="1:12" ht="15.75" hidden="1" customHeight="1" collapsed="1">
      <c r="A191" s="261">
        <v>3</v>
      </c>
      <c r="B191" s="262">
        <v>1</v>
      </c>
      <c r="C191" s="262">
        <v>1</v>
      </c>
      <c r="D191" s="262">
        <v>3</v>
      </c>
      <c r="E191" s="262">
        <v>1</v>
      </c>
      <c r="F191" s="264">
        <v>3</v>
      </c>
      <c r="G191" s="266" t="s">
        <v>289</v>
      </c>
      <c r="H191" s="249">
        <v>162</v>
      </c>
      <c r="I191" s="267">
        <v>0</v>
      </c>
      <c r="J191" s="269">
        <v>0</v>
      </c>
      <c r="K191" s="269">
        <v>0</v>
      </c>
      <c r="L191" s="269">
        <v>0</v>
      </c>
    </row>
    <row r="192" spans="1:12" ht="18" hidden="1" customHeight="1" collapsed="1">
      <c r="A192" s="275">
        <v>3</v>
      </c>
      <c r="B192" s="276">
        <v>1</v>
      </c>
      <c r="C192" s="276">
        <v>1</v>
      </c>
      <c r="D192" s="276">
        <v>4</v>
      </c>
      <c r="E192" s="276"/>
      <c r="F192" s="278"/>
      <c r="G192" s="277" t="s">
        <v>290</v>
      </c>
      <c r="H192" s="249">
        <v>163</v>
      </c>
      <c r="I192" s="250">
        <f>I193</f>
        <v>0</v>
      </c>
      <c r="J192" s="295">
        <f>J193</f>
        <v>0</v>
      </c>
      <c r="K192" s="259">
        <f>K193</f>
        <v>0</v>
      </c>
      <c r="L192" s="260">
        <f>L193</f>
        <v>0</v>
      </c>
    </row>
    <row r="193" spans="1:12" ht="13.5" hidden="1" customHeight="1" collapsed="1">
      <c r="A193" s="261">
        <v>3</v>
      </c>
      <c r="B193" s="262">
        <v>1</v>
      </c>
      <c r="C193" s="262">
        <v>1</v>
      </c>
      <c r="D193" s="262">
        <v>4</v>
      </c>
      <c r="E193" s="262">
        <v>1</v>
      </c>
      <c r="F193" s="264"/>
      <c r="G193" s="277" t="s">
        <v>290</v>
      </c>
      <c r="H193" s="249">
        <v>164</v>
      </c>
      <c r="I193" s="272">
        <f>SUM(I194:I196)</f>
        <v>0</v>
      </c>
      <c r="J193" s="292">
        <f>SUM(J194:J196)</f>
        <v>0</v>
      </c>
      <c r="K193" s="251">
        <f>SUM(K194:K196)</f>
        <v>0</v>
      </c>
      <c r="L193" s="250">
        <f>SUM(L194:L196)</f>
        <v>0</v>
      </c>
    </row>
    <row r="194" spans="1:12" ht="17.25" hidden="1" customHeight="1" collapsed="1">
      <c r="A194" s="261">
        <v>3</v>
      </c>
      <c r="B194" s="262">
        <v>1</v>
      </c>
      <c r="C194" s="262">
        <v>1</v>
      </c>
      <c r="D194" s="262">
        <v>4</v>
      </c>
      <c r="E194" s="262">
        <v>1</v>
      </c>
      <c r="F194" s="264">
        <v>1</v>
      </c>
      <c r="G194" s="263" t="s">
        <v>291</v>
      </c>
      <c r="H194" s="249">
        <v>165</v>
      </c>
      <c r="I194" s="269">
        <v>0</v>
      </c>
      <c r="J194" s="269">
        <v>0</v>
      </c>
      <c r="K194" s="269">
        <v>0</v>
      </c>
      <c r="L194" s="313">
        <v>0</v>
      </c>
    </row>
    <row r="195" spans="1:12" ht="25.5" hidden="1" customHeight="1" collapsed="1">
      <c r="A195" s="256">
        <v>3</v>
      </c>
      <c r="B195" s="254">
        <v>1</v>
      </c>
      <c r="C195" s="254">
        <v>1</v>
      </c>
      <c r="D195" s="254">
        <v>4</v>
      </c>
      <c r="E195" s="254">
        <v>1</v>
      </c>
      <c r="F195" s="257">
        <v>2</v>
      </c>
      <c r="G195" s="255" t="s">
        <v>292</v>
      </c>
      <c r="H195" s="249">
        <v>166</v>
      </c>
      <c r="I195" s="267">
        <v>0</v>
      </c>
      <c r="J195" s="267">
        <v>0</v>
      </c>
      <c r="K195" s="267">
        <v>0</v>
      </c>
      <c r="L195" s="269">
        <v>0</v>
      </c>
    </row>
    <row r="196" spans="1:12" ht="14.25" hidden="1" customHeight="1" collapsed="1">
      <c r="A196" s="261">
        <v>3</v>
      </c>
      <c r="B196" s="262">
        <v>1</v>
      </c>
      <c r="C196" s="262">
        <v>1</v>
      </c>
      <c r="D196" s="262">
        <v>4</v>
      </c>
      <c r="E196" s="262">
        <v>1</v>
      </c>
      <c r="F196" s="264">
        <v>3</v>
      </c>
      <c r="G196" s="263" t="s">
        <v>293</v>
      </c>
      <c r="H196" s="249">
        <v>167</v>
      </c>
      <c r="I196" s="267">
        <v>0</v>
      </c>
      <c r="J196" s="267">
        <v>0</v>
      </c>
      <c r="K196" s="267">
        <v>0</v>
      </c>
      <c r="L196" s="269">
        <v>0</v>
      </c>
    </row>
    <row r="197" spans="1:12" ht="25.5" hidden="1" customHeight="1" collapsed="1">
      <c r="A197" s="261">
        <v>3</v>
      </c>
      <c r="B197" s="262">
        <v>1</v>
      </c>
      <c r="C197" s="262">
        <v>1</v>
      </c>
      <c r="D197" s="262">
        <v>5</v>
      </c>
      <c r="E197" s="262"/>
      <c r="F197" s="264"/>
      <c r="G197" s="263" t="s">
        <v>294</v>
      </c>
      <c r="H197" s="249">
        <v>168</v>
      </c>
      <c r="I197" s="250">
        <f t="shared" ref="I197:L198" si="19">I198</f>
        <v>0</v>
      </c>
      <c r="J197" s="292">
        <f t="shared" si="19"/>
        <v>0</v>
      </c>
      <c r="K197" s="251">
        <f t="shared" si="19"/>
        <v>0</v>
      </c>
      <c r="L197" s="250">
        <f t="shared" si="19"/>
        <v>0</v>
      </c>
    </row>
    <row r="198" spans="1:12" ht="26.25" hidden="1" customHeight="1" collapsed="1">
      <c r="A198" s="275">
        <v>3</v>
      </c>
      <c r="B198" s="276">
        <v>1</v>
      </c>
      <c r="C198" s="276">
        <v>1</v>
      </c>
      <c r="D198" s="276">
        <v>5</v>
      </c>
      <c r="E198" s="276">
        <v>1</v>
      </c>
      <c r="F198" s="278"/>
      <c r="G198" s="263" t="s">
        <v>294</v>
      </c>
      <c r="H198" s="249">
        <v>169</v>
      </c>
      <c r="I198" s="251">
        <f t="shared" si="19"/>
        <v>0</v>
      </c>
      <c r="J198" s="251">
        <f t="shared" si="19"/>
        <v>0</v>
      </c>
      <c r="K198" s="251">
        <f t="shared" si="19"/>
        <v>0</v>
      </c>
      <c r="L198" s="251">
        <f t="shared" si="19"/>
        <v>0</v>
      </c>
    </row>
    <row r="199" spans="1:12" ht="27" hidden="1" customHeight="1" collapsed="1">
      <c r="A199" s="261">
        <v>3</v>
      </c>
      <c r="B199" s="262">
        <v>1</v>
      </c>
      <c r="C199" s="262">
        <v>1</v>
      </c>
      <c r="D199" s="262">
        <v>5</v>
      </c>
      <c r="E199" s="262">
        <v>1</v>
      </c>
      <c r="F199" s="264">
        <v>1</v>
      </c>
      <c r="G199" s="263" t="s">
        <v>294</v>
      </c>
      <c r="H199" s="249">
        <v>170</v>
      </c>
      <c r="I199" s="267">
        <v>0</v>
      </c>
      <c r="J199" s="269">
        <v>0</v>
      </c>
      <c r="K199" s="269">
        <v>0</v>
      </c>
      <c r="L199" s="269">
        <v>0</v>
      </c>
    </row>
    <row r="200" spans="1:12" ht="26.25" hidden="1" customHeight="1" collapsed="1">
      <c r="A200" s="275">
        <v>3</v>
      </c>
      <c r="B200" s="276">
        <v>1</v>
      </c>
      <c r="C200" s="276">
        <v>2</v>
      </c>
      <c r="D200" s="276"/>
      <c r="E200" s="276"/>
      <c r="F200" s="278"/>
      <c r="G200" s="277" t="s">
        <v>295</v>
      </c>
      <c r="H200" s="249">
        <v>171</v>
      </c>
      <c r="I200" s="250">
        <f t="shared" ref="I200:L201" si="20">I201</f>
        <v>0</v>
      </c>
      <c r="J200" s="295">
        <f t="shared" si="20"/>
        <v>0</v>
      </c>
      <c r="K200" s="259">
        <f t="shared" si="20"/>
        <v>0</v>
      </c>
      <c r="L200" s="260">
        <f t="shared" si="20"/>
        <v>0</v>
      </c>
    </row>
    <row r="201" spans="1:12" ht="25.5" hidden="1" customHeight="1" collapsed="1">
      <c r="A201" s="261">
        <v>3</v>
      </c>
      <c r="B201" s="262">
        <v>1</v>
      </c>
      <c r="C201" s="262">
        <v>2</v>
      </c>
      <c r="D201" s="262">
        <v>1</v>
      </c>
      <c r="E201" s="262"/>
      <c r="F201" s="264"/>
      <c r="G201" s="277" t="s">
        <v>295</v>
      </c>
      <c r="H201" s="249">
        <v>172</v>
      </c>
      <c r="I201" s="272">
        <f t="shared" si="20"/>
        <v>0</v>
      </c>
      <c r="J201" s="292">
        <f t="shared" si="20"/>
        <v>0</v>
      </c>
      <c r="K201" s="251">
        <f t="shared" si="20"/>
        <v>0</v>
      </c>
      <c r="L201" s="250">
        <f t="shared" si="20"/>
        <v>0</v>
      </c>
    </row>
    <row r="202" spans="1:12" ht="26.25" hidden="1" customHeight="1" collapsed="1">
      <c r="A202" s="256">
        <v>3</v>
      </c>
      <c r="B202" s="254">
        <v>1</v>
      </c>
      <c r="C202" s="254">
        <v>2</v>
      </c>
      <c r="D202" s="254">
        <v>1</v>
      </c>
      <c r="E202" s="254">
        <v>1</v>
      </c>
      <c r="F202" s="257"/>
      <c r="G202" s="277" t="s">
        <v>295</v>
      </c>
      <c r="H202" s="249">
        <v>173</v>
      </c>
      <c r="I202" s="250">
        <f>SUM(I203:I206)</f>
        <v>0</v>
      </c>
      <c r="J202" s="294">
        <f>SUM(J203:J206)</f>
        <v>0</v>
      </c>
      <c r="K202" s="273">
        <f>SUM(K203:K206)</f>
        <v>0</v>
      </c>
      <c r="L202" s="272">
        <f>SUM(L203:L206)</f>
        <v>0</v>
      </c>
    </row>
    <row r="203" spans="1:12" ht="41.25" hidden="1" customHeight="1" collapsed="1">
      <c r="A203" s="261">
        <v>3</v>
      </c>
      <c r="B203" s="262">
        <v>1</v>
      </c>
      <c r="C203" s="262">
        <v>2</v>
      </c>
      <c r="D203" s="262">
        <v>1</v>
      </c>
      <c r="E203" s="262">
        <v>1</v>
      </c>
      <c r="F203" s="264">
        <v>2</v>
      </c>
      <c r="G203" s="263" t="s">
        <v>296</v>
      </c>
      <c r="H203" s="249">
        <v>174</v>
      </c>
      <c r="I203" s="269">
        <v>0</v>
      </c>
      <c r="J203" s="269">
        <v>0</v>
      </c>
      <c r="K203" s="269">
        <v>0</v>
      </c>
      <c r="L203" s="269">
        <v>0</v>
      </c>
    </row>
    <row r="204" spans="1:12" ht="14.25" hidden="1" customHeight="1" collapsed="1">
      <c r="A204" s="261">
        <v>3</v>
      </c>
      <c r="B204" s="262">
        <v>1</v>
      </c>
      <c r="C204" s="262">
        <v>2</v>
      </c>
      <c r="D204" s="261">
        <v>1</v>
      </c>
      <c r="E204" s="262">
        <v>1</v>
      </c>
      <c r="F204" s="264">
        <v>3</v>
      </c>
      <c r="G204" s="263" t="s">
        <v>297</v>
      </c>
      <c r="H204" s="249">
        <v>175</v>
      </c>
      <c r="I204" s="269">
        <v>0</v>
      </c>
      <c r="J204" s="269">
        <v>0</v>
      </c>
      <c r="K204" s="269">
        <v>0</v>
      </c>
      <c r="L204" s="269">
        <v>0</v>
      </c>
    </row>
    <row r="205" spans="1:12" ht="18.75" hidden="1" customHeight="1" collapsed="1">
      <c r="A205" s="261">
        <v>3</v>
      </c>
      <c r="B205" s="262">
        <v>1</v>
      </c>
      <c r="C205" s="262">
        <v>2</v>
      </c>
      <c r="D205" s="261">
        <v>1</v>
      </c>
      <c r="E205" s="262">
        <v>1</v>
      </c>
      <c r="F205" s="264">
        <v>4</v>
      </c>
      <c r="G205" s="263" t="s">
        <v>298</v>
      </c>
      <c r="H205" s="249">
        <v>176</v>
      </c>
      <c r="I205" s="269">
        <v>0</v>
      </c>
      <c r="J205" s="269">
        <v>0</v>
      </c>
      <c r="K205" s="269">
        <v>0</v>
      </c>
      <c r="L205" s="269">
        <v>0</v>
      </c>
    </row>
    <row r="206" spans="1:12" ht="17.25" hidden="1" customHeight="1" collapsed="1">
      <c r="A206" s="275">
        <v>3</v>
      </c>
      <c r="B206" s="284">
        <v>1</v>
      </c>
      <c r="C206" s="284">
        <v>2</v>
      </c>
      <c r="D206" s="283">
        <v>1</v>
      </c>
      <c r="E206" s="284">
        <v>1</v>
      </c>
      <c r="F206" s="285">
        <v>5</v>
      </c>
      <c r="G206" s="286" t="s">
        <v>299</v>
      </c>
      <c r="H206" s="249">
        <v>177</v>
      </c>
      <c r="I206" s="269">
        <v>0</v>
      </c>
      <c r="J206" s="269">
        <v>0</v>
      </c>
      <c r="K206" s="269">
        <v>0</v>
      </c>
      <c r="L206" s="313">
        <v>0</v>
      </c>
    </row>
    <row r="207" spans="1:12" ht="15" hidden="1" customHeight="1" collapsed="1">
      <c r="A207" s="261">
        <v>3</v>
      </c>
      <c r="B207" s="262">
        <v>1</v>
      </c>
      <c r="C207" s="262">
        <v>3</v>
      </c>
      <c r="D207" s="261"/>
      <c r="E207" s="262"/>
      <c r="F207" s="264"/>
      <c r="G207" s="263" t="s">
        <v>300</v>
      </c>
      <c r="H207" s="249">
        <v>178</v>
      </c>
      <c r="I207" s="250">
        <f>SUM(I208+I211)</f>
        <v>0</v>
      </c>
      <c r="J207" s="292">
        <f>SUM(J208+J211)</f>
        <v>0</v>
      </c>
      <c r="K207" s="251">
        <f>SUM(K208+K211)</f>
        <v>0</v>
      </c>
      <c r="L207" s="250">
        <f>SUM(L208+L211)</f>
        <v>0</v>
      </c>
    </row>
    <row r="208" spans="1:12" ht="27.75" hidden="1" customHeight="1" collapsed="1">
      <c r="A208" s="256">
        <v>3</v>
      </c>
      <c r="B208" s="254">
        <v>1</v>
      </c>
      <c r="C208" s="254">
        <v>3</v>
      </c>
      <c r="D208" s="256">
        <v>1</v>
      </c>
      <c r="E208" s="261"/>
      <c r="F208" s="257"/>
      <c r="G208" s="255" t="s">
        <v>301</v>
      </c>
      <c r="H208" s="249">
        <v>179</v>
      </c>
      <c r="I208" s="272">
        <f t="shared" ref="I208:L209" si="21">I209</f>
        <v>0</v>
      </c>
      <c r="J208" s="294">
        <f t="shared" si="21"/>
        <v>0</v>
      </c>
      <c r="K208" s="273">
        <f t="shared" si="21"/>
        <v>0</v>
      </c>
      <c r="L208" s="272">
        <f t="shared" si="21"/>
        <v>0</v>
      </c>
    </row>
    <row r="209" spans="1:16" ht="30.75" hidden="1" customHeight="1" collapsed="1">
      <c r="A209" s="261">
        <v>3</v>
      </c>
      <c r="B209" s="262">
        <v>1</v>
      </c>
      <c r="C209" s="262">
        <v>3</v>
      </c>
      <c r="D209" s="261">
        <v>1</v>
      </c>
      <c r="E209" s="261">
        <v>1</v>
      </c>
      <c r="F209" s="264"/>
      <c r="G209" s="255" t="s">
        <v>301</v>
      </c>
      <c r="H209" s="249">
        <v>180</v>
      </c>
      <c r="I209" s="250">
        <f t="shared" si="21"/>
        <v>0</v>
      </c>
      <c r="J209" s="292">
        <f t="shared" si="21"/>
        <v>0</v>
      </c>
      <c r="K209" s="251">
        <f t="shared" si="21"/>
        <v>0</v>
      </c>
      <c r="L209" s="250">
        <f t="shared" si="21"/>
        <v>0</v>
      </c>
    </row>
    <row r="210" spans="1:16" ht="27.75" hidden="1" customHeight="1" collapsed="1">
      <c r="A210" s="261">
        <v>3</v>
      </c>
      <c r="B210" s="263">
        <v>1</v>
      </c>
      <c r="C210" s="261">
        <v>3</v>
      </c>
      <c r="D210" s="262">
        <v>1</v>
      </c>
      <c r="E210" s="262">
        <v>1</v>
      </c>
      <c r="F210" s="264">
        <v>1</v>
      </c>
      <c r="G210" s="255" t="s">
        <v>301</v>
      </c>
      <c r="H210" s="249">
        <v>181</v>
      </c>
      <c r="I210" s="313">
        <v>0</v>
      </c>
      <c r="J210" s="313">
        <v>0</v>
      </c>
      <c r="K210" s="313">
        <v>0</v>
      </c>
      <c r="L210" s="313">
        <v>0</v>
      </c>
    </row>
    <row r="211" spans="1:16" ht="15" hidden="1" customHeight="1" collapsed="1">
      <c r="A211" s="261">
        <v>3</v>
      </c>
      <c r="B211" s="263">
        <v>1</v>
      </c>
      <c r="C211" s="261">
        <v>3</v>
      </c>
      <c r="D211" s="262">
        <v>2</v>
      </c>
      <c r="E211" s="262"/>
      <c r="F211" s="264"/>
      <c r="G211" s="263" t="s">
        <v>302</v>
      </c>
      <c r="H211" s="249">
        <v>182</v>
      </c>
      <c r="I211" s="250">
        <f>I212</f>
        <v>0</v>
      </c>
      <c r="J211" s="292">
        <f>J212</f>
        <v>0</v>
      </c>
      <c r="K211" s="251">
        <f>K212</f>
        <v>0</v>
      </c>
      <c r="L211" s="250">
        <f>L212</f>
        <v>0</v>
      </c>
    </row>
    <row r="212" spans="1:16" ht="15.75" hidden="1" customHeight="1" collapsed="1">
      <c r="A212" s="256">
        <v>3</v>
      </c>
      <c r="B212" s="255">
        <v>1</v>
      </c>
      <c r="C212" s="256">
        <v>3</v>
      </c>
      <c r="D212" s="254">
        <v>2</v>
      </c>
      <c r="E212" s="254">
        <v>1</v>
      </c>
      <c r="F212" s="257"/>
      <c r="G212" s="263" t="s">
        <v>302</v>
      </c>
      <c r="H212" s="249">
        <v>183</v>
      </c>
      <c r="I212" s="250">
        <f>SUM(I213:I218)</f>
        <v>0</v>
      </c>
      <c r="J212" s="250">
        <f>SUM(J213:J218)</f>
        <v>0</v>
      </c>
      <c r="K212" s="250">
        <f>SUM(K213:K218)</f>
        <v>0</v>
      </c>
      <c r="L212" s="250">
        <f>SUM(L213:L218)</f>
        <v>0</v>
      </c>
      <c r="M212" s="318"/>
      <c r="N212" s="318"/>
      <c r="O212" s="318"/>
      <c r="P212" s="318"/>
    </row>
    <row r="213" spans="1:16" ht="15" hidden="1" customHeight="1" collapsed="1">
      <c r="A213" s="261">
        <v>3</v>
      </c>
      <c r="B213" s="263">
        <v>1</v>
      </c>
      <c r="C213" s="261">
        <v>3</v>
      </c>
      <c r="D213" s="262">
        <v>2</v>
      </c>
      <c r="E213" s="262">
        <v>1</v>
      </c>
      <c r="F213" s="264">
        <v>1</v>
      </c>
      <c r="G213" s="263" t="s">
        <v>303</v>
      </c>
      <c r="H213" s="249">
        <v>184</v>
      </c>
      <c r="I213" s="269">
        <v>0</v>
      </c>
      <c r="J213" s="269">
        <v>0</v>
      </c>
      <c r="K213" s="269">
        <v>0</v>
      </c>
      <c r="L213" s="313">
        <v>0</v>
      </c>
    </row>
    <row r="214" spans="1:16" ht="26.25" hidden="1" customHeight="1" collapsed="1">
      <c r="A214" s="261">
        <v>3</v>
      </c>
      <c r="B214" s="263">
        <v>1</v>
      </c>
      <c r="C214" s="261">
        <v>3</v>
      </c>
      <c r="D214" s="262">
        <v>2</v>
      </c>
      <c r="E214" s="262">
        <v>1</v>
      </c>
      <c r="F214" s="264">
        <v>2</v>
      </c>
      <c r="G214" s="263" t="s">
        <v>304</v>
      </c>
      <c r="H214" s="249">
        <v>185</v>
      </c>
      <c r="I214" s="269">
        <v>0</v>
      </c>
      <c r="J214" s="269">
        <v>0</v>
      </c>
      <c r="K214" s="269">
        <v>0</v>
      </c>
      <c r="L214" s="269">
        <v>0</v>
      </c>
    </row>
    <row r="215" spans="1:16" ht="16.5" hidden="1" customHeight="1" collapsed="1">
      <c r="A215" s="261">
        <v>3</v>
      </c>
      <c r="B215" s="263">
        <v>1</v>
      </c>
      <c r="C215" s="261">
        <v>3</v>
      </c>
      <c r="D215" s="262">
        <v>2</v>
      </c>
      <c r="E215" s="262">
        <v>1</v>
      </c>
      <c r="F215" s="264">
        <v>3</v>
      </c>
      <c r="G215" s="263" t="s">
        <v>305</v>
      </c>
      <c r="H215" s="249">
        <v>186</v>
      </c>
      <c r="I215" s="269">
        <v>0</v>
      </c>
      <c r="J215" s="269">
        <v>0</v>
      </c>
      <c r="K215" s="269">
        <v>0</v>
      </c>
      <c r="L215" s="269">
        <v>0</v>
      </c>
    </row>
    <row r="216" spans="1:16" ht="27.75" hidden="1" customHeight="1" collapsed="1">
      <c r="A216" s="261">
        <v>3</v>
      </c>
      <c r="B216" s="263">
        <v>1</v>
      </c>
      <c r="C216" s="261">
        <v>3</v>
      </c>
      <c r="D216" s="262">
        <v>2</v>
      </c>
      <c r="E216" s="262">
        <v>1</v>
      </c>
      <c r="F216" s="264">
        <v>4</v>
      </c>
      <c r="G216" s="263" t="s">
        <v>306</v>
      </c>
      <c r="H216" s="249">
        <v>187</v>
      </c>
      <c r="I216" s="269">
        <v>0</v>
      </c>
      <c r="J216" s="269">
        <v>0</v>
      </c>
      <c r="K216" s="269">
        <v>0</v>
      </c>
      <c r="L216" s="313">
        <v>0</v>
      </c>
    </row>
    <row r="217" spans="1:16" ht="15.75" hidden="1" customHeight="1" collapsed="1">
      <c r="A217" s="261">
        <v>3</v>
      </c>
      <c r="B217" s="263">
        <v>1</v>
      </c>
      <c r="C217" s="261">
        <v>3</v>
      </c>
      <c r="D217" s="262">
        <v>2</v>
      </c>
      <c r="E217" s="262">
        <v>1</v>
      </c>
      <c r="F217" s="264">
        <v>5</v>
      </c>
      <c r="G217" s="255" t="s">
        <v>307</v>
      </c>
      <c r="H217" s="249">
        <v>188</v>
      </c>
      <c r="I217" s="269">
        <v>0</v>
      </c>
      <c r="J217" s="269">
        <v>0</v>
      </c>
      <c r="K217" s="269">
        <v>0</v>
      </c>
      <c r="L217" s="269">
        <v>0</v>
      </c>
    </row>
    <row r="218" spans="1:16" ht="13.5" hidden="1" customHeight="1" collapsed="1">
      <c r="A218" s="261">
        <v>3</v>
      </c>
      <c r="B218" s="263">
        <v>1</v>
      </c>
      <c r="C218" s="261">
        <v>3</v>
      </c>
      <c r="D218" s="262">
        <v>2</v>
      </c>
      <c r="E218" s="262">
        <v>1</v>
      </c>
      <c r="F218" s="264">
        <v>6</v>
      </c>
      <c r="G218" s="255" t="s">
        <v>302</v>
      </c>
      <c r="H218" s="249">
        <v>189</v>
      </c>
      <c r="I218" s="269">
        <v>0</v>
      </c>
      <c r="J218" s="269">
        <v>0</v>
      </c>
      <c r="K218" s="269">
        <v>0</v>
      </c>
      <c r="L218" s="313">
        <v>0</v>
      </c>
    </row>
    <row r="219" spans="1:16" ht="27" hidden="1" customHeight="1" collapsed="1">
      <c r="A219" s="256">
        <v>3</v>
      </c>
      <c r="B219" s="254">
        <v>1</v>
      </c>
      <c r="C219" s="254">
        <v>4</v>
      </c>
      <c r="D219" s="254"/>
      <c r="E219" s="254"/>
      <c r="F219" s="257"/>
      <c r="G219" s="255" t="s">
        <v>308</v>
      </c>
      <c r="H219" s="249">
        <v>190</v>
      </c>
      <c r="I219" s="272">
        <f t="shared" ref="I219:L221" si="22">I220</f>
        <v>0</v>
      </c>
      <c r="J219" s="294">
        <f t="shared" si="22"/>
        <v>0</v>
      </c>
      <c r="K219" s="273">
        <f t="shared" si="22"/>
        <v>0</v>
      </c>
      <c r="L219" s="273">
        <f t="shared" si="22"/>
        <v>0</v>
      </c>
    </row>
    <row r="220" spans="1:16" ht="27" hidden="1" customHeight="1" collapsed="1">
      <c r="A220" s="275">
        <v>3</v>
      </c>
      <c r="B220" s="284">
        <v>1</v>
      </c>
      <c r="C220" s="284">
        <v>4</v>
      </c>
      <c r="D220" s="284">
        <v>1</v>
      </c>
      <c r="E220" s="284"/>
      <c r="F220" s="285"/>
      <c r="G220" s="255" t="s">
        <v>308</v>
      </c>
      <c r="H220" s="249">
        <v>191</v>
      </c>
      <c r="I220" s="279">
        <f t="shared" si="22"/>
        <v>0</v>
      </c>
      <c r="J220" s="306">
        <f t="shared" si="22"/>
        <v>0</v>
      </c>
      <c r="K220" s="280">
        <f t="shared" si="22"/>
        <v>0</v>
      </c>
      <c r="L220" s="280">
        <f t="shared" si="22"/>
        <v>0</v>
      </c>
    </row>
    <row r="221" spans="1:16" ht="27.75" hidden="1" customHeight="1" collapsed="1">
      <c r="A221" s="261">
        <v>3</v>
      </c>
      <c r="B221" s="262">
        <v>1</v>
      </c>
      <c r="C221" s="262">
        <v>4</v>
      </c>
      <c r="D221" s="262">
        <v>1</v>
      </c>
      <c r="E221" s="262">
        <v>1</v>
      </c>
      <c r="F221" s="264"/>
      <c r="G221" s="255" t="s">
        <v>309</v>
      </c>
      <c r="H221" s="249">
        <v>192</v>
      </c>
      <c r="I221" s="250">
        <f t="shared" si="22"/>
        <v>0</v>
      </c>
      <c r="J221" s="292">
        <f t="shared" si="22"/>
        <v>0</v>
      </c>
      <c r="K221" s="251">
        <f t="shared" si="22"/>
        <v>0</v>
      </c>
      <c r="L221" s="251">
        <f t="shared" si="22"/>
        <v>0</v>
      </c>
    </row>
    <row r="222" spans="1:16" ht="27" hidden="1" customHeight="1" collapsed="1">
      <c r="A222" s="266">
        <v>3</v>
      </c>
      <c r="B222" s="261">
        <v>1</v>
      </c>
      <c r="C222" s="262">
        <v>4</v>
      </c>
      <c r="D222" s="262">
        <v>1</v>
      </c>
      <c r="E222" s="262">
        <v>1</v>
      </c>
      <c r="F222" s="264">
        <v>1</v>
      </c>
      <c r="G222" s="255" t="s">
        <v>309</v>
      </c>
      <c r="H222" s="249">
        <v>193</v>
      </c>
      <c r="I222" s="269">
        <v>0</v>
      </c>
      <c r="J222" s="269">
        <v>0</v>
      </c>
      <c r="K222" s="269">
        <v>0</v>
      </c>
      <c r="L222" s="269">
        <v>0</v>
      </c>
    </row>
    <row r="223" spans="1:16" ht="26.25" hidden="1" customHeight="1" collapsed="1">
      <c r="A223" s="266">
        <v>3</v>
      </c>
      <c r="B223" s="262">
        <v>1</v>
      </c>
      <c r="C223" s="262">
        <v>5</v>
      </c>
      <c r="D223" s="262"/>
      <c r="E223" s="262"/>
      <c r="F223" s="264"/>
      <c r="G223" s="263" t="s">
        <v>310</v>
      </c>
      <c r="H223" s="249">
        <v>194</v>
      </c>
      <c r="I223" s="250">
        <f t="shared" ref="I223:L224" si="23">I224</f>
        <v>0</v>
      </c>
      <c r="J223" s="250">
        <f t="shared" si="23"/>
        <v>0</v>
      </c>
      <c r="K223" s="250">
        <f t="shared" si="23"/>
        <v>0</v>
      </c>
      <c r="L223" s="250">
        <f t="shared" si="23"/>
        <v>0</v>
      </c>
    </row>
    <row r="224" spans="1:16" ht="30" hidden="1" customHeight="1" collapsed="1">
      <c r="A224" s="266">
        <v>3</v>
      </c>
      <c r="B224" s="262">
        <v>1</v>
      </c>
      <c r="C224" s="262">
        <v>5</v>
      </c>
      <c r="D224" s="262">
        <v>1</v>
      </c>
      <c r="E224" s="262"/>
      <c r="F224" s="264"/>
      <c r="G224" s="263" t="s">
        <v>310</v>
      </c>
      <c r="H224" s="249">
        <v>195</v>
      </c>
      <c r="I224" s="250">
        <f t="shared" si="23"/>
        <v>0</v>
      </c>
      <c r="J224" s="250">
        <f t="shared" si="23"/>
        <v>0</v>
      </c>
      <c r="K224" s="250">
        <f t="shared" si="23"/>
        <v>0</v>
      </c>
      <c r="L224" s="250">
        <f t="shared" si="23"/>
        <v>0</v>
      </c>
    </row>
    <row r="225" spans="1:12" ht="27" hidden="1" customHeight="1" collapsed="1">
      <c r="A225" s="266">
        <v>3</v>
      </c>
      <c r="B225" s="262">
        <v>1</v>
      </c>
      <c r="C225" s="262">
        <v>5</v>
      </c>
      <c r="D225" s="262">
        <v>1</v>
      </c>
      <c r="E225" s="262">
        <v>1</v>
      </c>
      <c r="F225" s="264"/>
      <c r="G225" s="263" t="s">
        <v>310</v>
      </c>
      <c r="H225" s="249">
        <v>196</v>
      </c>
      <c r="I225" s="250">
        <f>SUM(I226:I228)</f>
        <v>0</v>
      </c>
      <c r="J225" s="250">
        <f>SUM(J226:J228)</f>
        <v>0</v>
      </c>
      <c r="K225" s="250">
        <f>SUM(K226:K228)</f>
        <v>0</v>
      </c>
      <c r="L225" s="250">
        <f>SUM(L226:L228)</f>
        <v>0</v>
      </c>
    </row>
    <row r="226" spans="1:12" ht="21" hidden="1" customHeight="1" collapsed="1">
      <c r="A226" s="266">
        <v>3</v>
      </c>
      <c r="B226" s="262">
        <v>1</v>
      </c>
      <c r="C226" s="262">
        <v>5</v>
      </c>
      <c r="D226" s="262">
        <v>1</v>
      </c>
      <c r="E226" s="262">
        <v>1</v>
      </c>
      <c r="F226" s="264">
        <v>1</v>
      </c>
      <c r="G226" s="315" t="s">
        <v>311</v>
      </c>
      <c r="H226" s="249">
        <v>197</v>
      </c>
      <c r="I226" s="269">
        <v>0</v>
      </c>
      <c r="J226" s="269">
        <v>0</v>
      </c>
      <c r="K226" s="269">
        <v>0</v>
      </c>
      <c r="L226" s="269">
        <v>0</v>
      </c>
    </row>
    <row r="227" spans="1:12" ht="25.5" hidden="1" customHeight="1" collapsed="1">
      <c r="A227" s="266">
        <v>3</v>
      </c>
      <c r="B227" s="262">
        <v>1</v>
      </c>
      <c r="C227" s="262">
        <v>5</v>
      </c>
      <c r="D227" s="262">
        <v>1</v>
      </c>
      <c r="E227" s="262">
        <v>1</v>
      </c>
      <c r="F227" s="264">
        <v>2</v>
      </c>
      <c r="G227" s="315" t="s">
        <v>312</v>
      </c>
      <c r="H227" s="249">
        <v>198</v>
      </c>
      <c r="I227" s="269">
        <v>0</v>
      </c>
      <c r="J227" s="269">
        <v>0</v>
      </c>
      <c r="K227" s="269">
        <v>0</v>
      </c>
      <c r="L227" s="269">
        <v>0</v>
      </c>
    </row>
    <row r="228" spans="1:12" ht="28.5" hidden="1" customHeight="1" collapsed="1">
      <c r="A228" s="266">
        <v>3</v>
      </c>
      <c r="B228" s="262">
        <v>1</v>
      </c>
      <c r="C228" s="262">
        <v>5</v>
      </c>
      <c r="D228" s="262">
        <v>1</v>
      </c>
      <c r="E228" s="262">
        <v>1</v>
      </c>
      <c r="F228" s="264">
        <v>3</v>
      </c>
      <c r="G228" s="315" t="s">
        <v>313</v>
      </c>
      <c r="H228" s="249">
        <v>199</v>
      </c>
      <c r="I228" s="269">
        <v>0</v>
      </c>
      <c r="J228" s="269">
        <v>0</v>
      </c>
      <c r="K228" s="269">
        <v>0</v>
      </c>
      <c r="L228" s="269">
        <v>0</v>
      </c>
    </row>
    <row r="229" spans="1:12" s="197" customFormat="1" ht="41.25" hidden="1" customHeight="1" collapsed="1">
      <c r="A229" s="245">
        <v>3</v>
      </c>
      <c r="B229" s="246">
        <v>2</v>
      </c>
      <c r="C229" s="246"/>
      <c r="D229" s="246"/>
      <c r="E229" s="246"/>
      <c r="F229" s="248"/>
      <c r="G229" s="247" t="s">
        <v>314</v>
      </c>
      <c r="H229" s="249">
        <v>200</v>
      </c>
      <c r="I229" s="250">
        <f>SUM(I230+I262)</f>
        <v>0</v>
      </c>
      <c r="J229" s="292">
        <f>SUM(J230+J262)</f>
        <v>0</v>
      </c>
      <c r="K229" s="251">
        <f>SUM(K230+K262)</f>
        <v>0</v>
      </c>
      <c r="L229" s="251">
        <f>SUM(L230+L262)</f>
        <v>0</v>
      </c>
    </row>
    <row r="230" spans="1:12" ht="26.25" hidden="1" customHeight="1" collapsed="1">
      <c r="A230" s="275">
        <v>3</v>
      </c>
      <c r="B230" s="283">
        <v>2</v>
      </c>
      <c r="C230" s="284">
        <v>1</v>
      </c>
      <c r="D230" s="284"/>
      <c r="E230" s="284"/>
      <c r="F230" s="285"/>
      <c r="G230" s="286" t="s">
        <v>315</v>
      </c>
      <c r="H230" s="249">
        <v>201</v>
      </c>
      <c r="I230" s="279">
        <f>SUM(I231+I240+I244+I248+I252+I255+I258)</f>
        <v>0</v>
      </c>
      <c r="J230" s="306">
        <f>SUM(J231+J240+J244+J248+J252+J255+J258)</f>
        <v>0</v>
      </c>
      <c r="K230" s="280">
        <f>SUM(K231+K240+K244+K248+K252+K255+K258)</f>
        <v>0</v>
      </c>
      <c r="L230" s="280">
        <f>SUM(L231+L240+L244+L248+L252+L255+L258)</f>
        <v>0</v>
      </c>
    </row>
    <row r="231" spans="1:12" ht="15.75" hidden="1" customHeight="1" collapsed="1">
      <c r="A231" s="261">
        <v>3</v>
      </c>
      <c r="B231" s="262">
        <v>2</v>
      </c>
      <c r="C231" s="262">
        <v>1</v>
      </c>
      <c r="D231" s="262">
        <v>1</v>
      </c>
      <c r="E231" s="262"/>
      <c r="F231" s="264"/>
      <c r="G231" s="263" t="s">
        <v>316</v>
      </c>
      <c r="H231" s="249">
        <v>202</v>
      </c>
      <c r="I231" s="279">
        <f>I232</f>
        <v>0</v>
      </c>
      <c r="J231" s="279">
        <f>J232</f>
        <v>0</v>
      </c>
      <c r="K231" s="279">
        <f>K232</f>
        <v>0</v>
      </c>
      <c r="L231" s="279">
        <f>L232</f>
        <v>0</v>
      </c>
    </row>
    <row r="232" spans="1:12" ht="12" hidden="1" customHeight="1" collapsed="1">
      <c r="A232" s="261">
        <v>3</v>
      </c>
      <c r="B232" s="261">
        <v>2</v>
      </c>
      <c r="C232" s="262">
        <v>1</v>
      </c>
      <c r="D232" s="262">
        <v>1</v>
      </c>
      <c r="E232" s="262">
        <v>1</v>
      </c>
      <c r="F232" s="264"/>
      <c r="G232" s="263" t="s">
        <v>317</v>
      </c>
      <c r="H232" s="249">
        <v>203</v>
      </c>
      <c r="I232" s="250">
        <f>SUM(I233:I233)</f>
        <v>0</v>
      </c>
      <c r="J232" s="292">
        <f>SUM(J233:J233)</f>
        <v>0</v>
      </c>
      <c r="K232" s="251">
        <f>SUM(K233:K233)</f>
        <v>0</v>
      </c>
      <c r="L232" s="251">
        <f>SUM(L233:L233)</f>
        <v>0</v>
      </c>
    </row>
    <row r="233" spans="1:12" ht="14.25" hidden="1" customHeight="1" collapsed="1">
      <c r="A233" s="275">
        <v>3</v>
      </c>
      <c r="B233" s="275">
        <v>2</v>
      </c>
      <c r="C233" s="284">
        <v>1</v>
      </c>
      <c r="D233" s="284">
        <v>1</v>
      </c>
      <c r="E233" s="284">
        <v>1</v>
      </c>
      <c r="F233" s="285">
        <v>1</v>
      </c>
      <c r="G233" s="286" t="s">
        <v>317</v>
      </c>
      <c r="H233" s="249">
        <v>204</v>
      </c>
      <c r="I233" s="269">
        <v>0</v>
      </c>
      <c r="J233" s="269">
        <v>0</v>
      </c>
      <c r="K233" s="269">
        <v>0</v>
      </c>
      <c r="L233" s="269">
        <v>0</v>
      </c>
    </row>
    <row r="234" spans="1:12" ht="14.25" hidden="1" customHeight="1" collapsed="1">
      <c r="A234" s="275">
        <v>3</v>
      </c>
      <c r="B234" s="284">
        <v>2</v>
      </c>
      <c r="C234" s="284">
        <v>1</v>
      </c>
      <c r="D234" s="284">
        <v>1</v>
      </c>
      <c r="E234" s="284">
        <v>2</v>
      </c>
      <c r="F234" s="285"/>
      <c r="G234" s="286" t="s">
        <v>318</v>
      </c>
      <c r="H234" s="249">
        <v>205</v>
      </c>
      <c r="I234" s="250">
        <f>SUM(I235:I236)</f>
        <v>0</v>
      </c>
      <c r="J234" s="250">
        <f>SUM(J235:J236)</f>
        <v>0</v>
      </c>
      <c r="K234" s="250">
        <f>SUM(K235:K236)</f>
        <v>0</v>
      </c>
      <c r="L234" s="250">
        <f>SUM(L235:L236)</f>
        <v>0</v>
      </c>
    </row>
    <row r="235" spans="1:12" ht="14.25" hidden="1" customHeight="1" collapsed="1">
      <c r="A235" s="275">
        <v>3</v>
      </c>
      <c r="B235" s="284">
        <v>2</v>
      </c>
      <c r="C235" s="284">
        <v>1</v>
      </c>
      <c r="D235" s="284">
        <v>1</v>
      </c>
      <c r="E235" s="284">
        <v>2</v>
      </c>
      <c r="F235" s="285">
        <v>1</v>
      </c>
      <c r="G235" s="286" t="s">
        <v>319</v>
      </c>
      <c r="H235" s="249">
        <v>206</v>
      </c>
      <c r="I235" s="269">
        <v>0</v>
      </c>
      <c r="J235" s="269">
        <v>0</v>
      </c>
      <c r="K235" s="269">
        <v>0</v>
      </c>
      <c r="L235" s="269">
        <v>0</v>
      </c>
    </row>
    <row r="236" spans="1:12" ht="14.25" hidden="1" customHeight="1" collapsed="1">
      <c r="A236" s="275">
        <v>3</v>
      </c>
      <c r="B236" s="284">
        <v>2</v>
      </c>
      <c r="C236" s="284">
        <v>1</v>
      </c>
      <c r="D236" s="284">
        <v>1</v>
      </c>
      <c r="E236" s="284">
        <v>2</v>
      </c>
      <c r="F236" s="285">
        <v>2</v>
      </c>
      <c r="G236" s="286" t="s">
        <v>320</v>
      </c>
      <c r="H236" s="249">
        <v>207</v>
      </c>
      <c r="I236" s="269">
        <v>0</v>
      </c>
      <c r="J236" s="269">
        <v>0</v>
      </c>
      <c r="K236" s="269">
        <v>0</v>
      </c>
      <c r="L236" s="269">
        <v>0</v>
      </c>
    </row>
    <row r="237" spans="1:12" ht="14.25" hidden="1" customHeight="1" collapsed="1">
      <c r="A237" s="275">
        <v>3</v>
      </c>
      <c r="B237" s="284">
        <v>2</v>
      </c>
      <c r="C237" s="284">
        <v>1</v>
      </c>
      <c r="D237" s="284">
        <v>1</v>
      </c>
      <c r="E237" s="284">
        <v>3</v>
      </c>
      <c r="F237" s="319"/>
      <c r="G237" s="286" t="s">
        <v>321</v>
      </c>
      <c r="H237" s="249">
        <v>208</v>
      </c>
      <c r="I237" s="250">
        <f>SUM(I238:I239)</f>
        <v>0</v>
      </c>
      <c r="J237" s="250">
        <f>SUM(J238:J239)</f>
        <v>0</v>
      </c>
      <c r="K237" s="250">
        <f>SUM(K238:K239)</f>
        <v>0</v>
      </c>
      <c r="L237" s="250">
        <f>SUM(L238:L239)</f>
        <v>0</v>
      </c>
    </row>
    <row r="238" spans="1:12" ht="14.25" hidden="1" customHeight="1" collapsed="1">
      <c r="A238" s="275">
        <v>3</v>
      </c>
      <c r="B238" s="284">
        <v>2</v>
      </c>
      <c r="C238" s="284">
        <v>1</v>
      </c>
      <c r="D238" s="284">
        <v>1</v>
      </c>
      <c r="E238" s="284">
        <v>3</v>
      </c>
      <c r="F238" s="285">
        <v>1</v>
      </c>
      <c r="G238" s="286" t="s">
        <v>322</v>
      </c>
      <c r="H238" s="249">
        <v>209</v>
      </c>
      <c r="I238" s="269">
        <v>0</v>
      </c>
      <c r="J238" s="269">
        <v>0</v>
      </c>
      <c r="K238" s="269">
        <v>0</v>
      </c>
      <c r="L238" s="269">
        <v>0</v>
      </c>
    </row>
    <row r="239" spans="1:12" ht="14.25" hidden="1" customHeight="1" collapsed="1">
      <c r="A239" s="275">
        <v>3</v>
      </c>
      <c r="B239" s="284">
        <v>2</v>
      </c>
      <c r="C239" s="284">
        <v>1</v>
      </c>
      <c r="D239" s="284">
        <v>1</v>
      </c>
      <c r="E239" s="284">
        <v>3</v>
      </c>
      <c r="F239" s="285">
        <v>2</v>
      </c>
      <c r="G239" s="286" t="s">
        <v>323</v>
      </c>
      <c r="H239" s="249">
        <v>210</v>
      </c>
      <c r="I239" s="269">
        <v>0</v>
      </c>
      <c r="J239" s="269">
        <v>0</v>
      </c>
      <c r="K239" s="269">
        <v>0</v>
      </c>
      <c r="L239" s="269">
        <v>0</v>
      </c>
    </row>
    <row r="240" spans="1:12" ht="27" hidden="1" customHeight="1" collapsed="1">
      <c r="A240" s="261">
        <v>3</v>
      </c>
      <c r="B240" s="262">
        <v>2</v>
      </c>
      <c r="C240" s="262">
        <v>1</v>
      </c>
      <c r="D240" s="262">
        <v>2</v>
      </c>
      <c r="E240" s="262"/>
      <c r="F240" s="264"/>
      <c r="G240" s="263" t="s">
        <v>324</v>
      </c>
      <c r="H240" s="249">
        <v>211</v>
      </c>
      <c r="I240" s="250">
        <f>I241</f>
        <v>0</v>
      </c>
      <c r="J240" s="250">
        <f>J241</f>
        <v>0</v>
      </c>
      <c r="K240" s="250">
        <f>K241</f>
        <v>0</v>
      </c>
      <c r="L240" s="250">
        <f>L241</f>
        <v>0</v>
      </c>
    </row>
    <row r="241" spans="1:12" ht="14.25" hidden="1" customHeight="1" collapsed="1">
      <c r="A241" s="261">
        <v>3</v>
      </c>
      <c r="B241" s="262">
        <v>2</v>
      </c>
      <c r="C241" s="262">
        <v>1</v>
      </c>
      <c r="D241" s="262">
        <v>2</v>
      </c>
      <c r="E241" s="262">
        <v>1</v>
      </c>
      <c r="F241" s="264"/>
      <c r="G241" s="263" t="s">
        <v>324</v>
      </c>
      <c r="H241" s="249">
        <v>212</v>
      </c>
      <c r="I241" s="250">
        <f>SUM(I242:I243)</f>
        <v>0</v>
      </c>
      <c r="J241" s="292">
        <f>SUM(J242:J243)</f>
        <v>0</v>
      </c>
      <c r="K241" s="251">
        <f>SUM(K242:K243)</f>
        <v>0</v>
      </c>
      <c r="L241" s="251">
        <f>SUM(L242:L243)</f>
        <v>0</v>
      </c>
    </row>
    <row r="242" spans="1:12" ht="27" hidden="1" customHeight="1" collapsed="1">
      <c r="A242" s="275">
        <v>3</v>
      </c>
      <c r="B242" s="283">
        <v>2</v>
      </c>
      <c r="C242" s="284">
        <v>1</v>
      </c>
      <c r="D242" s="284">
        <v>2</v>
      </c>
      <c r="E242" s="284">
        <v>1</v>
      </c>
      <c r="F242" s="285">
        <v>1</v>
      </c>
      <c r="G242" s="286" t="s">
        <v>325</v>
      </c>
      <c r="H242" s="249">
        <v>213</v>
      </c>
      <c r="I242" s="269">
        <v>0</v>
      </c>
      <c r="J242" s="269">
        <v>0</v>
      </c>
      <c r="K242" s="269">
        <v>0</v>
      </c>
      <c r="L242" s="269">
        <v>0</v>
      </c>
    </row>
    <row r="243" spans="1:12" ht="25.5" hidden="1" customHeight="1" collapsed="1">
      <c r="A243" s="261">
        <v>3</v>
      </c>
      <c r="B243" s="262">
        <v>2</v>
      </c>
      <c r="C243" s="262">
        <v>1</v>
      </c>
      <c r="D243" s="262">
        <v>2</v>
      </c>
      <c r="E243" s="262">
        <v>1</v>
      </c>
      <c r="F243" s="264">
        <v>2</v>
      </c>
      <c r="G243" s="263" t="s">
        <v>326</v>
      </c>
      <c r="H243" s="249">
        <v>214</v>
      </c>
      <c r="I243" s="269">
        <v>0</v>
      </c>
      <c r="J243" s="269">
        <v>0</v>
      </c>
      <c r="K243" s="269">
        <v>0</v>
      </c>
      <c r="L243" s="269">
        <v>0</v>
      </c>
    </row>
    <row r="244" spans="1:12" ht="26.25" hidden="1" customHeight="1" collapsed="1">
      <c r="A244" s="256">
        <v>3</v>
      </c>
      <c r="B244" s="254">
        <v>2</v>
      </c>
      <c r="C244" s="254">
        <v>1</v>
      </c>
      <c r="D244" s="254">
        <v>3</v>
      </c>
      <c r="E244" s="254"/>
      <c r="F244" s="257"/>
      <c r="G244" s="255" t="s">
        <v>327</v>
      </c>
      <c r="H244" s="249">
        <v>215</v>
      </c>
      <c r="I244" s="272">
        <f>I245</f>
        <v>0</v>
      </c>
      <c r="J244" s="294">
        <f>J245</f>
        <v>0</v>
      </c>
      <c r="K244" s="273">
        <f>K245</f>
        <v>0</v>
      </c>
      <c r="L244" s="273">
        <f>L245</f>
        <v>0</v>
      </c>
    </row>
    <row r="245" spans="1:12" ht="29.25" hidden="1" customHeight="1" collapsed="1">
      <c r="A245" s="261">
        <v>3</v>
      </c>
      <c r="B245" s="262">
        <v>2</v>
      </c>
      <c r="C245" s="262">
        <v>1</v>
      </c>
      <c r="D245" s="262">
        <v>3</v>
      </c>
      <c r="E245" s="262">
        <v>1</v>
      </c>
      <c r="F245" s="264"/>
      <c r="G245" s="255" t="s">
        <v>327</v>
      </c>
      <c r="H245" s="249">
        <v>216</v>
      </c>
      <c r="I245" s="250">
        <f>I246+I247</f>
        <v>0</v>
      </c>
      <c r="J245" s="250">
        <f>J246+J247</f>
        <v>0</v>
      </c>
      <c r="K245" s="250">
        <f>K246+K247</f>
        <v>0</v>
      </c>
      <c r="L245" s="250">
        <f>L246+L247</f>
        <v>0</v>
      </c>
    </row>
    <row r="246" spans="1:12" ht="30" hidden="1" customHeight="1" collapsed="1">
      <c r="A246" s="261">
        <v>3</v>
      </c>
      <c r="B246" s="262">
        <v>2</v>
      </c>
      <c r="C246" s="262">
        <v>1</v>
      </c>
      <c r="D246" s="262">
        <v>3</v>
      </c>
      <c r="E246" s="262">
        <v>1</v>
      </c>
      <c r="F246" s="264">
        <v>1</v>
      </c>
      <c r="G246" s="263" t="s">
        <v>328</v>
      </c>
      <c r="H246" s="249">
        <v>217</v>
      </c>
      <c r="I246" s="269">
        <v>0</v>
      </c>
      <c r="J246" s="269">
        <v>0</v>
      </c>
      <c r="K246" s="269">
        <v>0</v>
      </c>
      <c r="L246" s="269">
        <v>0</v>
      </c>
    </row>
    <row r="247" spans="1:12" ht="27.75" hidden="1" customHeight="1" collapsed="1">
      <c r="A247" s="261">
        <v>3</v>
      </c>
      <c r="B247" s="262">
        <v>2</v>
      </c>
      <c r="C247" s="262">
        <v>1</v>
      </c>
      <c r="D247" s="262">
        <v>3</v>
      </c>
      <c r="E247" s="262">
        <v>1</v>
      </c>
      <c r="F247" s="264">
        <v>2</v>
      </c>
      <c r="G247" s="263" t="s">
        <v>329</v>
      </c>
      <c r="H247" s="249">
        <v>218</v>
      </c>
      <c r="I247" s="313">
        <v>0</v>
      </c>
      <c r="J247" s="310">
        <v>0</v>
      </c>
      <c r="K247" s="313">
        <v>0</v>
      </c>
      <c r="L247" s="313">
        <v>0</v>
      </c>
    </row>
    <row r="248" spans="1:12" ht="12" hidden="1" customHeight="1" collapsed="1">
      <c r="A248" s="261">
        <v>3</v>
      </c>
      <c r="B248" s="262">
        <v>2</v>
      </c>
      <c r="C248" s="262">
        <v>1</v>
      </c>
      <c r="D248" s="262">
        <v>4</v>
      </c>
      <c r="E248" s="262"/>
      <c r="F248" s="264"/>
      <c r="G248" s="263" t="s">
        <v>330</v>
      </c>
      <c r="H248" s="249">
        <v>219</v>
      </c>
      <c r="I248" s="250">
        <f>I249</f>
        <v>0</v>
      </c>
      <c r="J248" s="251">
        <f>J249</f>
        <v>0</v>
      </c>
      <c r="K248" s="250">
        <f>K249</f>
        <v>0</v>
      </c>
      <c r="L248" s="251">
        <f>L249</f>
        <v>0</v>
      </c>
    </row>
    <row r="249" spans="1:12" ht="14.25" hidden="1" customHeight="1" collapsed="1">
      <c r="A249" s="256">
        <v>3</v>
      </c>
      <c r="B249" s="254">
        <v>2</v>
      </c>
      <c r="C249" s="254">
        <v>1</v>
      </c>
      <c r="D249" s="254">
        <v>4</v>
      </c>
      <c r="E249" s="254">
        <v>1</v>
      </c>
      <c r="F249" s="257"/>
      <c r="G249" s="255" t="s">
        <v>330</v>
      </c>
      <c r="H249" s="249">
        <v>220</v>
      </c>
      <c r="I249" s="272">
        <f>SUM(I250:I251)</f>
        <v>0</v>
      </c>
      <c r="J249" s="294">
        <f>SUM(J250:J251)</f>
        <v>0</v>
      </c>
      <c r="K249" s="273">
        <f>SUM(K250:K251)</f>
        <v>0</v>
      </c>
      <c r="L249" s="273">
        <f>SUM(L250:L251)</f>
        <v>0</v>
      </c>
    </row>
    <row r="250" spans="1:12" ht="25.5" hidden="1" customHeight="1" collapsed="1">
      <c r="A250" s="261">
        <v>3</v>
      </c>
      <c r="B250" s="262">
        <v>2</v>
      </c>
      <c r="C250" s="262">
        <v>1</v>
      </c>
      <c r="D250" s="262">
        <v>4</v>
      </c>
      <c r="E250" s="262">
        <v>1</v>
      </c>
      <c r="F250" s="264">
        <v>1</v>
      </c>
      <c r="G250" s="263" t="s">
        <v>331</v>
      </c>
      <c r="H250" s="249">
        <v>221</v>
      </c>
      <c r="I250" s="269">
        <v>0</v>
      </c>
      <c r="J250" s="269">
        <v>0</v>
      </c>
      <c r="K250" s="269">
        <v>0</v>
      </c>
      <c r="L250" s="269">
        <v>0</v>
      </c>
    </row>
    <row r="251" spans="1:12" ht="18.75" hidden="1" customHeight="1" collapsed="1">
      <c r="A251" s="261">
        <v>3</v>
      </c>
      <c r="B251" s="262">
        <v>2</v>
      </c>
      <c r="C251" s="262">
        <v>1</v>
      </c>
      <c r="D251" s="262">
        <v>4</v>
      </c>
      <c r="E251" s="262">
        <v>1</v>
      </c>
      <c r="F251" s="264">
        <v>2</v>
      </c>
      <c r="G251" s="263" t="s">
        <v>332</v>
      </c>
      <c r="H251" s="249">
        <v>222</v>
      </c>
      <c r="I251" s="269">
        <v>0</v>
      </c>
      <c r="J251" s="269">
        <v>0</v>
      </c>
      <c r="K251" s="269">
        <v>0</v>
      </c>
      <c r="L251" s="269">
        <v>0</v>
      </c>
    </row>
    <row r="252" spans="1:12" hidden="1" collapsed="1">
      <c r="A252" s="261">
        <v>3</v>
      </c>
      <c r="B252" s="262">
        <v>2</v>
      </c>
      <c r="C252" s="262">
        <v>1</v>
      </c>
      <c r="D252" s="262">
        <v>5</v>
      </c>
      <c r="E252" s="262"/>
      <c r="F252" s="264"/>
      <c r="G252" s="263" t="s">
        <v>333</v>
      </c>
      <c r="H252" s="249">
        <v>223</v>
      </c>
      <c r="I252" s="250">
        <f t="shared" ref="I252:L253" si="24">I253</f>
        <v>0</v>
      </c>
      <c r="J252" s="292">
        <f t="shared" si="24"/>
        <v>0</v>
      </c>
      <c r="K252" s="251">
        <f t="shared" si="24"/>
        <v>0</v>
      </c>
      <c r="L252" s="251">
        <f t="shared" si="24"/>
        <v>0</v>
      </c>
    </row>
    <row r="253" spans="1:12" ht="16.5" hidden="1" customHeight="1" collapsed="1">
      <c r="A253" s="261">
        <v>3</v>
      </c>
      <c r="B253" s="262">
        <v>2</v>
      </c>
      <c r="C253" s="262">
        <v>1</v>
      </c>
      <c r="D253" s="262">
        <v>5</v>
      </c>
      <c r="E253" s="262">
        <v>1</v>
      </c>
      <c r="F253" s="264"/>
      <c r="G253" s="263" t="s">
        <v>333</v>
      </c>
      <c r="H253" s="249">
        <v>224</v>
      </c>
      <c r="I253" s="251">
        <f t="shared" si="24"/>
        <v>0</v>
      </c>
      <c r="J253" s="292">
        <f t="shared" si="24"/>
        <v>0</v>
      </c>
      <c r="K253" s="251">
        <f t="shared" si="24"/>
        <v>0</v>
      </c>
      <c r="L253" s="251">
        <f t="shared" si="24"/>
        <v>0</v>
      </c>
    </row>
    <row r="254" spans="1:12" hidden="1" collapsed="1">
      <c r="A254" s="283">
        <v>3</v>
      </c>
      <c r="B254" s="284">
        <v>2</v>
      </c>
      <c r="C254" s="284">
        <v>1</v>
      </c>
      <c r="D254" s="284">
        <v>5</v>
      </c>
      <c r="E254" s="284">
        <v>1</v>
      </c>
      <c r="F254" s="285">
        <v>1</v>
      </c>
      <c r="G254" s="263" t="s">
        <v>333</v>
      </c>
      <c r="H254" s="249">
        <v>225</v>
      </c>
      <c r="I254" s="313">
        <v>0</v>
      </c>
      <c r="J254" s="313">
        <v>0</v>
      </c>
      <c r="K254" s="313">
        <v>0</v>
      </c>
      <c r="L254" s="313">
        <v>0</v>
      </c>
    </row>
    <row r="255" spans="1:12" hidden="1" collapsed="1">
      <c r="A255" s="261">
        <v>3</v>
      </c>
      <c r="B255" s="262">
        <v>2</v>
      </c>
      <c r="C255" s="262">
        <v>1</v>
      </c>
      <c r="D255" s="262">
        <v>6</v>
      </c>
      <c r="E255" s="262"/>
      <c r="F255" s="264"/>
      <c r="G255" s="263" t="s">
        <v>334</v>
      </c>
      <c r="H255" s="249">
        <v>226</v>
      </c>
      <c r="I255" s="250">
        <f t="shared" ref="I255:L256" si="25">I256</f>
        <v>0</v>
      </c>
      <c r="J255" s="292">
        <f t="shared" si="25"/>
        <v>0</v>
      </c>
      <c r="K255" s="251">
        <f t="shared" si="25"/>
        <v>0</v>
      </c>
      <c r="L255" s="251">
        <f t="shared" si="25"/>
        <v>0</v>
      </c>
    </row>
    <row r="256" spans="1:12" hidden="1" collapsed="1">
      <c r="A256" s="261">
        <v>3</v>
      </c>
      <c r="B256" s="261">
        <v>2</v>
      </c>
      <c r="C256" s="262">
        <v>1</v>
      </c>
      <c r="D256" s="262">
        <v>6</v>
      </c>
      <c r="E256" s="262">
        <v>1</v>
      </c>
      <c r="F256" s="264"/>
      <c r="G256" s="263" t="s">
        <v>334</v>
      </c>
      <c r="H256" s="249">
        <v>227</v>
      </c>
      <c r="I256" s="250">
        <f t="shared" si="25"/>
        <v>0</v>
      </c>
      <c r="J256" s="292">
        <f t="shared" si="25"/>
        <v>0</v>
      </c>
      <c r="K256" s="251">
        <f t="shared" si="25"/>
        <v>0</v>
      </c>
      <c r="L256" s="251">
        <f t="shared" si="25"/>
        <v>0</v>
      </c>
    </row>
    <row r="257" spans="1:12" ht="15.75" hidden="1" customHeight="1" collapsed="1">
      <c r="A257" s="256">
        <v>3</v>
      </c>
      <c r="B257" s="256">
        <v>2</v>
      </c>
      <c r="C257" s="262">
        <v>1</v>
      </c>
      <c r="D257" s="262">
        <v>6</v>
      </c>
      <c r="E257" s="262">
        <v>1</v>
      </c>
      <c r="F257" s="264">
        <v>1</v>
      </c>
      <c r="G257" s="263" t="s">
        <v>334</v>
      </c>
      <c r="H257" s="249">
        <v>228</v>
      </c>
      <c r="I257" s="313">
        <v>0</v>
      </c>
      <c r="J257" s="313">
        <v>0</v>
      </c>
      <c r="K257" s="313">
        <v>0</v>
      </c>
      <c r="L257" s="313">
        <v>0</v>
      </c>
    </row>
    <row r="258" spans="1:12" ht="13.5" hidden="1" customHeight="1" collapsed="1">
      <c r="A258" s="261">
        <v>3</v>
      </c>
      <c r="B258" s="261">
        <v>2</v>
      </c>
      <c r="C258" s="262">
        <v>1</v>
      </c>
      <c r="D258" s="262">
        <v>7</v>
      </c>
      <c r="E258" s="262"/>
      <c r="F258" s="264"/>
      <c r="G258" s="263" t="s">
        <v>335</v>
      </c>
      <c r="H258" s="249">
        <v>229</v>
      </c>
      <c r="I258" s="250">
        <f>I259</f>
        <v>0</v>
      </c>
      <c r="J258" s="292">
        <f>J259</f>
        <v>0</v>
      </c>
      <c r="K258" s="251">
        <f>K259</f>
        <v>0</v>
      </c>
      <c r="L258" s="251">
        <f>L259</f>
        <v>0</v>
      </c>
    </row>
    <row r="259" spans="1:12" hidden="1" collapsed="1">
      <c r="A259" s="261">
        <v>3</v>
      </c>
      <c r="B259" s="262">
        <v>2</v>
      </c>
      <c r="C259" s="262">
        <v>1</v>
      </c>
      <c r="D259" s="262">
        <v>7</v>
      </c>
      <c r="E259" s="262">
        <v>1</v>
      </c>
      <c r="F259" s="264"/>
      <c r="G259" s="263" t="s">
        <v>335</v>
      </c>
      <c r="H259" s="249">
        <v>230</v>
      </c>
      <c r="I259" s="250">
        <f>I260+I261</f>
        <v>0</v>
      </c>
      <c r="J259" s="250">
        <f>J260+J261</f>
        <v>0</v>
      </c>
      <c r="K259" s="250">
        <f>K260+K261</f>
        <v>0</v>
      </c>
      <c r="L259" s="250">
        <f>L260+L261</f>
        <v>0</v>
      </c>
    </row>
    <row r="260" spans="1:12" ht="27" hidden="1" customHeight="1" collapsed="1">
      <c r="A260" s="261">
        <v>3</v>
      </c>
      <c r="B260" s="262">
        <v>2</v>
      </c>
      <c r="C260" s="262">
        <v>1</v>
      </c>
      <c r="D260" s="262">
        <v>7</v>
      </c>
      <c r="E260" s="262">
        <v>1</v>
      </c>
      <c r="F260" s="264">
        <v>1</v>
      </c>
      <c r="G260" s="263" t="s">
        <v>336</v>
      </c>
      <c r="H260" s="249">
        <v>231</v>
      </c>
      <c r="I260" s="268">
        <v>0</v>
      </c>
      <c r="J260" s="269">
        <v>0</v>
      </c>
      <c r="K260" s="269">
        <v>0</v>
      </c>
      <c r="L260" s="269">
        <v>0</v>
      </c>
    </row>
    <row r="261" spans="1:12" ht="24.75" hidden="1" customHeight="1" collapsed="1">
      <c r="A261" s="261">
        <v>3</v>
      </c>
      <c r="B261" s="262">
        <v>2</v>
      </c>
      <c r="C261" s="262">
        <v>1</v>
      </c>
      <c r="D261" s="262">
        <v>7</v>
      </c>
      <c r="E261" s="262">
        <v>1</v>
      </c>
      <c r="F261" s="264">
        <v>2</v>
      </c>
      <c r="G261" s="263" t="s">
        <v>337</v>
      </c>
      <c r="H261" s="249">
        <v>232</v>
      </c>
      <c r="I261" s="269">
        <v>0</v>
      </c>
      <c r="J261" s="269">
        <v>0</v>
      </c>
      <c r="K261" s="269">
        <v>0</v>
      </c>
      <c r="L261" s="269">
        <v>0</v>
      </c>
    </row>
    <row r="262" spans="1:12" ht="38.25" hidden="1" customHeight="1" collapsed="1">
      <c r="A262" s="261">
        <v>3</v>
      </c>
      <c r="B262" s="262">
        <v>2</v>
      </c>
      <c r="C262" s="262">
        <v>2</v>
      </c>
      <c r="D262" s="320"/>
      <c r="E262" s="320"/>
      <c r="F262" s="321"/>
      <c r="G262" s="263" t="s">
        <v>338</v>
      </c>
      <c r="H262" s="249">
        <v>233</v>
      </c>
      <c r="I262" s="250">
        <f>SUM(I263+I272+I276+I280+I284+I287+I290)</f>
        <v>0</v>
      </c>
      <c r="J262" s="292">
        <f>SUM(J263+J272+J276+J280+J284+J287+J290)</f>
        <v>0</v>
      </c>
      <c r="K262" s="251">
        <f>SUM(K263+K272+K276+K280+K284+K287+K290)</f>
        <v>0</v>
      </c>
      <c r="L262" s="251">
        <f>SUM(L263+L272+L276+L280+L284+L287+L290)</f>
        <v>0</v>
      </c>
    </row>
    <row r="263" spans="1:12" hidden="1" collapsed="1">
      <c r="A263" s="261">
        <v>3</v>
      </c>
      <c r="B263" s="262">
        <v>2</v>
      </c>
      <c r="C263" s="262">
        <v>2</v>
      </c>
      <c r="D263" s="262">
        <v>1</v>
      </c>
      <c r="E263" s="262"/>
      <c r="F263" s="264"/>
      <c r="G263" s="263" t="s">
        <v>339</v>
      </c>
      <c r="H263" s="249">
        <v>234</v>
      </c>
      <c r="I263" s="250">
        <f>I264</f>
        <v>0</v>
      </c>
      <c r="J263" s="250">
        <f>J264</f>
        <v>0</v>
      </c>
      <c r="K263" s="250">
        <f>K264</f>
        <v>0</v>
      </c>
      <c r="L263" s="250">
        <f>L264</f>
        <v>0</v>
      </c>
    </row>
    <row r="264" spans="1:12" hidden="1" collapsed="1">
      <c r="A264" s="266">
        <v>3</v>
      </c>
      <c r="B264" s="261">
        <v>2</v>
      </c>
      <c r="C264" s="262">
        <v>2</v>
      </c>
      <c r="D264" s="262">
        <v>1</v>
      </c>
      <c r="E264" s="262">
        <v>1</v>
      </c>
      <c r="F264" s="264"/>
      <c r="G264" s="263" t="s">
        <v>317</v>
      </c>
      <c r="H264" s="249">
        <v>235</v>
      </c>
      <c r="I264" s="250">
        <f>SUM(I265)</f>
        <v>0</v>
      </c>
      <c r="J264" s="250">
        <f>SUM(J265)</f>
        <v>0</v>
      </c>
      <c r="K264" s="250">
        <f>SUM(K265)</f>
        <v>0</v>
      </c>
      <c r="L264" s="250">
        <f>SUM(L265)</f>
        <v>0</v>
      </c>
    </row>
    <row r="265" spans="1:12" hidden="1" collapsed="1">
      <c r="A265" s="266">
        <v>3</v>
      </c>
      <c r="B265" s="261">
        <v>2</v>
      </c>
      <c r="C265" s="262">
        <v>2</v>
      </c>
      <c r="D265" s="262">
        <v>1</v>
      </c>
      <c r="E265" s="262">
        <v>1</v>
      </c>
      <c r="F265" s="264">
        <v>1</v>
      </c>
      <c r="G265" s="263" t="s">
        <v>317</v>
      </c>
      <c r="H265" s="249">
        <v>236</v>
      </c>
      <c r="I265" s="269">
        <v>0</v>
      </c>
      <c r="J265" s="269">
        <v>0</v>
      </c>
      <c r="K265" s="269">
        <v>0</v>
      </c>
      <c r="L265" s="269">
        <v>0</v>
      </c>
    </row>
    <row r="266" spans="1:12" ht="15" hidden="1" customHeight="1" collapsed="1">
      <c r="A266" s="266">
        <v>3</v>
      </c>
      <c r="B266" s="261">
        <v>2</v>
      </c>
      <c r="C266" s="262">
        <v>2</v>
      </c>
      <c r="D266" s="262">
        <v>1</v>
      </c>
      <c r="E266" s="262">
        <v>2</v>
      </c>
      <c r="F266" s="264"/>
      <c r="G266" s="263" t="s">
        <v>340</v>
      </c>
      <c r="H266" s="249">
        <v>237</v>
      </c>
      <c r="I266" s="250">
        <f>SUM(I267:I268)</f>
        <v>0</v>
      </c>
      <c r="J266" s="250">
        <f>SUM(J267:J268)</f>
        <v>0</v>
      </c>
      <c r="K266" s="250">
        <f>SUM(K267:K268)</f>
        <v>0</v>
      </c>
      <c r="L266" s="250">
        <f>SUM(L267:L268)</f>
        <v>0</v>
      </c>
    </row>
    <row r="267" spans="1:12" ht="15" hidden="1" customHeight="1" collapsed="1">
      <c r="A267" s="266">
        <v>3</v>
      </c>
      <c r="B267" s="261">
        <v>2</v>
      </c>
      <c r="C267" s="262">
        <v>2</v>
      </c>
      <c r="D267" s="262">
        <v>1</v>
      </c>
      <c r="E267" s="262">
        <v>2</v>
      </c>
      <c r="F267" s="264">
        <v>1</v>
      </c>
      <c r="G267" s="263" t="s">
        <v>319</v>
      </c>
      <c r="H267" s="249">
        <v>238</v>
      </c>
      <c r="I267" s="269">
        <v>0</v>
      </c>
      <c r="J267" s="268">
        <v>0</v>
      </c>
      <c r="K267" s="269">
        <v>0</v>
      </c>
      <c r="L267" s="269">
        <v>0</v>
      </c>
    </row>
    <row r="268" spans="1:12" ht="15" hidden="1" customHeight="1" collapsed="1">
      <c r="A268" s="266">
        <v>3</v>
      </c>
      <c r="B268" s="261">
        <v>2</v>
      </c>
      <c r="C268" s="262">
        <v>2</v>
      </c>
      <c r="D268" s="262">
        <v>1</v>
      </c>
      <c r="E268" s="262">
        <v>2</v>
      </c>
      <c r="F268" s="264">
        <v>2</v>
      </c>
      <c r="G268" s="263" t="s">
        <v>320</v>
      </c>
      <c r="H268" s="249">
        <v>239</v>
      </c>
      <c r="I268" s="269">
        <v>0</v>
      </c>
      <c r="J268" s="268">
        <v>0</v>
      </c>
      <c r="K268" s="269">
        <v>0</v>
      </c>
      <c r="L268" s="269">
        <v>0</v>
      </c>
    </row>
    <row r="269" spans="1:12" ht="15" hidden="1" customHeight="1" collapsed="1">
      <c r="A269" s="266">
        <v>3</v>
      </c>
      <c r="B269" s="261">
        <v>2</v>
      </c>
      <c r="C269" s="262">
        <v>2</v>
      </c>
      <c r="D269" s="262">
        <v>1</v>
      </c>
      <c r="E269" s="262">
        <v>3</v>
      </c>
      <c r="F269" s="264"/>
      <c r="G269" s="263" t="s">
        <v>321</v>
      </c>
      <c r="H269" s="249">
        <v>240</v>
      </c>
      <c r="I269" s="250">
        <f>SUM(I270:I271)</f>
        <v>0</v>
      </c>
      <c r="J269" s="250">
        <f>SUM(J270:J271)</f>
        <v>0</v>
      </c>
      <c r="K269" s="250">
        <f>SUM(K270:K271)</f>
        <v>0</v>
      </c>
      <c r="L269" s="250">
        <f>SUM(L270:L271)</f>
        <v>0</v>
      </c>
    </row>
    <row r="270" spans="1:12" ht="15" hidden="1" customHeight="1" collapsed="1">
      <c r="A270" s="266">
        <v>3</v>
      </c>
      <c r="B270" s="261">
        <v>2</v>
      </c>
      <c r="C270" s="262">
        <v>2</v>
      </c>
      <c r="D270" s="262">
        <v>1</v>
      </c>
      <c r="E270" s="262">
        <v>3</v>
      </c>
      <c r="F270" s="264">
        <v>1</v>
      </c>
      <c r="G270" s="263" t="s">
        <v>322</v>
      </c>
      <c r="H270" s="249">
        <v>241</v>
      </c>
      <c r="I270" s="269">
        <v>0</v>
      </c>
      <c r="J270" s="268">
        <v>0</v>
      </c>
      <c r="K270" s="269">
        <v>0</v>
      </c>
      <c r="L270" s="269">
        <v>0</v>
      </c>
    </row>
    <row r="271" spans="1:12" ht="15" hidden="1" customHeight="1" collapsed="1">
      <c r="A271" s="266">
        <v>3</v>
      </c>
      <c r="B271" s="261">
        <v>2</v>
      </c>
      <c r="C271" s="262">
        <v>2</v>
      </c>
      <c r="D271" s="262">
        <v>1</v>
      </c>
      <c r="E271" s="262">
        <v>3</v>
      </c>
      <c r="F271" s="264">
        <v>2</v>
      </c>
      <c r="G271" s="263" t="s">
        <v>341</v>
      </c>
      <c r="H271" s="249">
        <v>242</v>
      </c>
      <c r="I271" s="269">
        <v>0</v>
      </c>
      <c r="J271" s="268">
        <v>0</v>
      </c>
      <c r="K271" s="269">
        <v>0</v>
      </c>
      <c r="L271" s="269">
        <v>0</v>
      </c>
    </row>
    <row r="272" spans="1:12" ht="25.5" hidden="1" customHeight="1" collapsed="1">
      <c r="A272" s="266">
        <v>3</v>
      </c>
      <c r="B272" s="261">
        <v>2</v>
      </c>
      <c r="C272" s="262">
        <v>2</v>
      </c>
      <c r="D272" s="262">
        <v>2</v>
      </c>
      <c r="E272" s="262"/>
      <c r="F272" s="264"/>
      <c r="G272" s="263" t="s">
        <v>342</v>
      </c>
      <c r="H272" s="249">
        <v>243</v>
      </c>
      <c r="I272" s="250">
        <f>I273</f>
        <v>0</v>
      </c>
      <c r="J272" s="251">
        <f>J273</f>
        <v>0</v>
      </c>
      <c r="K272" s="250">
        <f>K273</f>
        <v>0</v>
      </c>
      <c r="L272" s="251">
        <f>L273</f>
        <v>0</v>
      </c>
    </row>
    <row r="273" spans="1:12" ht="20.25" hidden="1" customHeight="1" collapsed="1">
      <c r="A273" s="261">
        <v>3</v>
      </c>
      <c r="B273" s="262">
        <v>2</v>
      </c>
      <c r="C273" s="254">
        <v>2</v>
      </c>
      <c r="D273" s="254">
        <v>2</v>
      </c>
      <c r="E273" s="254">
        <v>1</v>
      </c>
      <c r="F273" s="257"/>
      <c r="G273" s="263" t="s">
        <v>342</v>
      </c>
      <c r="H273" s="249">
        <v>244</v>
      </c>
      <c r="I273" s="272">
        <f>SUM(I274:I275)</f>
        <v>0</v>
      </c>
      <c r="J273" s="294">
        <f>SUM(J274:J275)</f>
        <v>0</v>
      </c>
      <c r="K273" s="273">
        <f>SUM(K274:K275)</f>
        <v>0</v>
      </c>
      <c r="L273" s="273">
        <f>SUM(L274:L275)</f>
        <v>0</v>
      </c>
    </row>
    <row r="274" spans="1:12" ht="25.5" hidden="1" customHeight="1" collapsed="1">
      <c r="A274" s="261">
        <v>3</v>
      </c>
      <c r="B274" s="262">
        <v>2</v>
      </c>
      <c r="C274" s="262">
        <v>2</v>
      </c>
      <c r="D274" s="262">
        <v>2</v>
      </c>
      <c r="E274" s="262">
        <v>1</v>
      </c>
      <c r="F274" s="264">
        <v>1</v>
      </c>
      <c r="G274" s="263" t="s">
        <v>343</v>
      </c>
      <c r="H274" s="249">
        <v>245</v>
      </c>
      <c r="I274" s="269">
        <v>0</v>
      </c>
      <c r="J274" s="269">
        <v>0</v>
      </c>
      <c r="K274" s="269">
        <v>0</v>
      </c>
      <c r="L274" s="269">
        <v>0</v>
      </c>
    </row>
    <row r="275" spans="1:12" ht="25.5" hidden="1" customHeight="1" collapsed="1">
      <c r="A275" s="261">
        <v>3</v>
      </c>
      <c r="B275" s="262">
        <v>2</v>
      </c>
      <c r="C275" s="262">
        <v>2</v>
      </c>
      <c r="D275" s="262">
        <v>2</v>
      </c>
      <c r="E275" s="262">
        <v>1</v>
      </c>
      <c r="F275" s="264">
        <v>2</v>
      </c>
      <c r="G275" s="266" t="s">
        <v>344</v>
      </c>
      <c r="H275" s="249">
        <v>246</v>
      </c>
      <c r="I275" s="269">
        <v>0</v>
      </c>
      <c r="J275" s="269">
        <v>0</v>
      </c>
      <c r="K275" s="269">
        <v>0</v>
      </c>
      <c r="L275" s="269">
        <v>0</v>
      </c>
    </row>
    <row r="276" spans="1:12" ht="25.5" hidden="1" customHeight="1" collapsed="1">
      <c r="A276" s="261">
        <v>3</v>
      </c>
      <c r="B276" s="262">
        <v>2</v>
      </c>
      <c r="C276" s="262">
        <v>2</v>
      </c>
      <c r="D276" s="262">
        <v>3</v>
      </c>
      <c r="E276" s="262"/>
      <c r="F276" s="264"/>
      <c r="G276" s="263" t="s">
        <v>345</v>
      </c>
      <c r="H276" s="249">
        <v>247</v>
      </c>
      <c r="I276" s="250">
        <f>I277</f>
        <v>0</v>
      </c>
      <c r="J276" s="292">
        <f>J277</f>
        <v>0</v>
      </c>
      <c r="K276" s="251">
        <f>K277</f>
        <v>0</v>
      </c>
      <c r="L276" s="251">
        <f>L277</f>
        <v>0</v>
      </c>
    </row>
    <row r="277" spans="1:12" ht="30" hidden="1" customHeight="1" collapsed="1">
      <c r="A277" s="256">
        <v>3</v>
      </c>
      <c r="B277" s="262">
        <v>2</v>
      </c>
      <c r="C277" s="262">
        <v>2</v>
      </c>
      <c r="D277" s="262">
        <v>3</v>
      </c>
      <c r="E277" s="262">
        <v>1</v>
      </c>
      <c r="F277" s="264"/>
      <c r="G277" s="263" t="s">
        <v>345</v>
      </c>
      <c r="H277" s="249">
        <v>248</v>
      </c>
      <c r="I277" s="250">
        <f>I278+I279</f>
        <v>0</v>
      </c>
      <c r="J277" s="250">
        <f>J278+J279</f>
        <v>0</v>
      </c>
      <c r="K277" s="250">
        <f>K278+K279</f>
        <v>0</v>
      </c>
      <c r="L277" s="250">
        <f>L278+L279</f>
        <v>0</v>
      </c>
    </row>
    <row r="278" spans="1:12" ht="31.5" hidden="1" customHeight="1" collapsed="1">
      <c r="A278" s="256">
        <v>3</v>
      </c>
      <c r="B278" s="262">
        <v>2</v>
      </c>
      <c r="C278" s="262">
        <v>2</v>
      </c>
      <c r="D278" s="262">
        <v>3</v>
      </c>
      <c r="E278" s="262">
        <v>1</v>
      </c>
      <c r="F278" s="264">
        <v>1</v>
      </c>
      <c r="G278" s="263" t="s">
        <v>346</v>
      </c>
      <c r="H278" s="249">
        <v>249</v>
      </c>
      <c r="I278" s="269">
        <v>0</v>
      </c>
      <c r="J278" s="269">
        <v>0</v>
      </c>
      <c r="K278" s="269">
        <v>0</v>
      </c>
      <c r="L278" s="269">
        <v>0</v>
      </c>
    </row>
    <row r="279" spans="1:12" ht="25.5" hidden="1" customHeight="1" collapsed="1">
      <c r="A279" s="256">
        <v>3</v>
      </c>
      <c r="B279" s="262">
        <v>2</v>
      </c>
      <c r="C279" s="262">
        <v>2</v>
      </c>
      <c r="D279" s="262">
        <v>3</v>
      </c>
      <c r="E279" s="262">
        <v>1</v>
      </c>
      <c r="F279" s="264">
        <v>2</v>
      </c>
      <c r="G279" s="263" t="s">
        <v>347</v>
      </c>
      <c r="H279" s="249">
        <v>250</v>
      </c>
      <c r="I279" s="269">
        <v>0</v>
      </c>
      <c r="J279" s="269">
        <v>0</v>
      </c>
      <c r="K279" s="269">
        <v>0</v>
      </c>
      <c r="L279" s="269">
        <v>0</v>
      </c>
    </row>
    <row r="280" spans="1:12" ht="22.5" hidden="1" customHeight="1" collapsed="1">
      <c r="A280" s="261">
        <v>3</v>
      </c>
      <c r="B280" s="262">
        <v>2</v>
      </c>
      <c r="C280" s="262">
        <v>2</v>
      </c>
      <c r="D280" s="262">
        <v>4</v>
      </c>
      <c r="E280" s="262"/>
      <c r="F280" s="264"/>
      <c r="G280" s="263" t="s">
        <v>348</v>
      </c>
      <c r="H280" s="249">
        <v>251</v>
      </c>
      <c r="I280" s="250">
        <f>I281</f>
        <v>0</v>
      </c>
      <c r="J280" s="292">
        <f>J281</f>
        <v>0</v>
      </c>
      <c r="K280" s="251">
        <f>K281</f>
        <v>0</v>
      </c>
      <c r="L280" s="251">
        <f>L281</f>
        <v>0</v>
      </c>
    </row>
    <row r="281" spans="1:12" hidden="1" collapsed="1">
      <c r="A281" s="261">
        <v>3</v>
      </c>
      <c r="B281" s="262">
        <v>2</v>
      </c>
      <c r="C281" s="262">
        <v>2</v>
      </c>
      <c r="D281" s="262">
        <v>4</v>
      </c>
      <c r="E281" s="262">
        <v>1</v>
      </c>
      <c r="F281" s="264"/>
      <c r="G281" s="263" t="s">
        <v>348</v>
      </c>
      <c r="H281" s="249">
        <v>252</v>
      </c>
      <c r="I281" s="250">
        <f>SUM(I282:I283)</f>
        <v>0</v>
      </c>
      <c r="J281" s="292">
        <f>SUM(J282:J283)</f>
        <v>0</v>
      </c>
      <c r="K281" s="251">
        <f>SUM(K282:K283)</f>
        <v>0</v>
      </c>
      <c r="L281" s="251">
        <f>SUM(L282:L283)</f>
        <v>0</v>
      </c>
    </row>
    <row r="282" spans="1:12" ht="30.75" hidden="1" customHeight="1" collapsed="1">
      <c r="A282" s="261">
        <v>3</v>
      </c>
      <c r="B282" s="262">
        <v>2</v>
      </c>
      <c r="C282" s="262">
        <v>2</v>
      </c>
      <c r="D282" s="262">
        <v>4</v>
      </c>
      <c r="E282" s="262">
        <v>1</v>
      </c>
      <c r="F282" s="264">
        <v>1</v>
      </c>
      <c r="G282" s="263" t="s">
        <v>349</v>
      </c>
      <c r="H282" s="249">
        <v>253</v>
      </c>
      <c r="I282" s="269">
        <v>0</v>
      </c>
      <c r="J282" s="269">
        <v>0</v>
      </c>
      <c r="K282" s="269">
        <v>0</v>
      </c>
      <c r="L282" s="269">
        <v>0</v>
      </c>
    </row>
    <row r="283" spans="1:12" ht="27.75" hidden="1" customHeight="1" collapsed="1">
      <c r="A283" s="256">
        <v>3</v>
      </c>
      <c r="B283" s="254">
        <v>2</v>
      </c>
      <c r="C283" s="254">
        <v>2</v>
      </c>
      <c r="D283" s="254">
        <v>4</v>
      </c>
      <c r="E283" s="254">
        <v>1</v>
      </c>
      <c r="F283" s="257">
        <v>2</v>
      </c>
      <c r="G283" s="266" t="s">
        <v>350</v>
      </c>
      <c r="H283" s="249">
        <v>254</v>
      </c>
      <c r="I283" s="269">
        <v>0</v>
      </c>
      <c r="J283" s="269">
        <v>0</v>
      </c>
      <c r="K283" s="269">
        <v>0</v>
      </c>
      <c r="L283" s="269">
        <v>0</v>
      </c>
    </row>
    <row r="284" spans="1:12" ht="14.25" hidden="1" customHeight="1" collapsed="1">
      <c r="A284" s="261">
        <v>3</v>
      </c>
      <c r="B284" s="262">
        <v>2</v>
      </c>
      <c r="C284" s="262">
        <v>2</v>
      </c>
      <c r="D284" s="262">
        <v>5</v>
      </c>
      <c r="E284" s="262"/>
      <c r="F284" s="264"/>
      <c r="G284" s="263" t="s">
        <v>351</v>
      </c>
      <c r="H284" s="249">
        <v>255</v>
      </c>
      <c r="I284" s="250">
        <f t="shared" ref="I284:L285" si="26">I285</f>
        <v>0</v>
      </c>
      <c r="J284" s="292">
        <f t="shared" si="26"/>
        <v>0</v>
      </c>
      <c r="K284" s="251">
        <f t="shared" si="26"/>
        <v>0</v>
      </c>
      <c r="L284" s="251">
        <f t="shared" si="26"/>
        <v>0</v>
      </c>
    </row>
    <row r="285" spans="1:12" ht="15.75" hidden="1" customHeight="1" collapsed="1">
      <c r="A285" s="261">
        <v>3</v>
      </c>
      <c r="B285" s="262">
        <v>2</v>
      </c>
      <c r="C285" s="262">
        <v>2</v>
      </c>
      <c r="D285" s="262">
        <v>5</v>
      </c>
      <c r="E285" s="262">
        <v>1</v>
      </c>
      <c r="F285" s="264"/>
      <c r="G285" s="263" t="s">
        <v>351</v>
      </c>
      <c r="H285" s="249">
        <v>256</v>
      </c>
      <c r="I285" s="250">
        <f t="shared" si="26"/>
        <v>0</v>
      </c>
      <c r="J285" s="292">
        <f t="shared" si="26"/>
        <v>0</v>
      </c>
      <c r="K285" s="251">
        <f t="shared" si="26"/>
        <v>0</v>
      </c>
      <c r="L285" s="251">
        <f t="shared" si="26"/>
        <v>0</v>
      </c>
    </row>
    <row r="286" spans="1:12" ht="15.75" hidden="1" customHeight="1" collapsed="1">
      <c r="A286" s="261">
        <v>3</v>
      </c>
      <c r="B286" s="262">
        <v>2</v>
      </c>
      <c r="C286" s="262">
        <v>2</v>
      </c>
      <c r="D286" s="262">
        <v>5</v>
      </c>
      <c r="E286" s="262">
        <v>1</v>
      </c>
      <c r="F286" s="264">
        <v>1</v>
      </c>
      <c r="G286" s="263" t="s">
        <v>351</v>
      </c>
      <c r="H286" s="249">
        <v>257</v>
      </c>
      <c r="I286" s="269">
        <v>0</v>
      </c>
      <c r="J286" s="269">
        <v>0</v>
      </c>
      <c r="K286" s="269">
        <v>0</v>
      </c>
      <c r="L286" s="269">
        <v>0</v>
      </c>
    </row>
    <row r="287" spans="1:12" ht="14.25" hidden="1" customHeight="1" collapsed="1">
      <c r="A287" s="261">
        <v>3</v>
      </c>
      <c r="B287" s="262">
        <v>2</v>
      </c>
      <c r="C287" s="262">
        <v>2</v>
      </c>
      <c r="D287" s="262">
        <v>6</v>
      </c>
      <c r="E287" s="262"/>
      <c r="F287" s="264"/>
      <c r="G287" s="263" t="s">
        <v>334</v>
      </c>
      <c r="H287" s="249">
        <v>258</v>
      </c>
      <c r="I287" s="250">
        <f t="shared" ref="I287:L288" si="27">I288</f>
        <v>0</v>
      </c>
      <c r="J287" s="322">
        <f t="shared" si="27"/>
        <v>0</v>
      </c>
      <c r="K287" s="251">
        <f t="shared" si="27"/>
        <v>0</v>
      </c>
      <c r="L287" s="251">
        <f t="shared" si="27"/>
        <v>0</v>
      </c>
    </row>
    <row r="288" spans="1:12" ht="15" hidden="1" customHeight="1" collapsed="1">
      <c r="A288" s="261">
        <v>3</v>
      </c>
      <c r="B288" s="262">
        <v>2</v>
      </c>
      <c r="C288" s="262">
        <v>2</v>
      </c>
      <c r="D288" s="262">
        <v>6</v>
      </c>
      <c r="E288" s="262">
        <v>1</v>
      </c>
      <c r="F288" s="264"/>
      <c r="G288" s="263" t="s">
        <v>334</v>
      </c>
      <c r="H288" s="249">
        <v>259</v>
      </c>
      <c r="I288" s="250">
        <f t="shared" si="27"/>
        <v>0</v>
      </c>
      <c r="J288" s="322">
        <f t="shared" si="27"/>
        <v>0</v>
      </c>
      <c r="K288" s="251">
        <f t="shared" si="27"/>
        <v>0</v>
      </c>
      <c r="L288" s="251">
        <f t="shared" si="27"/>
        <v>0</v>
      </c>
    </row>
    <row r="289" spans="1:12" ht="15" hidden="1" customHeight="1" collapsed="1">
      <c r="A289" s="261">
        <v>3</v>
      </c>
      <c r="B289" s="284">
        <v>2</v>
      </c>
      <c r="C289" s="284">
        <v>2</v>
      </c>
      <c r="D289" s="262">
        <v>6</v>
      </c>
      <c r="E289" s="284">
        <v>1</v>
      </c>
      <c r="F289" s="285">
        <v>1</v>
      </c>
      <c r="G289" s="286" t="s">
        <v>334</v>
      </c>
      <c r="H289" s="249">
        <v>260</v>
      </c>
      <c r="I289" s="269">
        <v>0</v>
      </c>
      <c r="J289" s="269">
        <v>0</v>
      </c>
      <c r="K289" s="269">
        <v>0</v>
      </c>
      <c r="L289" s="269">
        <v>0</v>
      </c>
    </row>
    <row r="290" spans="1:12" ht="14.25" hidden="1" customHeight="1" collapsed="1">
      <c r="A290" s="266">
        <v>3</v>
      </c>
      <c r="B290" s="261">
        <v>2</v>
      </c>
      <c r="C290" s="262">
        <v>2</v>
      </c>
      <c r="D290" s="262">
        <v>7</v>
      </c>
      <c r="E290" s="262"/>
      <c r="F290" s="264"/>
      <c r="G290" s="263" t="s">
        <v>335</v>
      </c>
      <c r="H290" s="249">
        <v>261</v>
      </c>
      <c r="I290" s="250">
        <f>I291</f>
        <v>0</v>
      </c>
      <c r="J290" s="322">
        <f>J291</f>
        <v>0</v>
      </c>
      <c r="K290" s="251">
        <f>K291</f>
        <v>0</v>
      </c>
      <c r="L290" s="251">
        <f>L291</f>
        <v>0</v>
      </c>
    </row>
    <row r="291" spans="1:12" ht="15" hidden="1" customHeight="1" collapsed="1">
      <c r="A291" s="266">
        <v>3</v>
      </c>
      <c r="B291" s="261">
        <v>2</v>
      </c>
      <c r="C291" s="262">
        <v>2</v>
      </c>
      <c r="D291" s="262">
        <v>7</v>
      </c>
      <c r="E291" s="262">
        <v>1</v>
      </c>
      <c r="F291" s="264"/>
      <c r="G291" s="263" t="s">
        <v>335</v>
      </c>
      <c r="H291" s="249">
        <v>262</v>
      </c>
      <c r="I291" s="250">
        <f>I292+I293</f>
        <v>0</v>
      </c>
      <c r="J291" s="250">
        <f>J292+J293</f>
        <v>0</v>
      </c>
      <c r="K291" s="250">
        <f>K292+K293</f>
        <v>0</v>
      </c>
      <c r="L291" s="250">
        <f>L292+L293</f>
        <v>0</v>
      </c>
    </row>
    <row r="292" spans="1:12" ht="27.75" hidden="1" customHeight="1" collapsed="1">
      <c r="A292" s="266">
        <v>3</v>
      </c>
      <c r="B292" s="261">
        <v>2</v>
      </c>
      <c r="C292" s="261">
        <v>2</v>
      </c>
      <c r="D292" s="262">
        <v>7</v>
      </c>
      <c r="E292" s="262">
        <v>1</v>
      </c>
      <c r="F292" s="264">
        <v>1</v>
      </c>
      <c r="G292" s="263" t="s">
        <v>336</v>
      </c>
      <c r="H292" s="249">
        <v>263</v>
      </c>
      <c r="I292" s="269">
        <v>0</v>
      </c>
      <c r="J292" s="269">
        <v>0</v>
      </c>
      <c r="K292" s="269">
        <v>0</v>
      </c>
      <c r="L292" s="269">
        <v>0</v>
      </c>
    </row>
    <row r="293" spans="1:12" ht="25.5" hidden="1" customHeight="1" collapsed="1">
      <c r="A293" s="266">
        <v>3</v>
      </c>
      <c r="B293" s="261">
        <v>2</v>
      </c>
      <c r="C293" s="261">
        <v>2</v>
      </c>
      <c r="D293" s="262">
        <v>7</v>
      </c>
      <c r="E293" s="262">
        <v>1</v>
      </c>
      <c r="F293" s="264">
        <v>2</v>
      </c>
      <c r="G293" s="263" t="s">
        <v>337</v>
      </c>
      <c r="H293" s="249">
        <v>264</v>
      </c>
      <c r="I293" s="269">
        <v>0</v>
      </c>
      <c r="J293" s="269">
        <v>0</v>
      </c>
      <c r="K293" s="269">
        <v>0</v>
      </c>
      <c r="L293" s="269">
        <v>0</v>
      </c>
    </row>
    <row r="294" spans="1:12" ht="30" hidden="1" customHeight="1" collapsed="1">
      <c r="A294" s="270">
        <v>3</v>
      </c>
      <c r="B294" s="270">
        <v>3</v>
      </c>
      <c r="C294" s="245"/>
      <c r="D294" s="246"/>
      <c r="E294" s="246"/>
      <c r="F294" s="248"/>
      <c r="G294" s="247" t="s">
        <v>352</v>
      </c>
      <c r="H294" s="249">
        <v>265</v>
      </c>
      <c r="I294" s="250">
        <f>SUM(I295+I327)</f>
        <v>0</v>
      </c>
      <c r="J294" s="322">
        <f>SUM(J295+J327)</f>
        <v>0</v>
      </c>
      <c r="K294" s="251">
        <f>SUM(K295+K327)</f>
        <v>0</v>
      </c>
      <c r="L294" s="251">
        <f>SUM(L295+L327)</f>
        <v>0</v>
      </c>
    </row>
    <row r="295" spans="1:12" ht="40.5" hidden="1" customHeight="1" collapsed="1">
      <c r="A295" s="266">
        <v>3</v>
      </c>
      <c r="B295" s="266">
        <v>3</v>
      </c>
      <c r="C295" s="261">
        <v>1</v>
      </c>
      <c r="D295" s="262"/>
      <c r="E295" s="262"/>
      <c r="F295" s="264"/>
      <c r="G295" s="263" t="s">
        <v>353</v>
      </c>
      <c r="H295" s="249">
        <v>266</v>
      </c>
      <c r="I295" s="250">
        <f>SUM(I296+I305+I309+I313+I317+I320+I323)</f>
        <v>0</v>
      </c>
      <c r="J295" s="322">
        <f>SUM(J296+J305+J309+J313+J317+J320+J323)</f>
        <v>0</v>
      </c>
      <c r="K295" s="251">
        <f>SUM(K296+K305+K309+K313+K317+K320+K323)</f>
        <v>0</v>
      </c>
      <c r="L295" s="251">
        <f>SUM(L296+L305+L309+L313+L317+L320+L323)</f>
        <v>0</v>
      </c>
    </row>
    <row r="296" spans="1:12" ht="15" hidden="1" customHeight="1" collapsed="1">
      <c r="A296" s="266">
        <v>3</v>
      </c>
      <c r="B296" s="266">
        <v>3</v>
      </c>
      <c r="C296" s="261">
        <v>1</v>
      </c>
      <c r="D296" s="262">
        <v>1</v>
      </c>
      <c r="E296" s="262"/>
      <c r="F296" s="264"/>
      <c r="G296" s="263" t="s">
        <v>339</v>
      </c>
      <c r="H296" s="249">
        <v>267</v>
      </c>
      <c r="I296" s="250">
        <f>SUM(I297+I299+I302)</f>
        <v>0</v>
      </c>
      <c r="J296" s="250">
        <f>SUM(J297+J299+J302)</f>
        <v>0</v>
      </c>
      <c r="K296" s="250">
        <f>SUM(K297+K299+K302)</f>
        <v>0</v>
      </c>
      <c r="L296" s="250">
        <f>SUM(L297+L299+L302)</f>
        <v>0</v>
      </c>
    </row>
    <row r="297" spans="1:12" ht="12.75" hidden="1" customHeight="1" collapsed="1">
      <c r="A297" s="266">
        <v>3</v>
      </c>
      <c r="B297" s="266">
        <v>3</v>
      </c>
      <c r="C297" s="261">
        <v>1</v>
      </c>
      <c r="D297" s="262">
        <v>1</v>
      </c>
      <c r="E297" s="262">
        <v>1</v>
      </c>
      <c r="F297" s="264"/>
      <c r="G297" s="263" t="s">
        <v>317</v>
      </c>
      <c r="H297" s="249">
        <v>268</v>
      </c>
      <c r="I297" s="250">
        <f>SUM(I298:I298)</f>
        <v>0</v>
      </c>
      <c r="J297" s="322">
        <f>SUM(J298:J298)</f>
        <v>0</v>
      </c>
      <c r="K297" s="251">
        <f>SUM(K298:K298)</f>
        <v>0</v>
      </c>
      <c r="L297" s="251">
        <f>SUM(L298:L298)</f>
        <v>0</v>
      </c>
    </row>
    <row r="298" spans="1:12" ht="15" hidden="1" customHeight="1" collapsed="1">
      <c r="A298" s="266">
        <v>3</v>
      </c>
      <c r="B298" s="266">
        <v>3</v>
      </c>
      <c r="C298" s="261">
        <v>1</v>
      </c>
      <c r="D298" s="262">
        <v>1</v>
      </c>
      <c r="E298" s="262">
        <v>1</v>
      </c>
      <c r="F298" s="264">
        <v>1</v>
      </c>
      <c r="G298" s="263" t="s">
        <v>317</v>
      </c>
      <c r="H298" s="249">
        <v>269</v>
      </c>
      <c r="I298" s="269">
        <v>0</v>
      </c>
      <c r="J298" s="269">
        <v>0</v>
      </c>
      <c r="K298" s="269">
        <v>0</v>
      </c>
      <c r="L298" s="269">
        <v>0</v>
      </c>
    </row>
    <row r="299" spans="1:12" ht="14.25" hidden="1" customHeight="1" collapsed="1">
      <c r="A299" s="266">
        <v>3</v>
      </c>
      <c r="B299" s="266">
        <v>3</v>
      </c>
      <c r="C299" s="261">
        <v>1</v>
      </c>
      <c r="D299" s="262">
        <v>1</v>
      </c>
      <c r="E299" s="262">
        <v>2</v>
      </c>
      <c r="F299" s="264"/>
      <c r="G299" s="263" t="s">
        <v>340</v>
      </c>
      <c r="H299" s="249">
        <v>270</v>
      </c>
      <c r="I299" s="250">
        <f>SUM(I300:I301)</f>
        <v>0</v>
      </c>
      <c r="J299" s="250">
        <f>SUM(J300:J301)</f>
        <v>0</v>
      </c>
      <c r="K299" s="250">
        <f>SUM(K300:K301)</f>
        <v>0</v>
      </c>
      <c r="L299" s="250">
        <f>SUM(L300:L301)</f>
        <v>0</v>
      </c>
    </row>
    <row r="300" spans="1:12" ht="14.25" hidden="1" customHeight="1" collapsed="1">
      <c r="A300" s="266">
        <v>3</v>
      </c>
      <c r="B300" s="266">
        <v>3</v>
      </c>
      <c r="C300" s="261">
        <v>1</v>
      </c>
      <c r="D300" s="262">
        <v>1</v>
      </c>
      <c r="E300" s="262">
        <v>2</v>
      </c>
      <c r="F300" s="264">
        <v>1</v>
      </c>
      <c r="G300" s="263" t="s">
        <v>319</v>
      </c>
      <c r="H300" s="249">
        <v>271</v>
      </c>
      <c r="I300" s="269">
        <v>0</v>
      </c>
      <c r="J300" s="269">
        <v>0</v>
      </c>
      <c r="K300" s="269">
        <v>0</v>
      </c>
      <c r="L300" s="269">
        <v>0</v>
      </c>
    </row>
    <row r="301" spans="1:12" ht="14.25" hidden="1" customHeight="1" collapsed="1">
      <c r="A301" s="266">
        <v>3</v>
      </c>
      <c r="B301" s="266">
        <v>3</v>
      </c>
      <c r="C301" s="261">
        <v>1</v>
      </c>
      <c r="D301" s="262">
        <v>1</v>
      </c>
      <c r="E301" s="262">
        <v>2</v>
      </c>
      <c r="F301" s="264">
        <v>2</v>
      </c>
      <c r="G301" s="263" t="s">
        <v>320</v>
      </c>
      <c r="H301" s="249">
        <v>272</v>
      </c>
      <c r="I301" s="269">
        <v>0</v>
      </c>
      <c r="J301" s="269">
        <v>0</v>
      </c>
      <c r="K301" s="269">
        <v>0</v>
      </c>
      <c r="L301" s="269">
        <v>0</v>
      </c>
    </row>
    <row r="302" spans="1:12" ht="14.25" hidden="1" customHeight="1" collapsed="1">
      <c r="A302" s="266">
        <v>3</v>
      </c>
      <c r="B302" s="266">
        <v>3</v>
      </c>
      <c r="C302" s="261">
        <v>1</v>
      </c>
      <c r="D302" s="262">
        <v>1</v>
      </c>
      <c r="E302" s="262">
        <v>3</v>
      </c>
      <c r="F302" s="264"/>
      <c r="G302" s="263" t="s">
        <v>321</v>
      </c>
      <c r="H302" s="249">
        <v>273</v>
      </c>
      <c r="I302" s="250">
        <f>SUM(I303:I304)</f>
        <v>0</v>
      </c>
      <c r="J302" s="250">
        <f>SUM(J303:J304)</f>
        <v>0</v>
      </c>
      <c r="K302" s="250">
        <f>SUM(K303:K304)</f>
        <v>0</v>
      </c>
      <c r="L302" s="250">
        <f>SUM(L303:L304)</f>
        <v>0</v>
      </c>
    </row>
    <row r="303" spans="1:12" ht="14.25" hidden="1" customHeight="1" collapsed="1">
      <c r="A303" s="266">
        <v>3</v>
      </c>
      <c r="B303" s="266">
        <v>3</v>
      </c>
      <c r="C303" s="261">
        <v>1</v>
      </c>
      <c r="D303" s="262">
        <v>1</v>
      </c>
      <c r="E303" s="262">
        <v>3</v>
      </c>
      <c r="F303" s="264">
        <v>1</v>
      </c>
      <c r="G303" s="263" t="s">
        <v>354</v>
      </c>
      <c r="H303" s="249">
        <v>274</v>
      </c>
      <c r="I303" s="269">
        <v>0</v>
      </c>
      <c r="J303" s="269">
        <v>0</v>
      </c>
      <c r="K303" s="269">
        <v>0</v>
      </c>
      <c r="L303" s="269">
        <v>0</v>
      </c>
    </row>
    <row r="304" spans="1:12" ht="14.25" hidden="1" customHeight="1" collapsed="1">
      <c r="A304" s="266">
        <v>3</v>
      </c>
      <c r="B304" s="266">
        <v>3</v>
      </c>
      <c r="C304" s="261">
        <v>1</v>
      </c>
      <c r="D304" s="262">
        <v>1</v>
      </c>
      <c r="E304" s="262">
        <v>3</v>
      </c>
      <c r="F304" s="264">
        <v>2</v>
      </c>
      <c r="G304" s="263" t="s">
        <v>341</v>
      </c>
      <c r="H304" s="249">
        <v>275</v>
      </c>
      <c r="I304" s="269">
        <v>0</v>
      </c>
      <c r="J304" s="269">
        <v>0</v>
      </c>
      <c r="K304" s="269">
        <v>0</v>
      </c>
      <c r="L304" s="269">
        <v>0</v>
      </c>
    </row>
    <row r="305" spans="1:12" hidden="1" collapsed="1">
      <c r="A305" s="282">
        <v>3</v>
      </c>
      <c r="B305" s="256">
        <v>3</v>
      </c>
      <c r="C305" s="261">
        <v>1</v>
      </c>
      <c r="D305" s="262">
        <v>2</v>
      </c>
      <c r="E305" s="262"/>
      <c r="F305" s="264"/>
      <c r="G305" s="263" t="s">
        <v>355</v>
      </c>
      <c r="H305" s="249">
        <v>276</v>
      </c>
      <c r="I305" s="250">
        <f>I306</f>
        <v>0</v>
      </c>
      <c r="J305" s="322">
        <f>J306</f>
        <v>0</v>
      </c>
      <c r="K305" s="251">
        <f>K306</f>
        <v>0</v>
      </c>
      <c r="L305" s="251">
        <f>L306</f>
        <v>0</v>
      </c>
    </row>
    <row r="306" spans="1:12" ht="15" hidden="1" customHeight="1" collapsed="1">
      <c r="A306" s="282">
        <v>3</v>
      </c>
      <c r="B306" s="282">
        <v>3</v>
      </c>
      <c r="C306" s="256">
        <v>1</v>
      </c>
      <c r="D306" s="254">
        <v>2</v>
      </c>
      <c r="E306" s="254">
        <v>1</v>
      </c>
      <c r="F306" s="257"/>
      <c r="G306" s="263" t="s">
        <v>355</v>
      </c>
      <c r="H306" s="249">
        <v>277</v>
      </c>
      <c r="I306" s="272">
        <f>SUM(I307:I308)</f>
        <v>0</v>
      </c>
      <c r="J306" s="323">
        <f>SUM(J307:J308)</f>
        <v>0</v>
      </c>
      <c r="K306" s="273">
        <f>SUM(K307:K308)</f>
        <v>0</v>
      </c>
      <c r="L306" s="273">
        <f>SUM(L307:L308)</f>
        <v>0</v>
      </c>
    </row>
    <row r="307" spans="1:12" ht="15" hidden="1" customHeight="1" collapsed="1">
      <c r="A307" s="266">
        <v>3</v>
      </c>
      <c r="B307" s="266">
        <v>3</v>
      </c>
      <c r="C307" s="261">
        <v>1</v>
      </c>
      <c r="D307" s="262">
        <v>2</v>
      </c>
      <c r="E307" s="262">
        <v>1</v>
      </c>
      <c r="F307" s="264">
        <v>1</v>
      </c>
      <c r="G307" s="263" t="s">
        <v>356</v>
      </c>
      <c r="H307" s="249">
        <v>278</v>
      </c>
      <c r="I307" s="269">
        <v>0</v>
      </c>
      <c r="J307" s="269">
        <v>0</v>
      </c>
      <c r="K307" s="269">
        <v>0</v>
      </c>
      <c r="L307" s="269">
        <v>0</v>
      </c>
    </row>
    <row r="308" spans="1:12" ht="12.75" hidden="1" customHeight="1" collapsed="1">
      <c r="A308" s="274">
        <v>3</v>
      </c>
      <c r="B308" s="308">
        <v>3</v>
      </c>
      <c r="C308" s="283">
        <v>1</v>
      </c>
      <c r="D308" s="284">
        <v>2</v>
      </c>
      <c r="E308" s="284">
        <v>1</v>
      </c>
      <c r="F308" s="285">
        <v>2</v>
      </c>
      <c r="G308" s="286" t="s">
        <v>357</v>
      </c>
      <c r="H308" s="249">
        <v>279</v>
      </c>
      <c r="I308" s="269">
        <v>0</v>
      </c>
      <c r="J308" s="269">
        <v>0</v>
      </c>
      <c r="K308" s="269">
        <v>0</v>
      </c>
      <c r="L308" s="269">
        <v>0</v>
      </c>
    </row>
    <row r="309" spans="1:12" ht="15.75" hidden="1" customHeight="1" collapsed="1">
      <c r="A309" s="261">
        <v>3</v>
      </c>
      <c r="B309" s="263">
        <v>3</v>
      </c>
      <c r="C309" s="261">
        <v>1</v>
      </c>
      <c r="D309" s="262">
        <v>3</v>
      </c>
      <c r="E309" s="262"/>
      <c r="F309" s="264"/>
      <c r="G309" s="263" t="s">
        <v>358</v>
      </c>
      <c r="H309" s="249">
        <v>280</v>
      </c>
      <c r="I309" s="250">
        <f>I310</f>
        <v>0</v>
      </c>
      <c r="J309" s="322">
        <f>J310</f>
        <v>0</v>
      </c>
      <c r="K309" s="251">
        <f>K310</f>
        <v>0</v>
      </c>
      <c r="L309" s="251">
        <f>L310</f>
        <v>0</v>
      </c>
    </row>
    <row r="310" spans="1:12" ht="15.75" hidden="1" customHeight="1" collapsed="1">
      <c r="A310" s="261">
        <v>3</v>
      </c>
      <c r="B310" s="286">
        <v>3</v>
      </c>
      <c r="C310" s="283">
        <v>1</v>
      </c>
      <c r="D310" s="284">
        <v>3</v>
      </c>
      <c r="E310" s="284">
        <v>1</v>
      </c>
      <c r="F310" s="285"/>
      <c r="G310" s="263" t="s">
        <v>358</v>
      </c>
      <c r="H310" s="249">
        <v>281</v>
      </c>
      <c r="I310" s="251">
        <f>I311+I312</f>
        <v>0</v>
      </c>
      <c r="J310" s="251">
        <f>J311+J312</f>
        <v>0</v>
      </c>
      <c r="K310" s="251">
        <f>K311+K312</f>
        <v>0</v>
      </c>
      <c r="L310" s="251">
        <f>L311+L312</f>
        <v>0</v>
      </c>
    </row>
    <row r="311" spans="1:12" ht="27" hidden="1" customHeight="1" collapsed="1">
      <c r="A311" s="261">
        <v>3</v>
      </c>
      <c r="B311" s="263">
        <v>3</v>
      </c>
      <c r="C311" s="261">
        <v>1</v>
      </c>
      <c r="D311" s="262">
        <v>3</v>
      </c>
      <c r="E311" s="262">
        <v>1</v>
      </c>
      <c r="F311" s="264">
        <v>1</v>
      </c>
      <c r="G311" s="263" t="s">
        <v>359</v>
      </c>
      <c r="H311" s="249">
        <v>282</v>
      </c>
      <c r="I311" s="313">
        <v>0</v>
      </c>
      <c r="J311" s="313">
        <v>0</v>
      </c>
      <c r="K311" s="313">
        <v>0</v>
      </c>
      <c r="L311" s="312">
        <v>0</v>
      </c>
    </row>
    <row r="312" spans="1:12" ht="26.25" hidden="1" customHeight="1" collapsed="1">
      <c r="A312" s="261">
        <v>3</v>
      </c>
      <c r="B312" s="263">
        <v>3</v>
      </c>
      <c r="C312" s="261">
        <v>1</v>
      </c>
      <c r="D312" s="262">
        <v>3</v>
      </c>
      <c r="E312" s="262">
        <v>1</v>
      </c>
      <c r="F312" s="264">
        <v>2</v>
      </c>
      <c r="G312" s="263" t="s">
        <v>360</v>
      </c>
      <c r="H312" s="249">
        <v>283</v>
      </c>
      <c r="I312" s="269">
        <v>0</v>
      </c>
      <c r="J312" s="269">
        <v>0</v>
      </c>
      <c r="K312" s="269">
        <v>0</v>
      </c>
      <c r="L312" s="269">
        <v>0</v>
      </c>
    </row>
    <row r="313" spans="1:12" hidden="1" collapsed="1">
      <c r="A313" s="261">
        <v>3</v>
      </c>
      <c r="B313" s="263">
        <v>3</v>
      </c>
      <c r="C313" s="261">
        <v>1</v>
      </c>
      <c r="D313" s="262">
        <v>4</v>
      </c>
      <c r="E313" s="262"/>
      <c r="F313" s="264"/>
      <c r="G313" s="263" t="s">
        <v>361</v>
      </c>
      <c r="H313" s="249">
        <v>284</v>
      </c>
      <c r="I313" s="250">
        <f>I314</f>
        <v>0</v>
      </c>
      <c r="J313" s="322">
        <f>J314</f>
        <v>0</v>
      </c>
      <c r="K313" s="251">
        <f>K314</f>
        <v>0</v>
      </c>
      <c r="L313" s="251">
        <f>L314</f>
        <v>0</v>
      </c>
    </row>
    <row r="314" spans="1:12" ht="15" hidden="1" customHeight="1" collapsed="1">
      <c r="A314" s="266">
        <v>3</v>
      </c>
      <c r="B314" s="261">
        <v>3</v>
      </c>
      <c r="C314" s="262">
        <v>1</v>
      </c>
      <c r="D314" s="262">
        <v>4</v>
      </c>
      <c r="E314" s="262">
        <v>1</v>
      </c>
      <c r="F314" s="264"/>
      <c r="G314" s="263" t="s">
        <v>361</v>
      </c>
      <c r="H314" s="249">
        <v>285</v>
      </c>
      <c r="I314" s="250">
        <f>SUM(I315:I316)</f>
        <v>0</v>
      </c>
      <c r="J314" s="250">
        <f>SUM(J315:J316)</f>
        <v>0</v>
      </c>
      <c r="K314" s="250">
        <f>SUM(K315:K316)</f>
        <v>0</v>
      </c>
      <c r="L314" s="250">
        <f>SUM(L315:L316)</f>
        <v>0</v>
      </c>
    </row>
    <row r="315" spans="1:12" hidden="1" collapsed="1">
      <c r="A315" s="266">
        <v>3</v>
      </c>
      <c r="B315" s="261">
        <v>3</v>
      </c>
      <c r="C315" s="262">
        <v>1</v>
      </c>
      <c r="D315" s="262">
        <v>4</v>
      </c>
      <c r="E315" s="262">
        <v>1</v>
      </c>
      <c r="F315" s="264">
        <v>1</v>
      </c>
      <c r="G315" s="263" t="s">
        <v>362</v>
      </c>
      <c r="H315" s="249">
        <v>286</v>
      </c>
      <c r="I315" s="268">
        <v>0</v>
      </c>
      <c r="J315" s="269">
        <v>0</v>
      </c>
      <c r="K315" s="269">
        <v>0</v>
      </c>
      <c r="L315" s="268">
        <v>0</v>
      </c>
    </row>
    <row r="316" spans="1:12" ht="14.25" hidden="1" customHeight="1" collapsed="1">
      <c r="A316" s="261">
        <v>3</v>
      </c>
      <c r="B316" s="262">
        <v>3</v>
      </c>
      <c r="C316" s="262">
        <v>1</v>
      </c>
      <c r="D316" s="262">
        <v>4</v>
      </c>
      <c r="E316" s="262">
        <v>1</v>
      </c>
      <c r="F316" s="264">
        <v>2</v>
      </c>
      <c r="G316" s="263" t="s">
        <v>363</v>
      </c>
      <c r="H316" s="249">
        <v>287</v>
      </c>
      <c r="I316" s="269">
        <v>0</v>
      </c>
      <c r="J316" s="313">
        <v>0</v>
      </c>
      <c r="K316" s="313">
        <v>0</v>
      </c>
      <c r="L316" s="312">
        <v>0</v>
      </c>
    </row>
    <row r="317" spans="1:12" ht="15.75" hidden="1" customHeight="1" collapsed="1">
      <c r="A317" s="261">
        <v>3</v>
      </c>
      <c r="B317" s="262">
        <v>3</v>
      </c>
      <c r="C317" s="262">
        <v>1</v>
      </c>
      <c r="D317" s="262">
        <v>5</v>
      </c>
      <c r="E317" s="262"/>
      <c r="F317" s="264"/>
      <c r="G317" s="263" t="s">
        <v>364</v>
      </c>
      <c r="H317" s="249">
        <v>288</v>
      </c>
      <c r="I317" s="273">
        <f t="shared" ref="I317:L318" si="28">I318</f>
        <v>0</v>
      </c>
      <c r="J317" s="322">
        <f t="shared" si="28"/>
        <v>0</v>
      </c>
      <c r="K317" s="251">
        <f t="shared" si="28"/>
        <v>0</v>
      </c>
      <c r="L317" s="251">
        <f t="shared" si="28"/>
        <v>0</v>
      </c>
    </row>
    <row r="318" spans="1:12" ht="14.25" hidden="1" customHeight="1" collapsed="1">
      <c r="A318" s="256">
        <v>3</v>
      </c>
      <c r="B318" s="284">
        <v>3</v>
      </c>
      <c r="C318" s="284">
        <v>1</v>
      </c>
      <c r="D318" s="284">
        <v>5</v>
      </c>
      <c r="E318" s="284">
        <v>1</v>
      </c>
      <c r="F318" s="285"/>
      <c r="G318" s="263" t="s">
        <v>364</v>
      </c>
      <c r="H318" s="249">
        <v>289</v>
      </c>
      <c r="I318" s="251">
        <f t="shared" si="28"/>
        <v>0</v>
      </c>
      <c r="J318" s="323">
        <f t="shared" si="28"/>
        <v>0</v>
      </c>
      <c r="K318" s="273">
        <f t="shared" si="28"/>
        <v>0</v>
      </c>
      <c r="L318" s="273">
        <f t="shared" si="28"/>
        <v>0</v>
      </c>
    </row>
    <row r="319" spans="1:12" ht="14.25" hidden="1" customHeight="1" collapsed="1">
      <c r="A319" s="261">
        <v>3</v>
      </c>
      <c r="B319" s="262">
        <v>3</v>
      </c>
      <c r="C319" s="262">
        <v>1</v>
      </c>
      <c r="D319" s="262">
        <v>5</v>
      </c>
      <c r="E319" s="262">
        <v>1</v>
      </c>
      <c r="F319" s="264">
        <v>1</v>
      </c>
      <c r="G319" s="263" t="s">
        <v>365</v>
      </c>
      <c r="H319" s="249">
        <v>290</v>
      </c>
      <c r="I319" s="269">
        <v>0</v>
      </c>
      <c r="J319" s="313">
        <v>0</v>
      </c>
      <c r="K319" s="313">
        <v>0</v>
      </c>
      <c r="L319" s="312">
        <v>0</v>
      </c>
    </row>
    <row r="320" spans="1:12" ht="14.25" hidden="1" customHeight="1" collapsed="1">
      <c r="A320" s="261">
        <v>3</v>
      </c>
      <c r="B320" s="262">
        <v>3</v>
      </c>
      <c r="C320" s="262">
        <v>1</v>
      </c>
      <c r="D320" s="262">
        <v>6</v>
      </c>
      <c r="E320" s="262"/>
      <c r="F320" s="264"/>
      <c r="G320" s="263" t="s">
        <v>334</v>
      </c>
      <c r="H320" s="249">
        <v>291</v>
      </c>
      <c r="I320" s="251">
        <f t="shared" ref="I320:L321" si="29">I321</f>
        <v>0</v>
      </c>
      <c r="J320" s="322">
        <f t="shared" si="29"/>
        <v>0</v>
      </c>
      <c r="K320" s="251">
        <f t="shared" si="29"/>
        <v>0</v>
      </c>
      <c r="L320" s="251">
        <f t="shared" si="29"/>
        <v>0</v>
      </c>
    </row>
    <row r="321" spans="1:16" ht="13.5" hidden="1" customHeight="1" collapsed="1">
      <c r="A321" s="261">
        <v>3</v>
      </c>
      <c r="B321" s="262">
        <v>3</v>
      </c>
      <c r="C321" s="262">
        <v>1</v>
      </c>
      <c r="D321" s="262">
        <v>6</v>
      </c>
      <c r="E321" s="262">
        <v>1</v>
      </c>
      <c r="F321" s="264"/>
      <c r="G321" s="263" t="s">
        <v>334</v>
      </c>
      <c r="H321" s="249">
        <v>292</v>
      </c>
      <c r="I321" s="250">
        <f t="shared" si="29"/>
        <v>0</v>
      </c>
      <c r="J321" s="322">
        <f t="shared" si="29"/>
        <v>0</v>
      </c>
      <c r="K321" s="251">
        <f t="shared" si="29"/>
        <v>0</v>
      </c>
      <c r="L321" s="251">
        <f t="shared" si="29"/>
        <v>0</v>
      </c>
    </row>
    <row r="322" spans="1:16" ht="14.25" hidden="1" customHeight="1" collapsed="1">
      <c r="A322" s="261">
        <v>3</v>
      </c>
      <c r="B322" s="262">
        <v>3</v>
      </c>
      <c r="C322" s="262">
        <v>1</v>
      </c>
      <c r="D322" s="262">
        <v>6</v>
      </c>
      <c r="E322" s="262">
        <v>1</v>
      </c>
      <c r="F322" s="264">
        <v>1</v>
      </c>
      <c r="G322" s="263" t="s">
        <v>334</v>
      </c>
      <c r="H322" s="249">
        <v>293</v>
      </c>
      <c r="I322" s="313">
        <v>0</v>
      </c>
      <c r="J322" s="313">
        <v>0</v>
      </c>
      <c r="K322" s="313">
        <v>0</v>
      </c>
      <c r="L322" s="312">
        <v>0</v>
      </c>
    </row>
    <row r="323" spans="1:16" ht="15" hidden="1" customHeight="1" collapsed="1">
      <c r="A323" s="261">
        <v>3</v>
      </c>
      <c r="B323" s="262">
        <v>3</v>
      </c>
      <c r="C323" s="262">
        <v>1</v>
      </c>
      <c r="D323" s="262">
        <v>7</v>
      </c>
      <c r="E323" s="262"/>
      <c r="F323" s="264"/>
      <c r="G323" s="263" t="s">
        <v>366</v>
      </c>
      <c r="H323" s="249">
        <v>294</v>
      </c>
      <c r="I323" s="250">
        <f>I324</f>
        <v>0</v>
      </c>
      <c r="J323" s="322">
        <f>J324</f>
        <v>0</v>
      </c>
      <c r="K323" s="251">
        <f>K324</f>
        <v>0</v>
      </c>
      <c r="L323" s="251">
        <f>L324</f>
        <v>0</v>
      </c>
    </row>
    <row r="324" spans="1:16" ht="16.5" hidden="1" customHeight="1" collapsed="1">
      <c r="A324" s="261">
        <v>3</v>
      </c>
      <c r="B324" s="262">
        <v>3</v>
      </c>
      <c r="C324" s="262">
        <v>1</v>
      </c>
      <c r="D324" s="262">
        <v>7</v>
      </c>
      <c r="E324" s="262">
        <v>1</v>
      </c>
      <c r="F324" s="264"/>
      <c r="G324" s="263" t="s">
        <v>366</v>
      </c>
      <c r="H324" s="249">
        <v>295</v>
      </c>
      <c r="I324" s="250">
        <f>I325+I326</f>
        <v>0</v>
      </c>
      <c r="J324" s="250">
        <f>J325+J326</f>
        <v>0</v>
      </c>
      <c r="K324" s="250">
        <f>K325+K326</f>
        <v>0</v>
      </c>
      <c r="L324" s="250">
        <f>L325+L326</f>
        <v>0</v>
      </c>
    </row>
    <row r="325" spans="1:16" ht="27" hidden="1" customHeight="1" collapsed="1">
      <c r="A325" s="261">
        <v>3</v>
      </c>
      <c r="B325" s="262">
        <v>3</v>
      </c>
      <c r="C325" s="262">
        <v>1</v>
      </c>
      <c r="D325" s="262">
        <v>7</v>
      </c>
      <c r="E325" s="262">
        <v>1</v>
      </c>
      <c r="F325" s="264">
        <v>1</v>
      </c>
      <c r="G325" s="263" t="s">
        <v>367</v>
      </c>
      <c r="H325" s="249">
        <v>296</v>
      </c>
      <c r="I325" s="313">
        <v>0</v>
      </c>
      <c r="J325" s="313">
        <v>0</v>
      </c>
      <c r="K325" s="313">
        <v>0</v>
      </c>
      <c r="L325" s="312">
        <v>0</v>
      </c>
    </row>
    <row r="326" spans="1:16" ht="27.75" hidden="1" customHeight="1" collapsed="1">
      <c r="A326" s="261">
        <v>3</v>
      </c>
      <c r="B326" s="262">
        <v>3</v>
      </c>
      <c r="C326" s="262">
        <v>1</v>
      </c>
      <c r="D326" s="262">
        <v>7</v>
      </c>
      <c r="E326" s="262">
        <v>1</v>
      </c>
      <c r="F326" s="264">
        <v>2</v>
      </c>
      <c r="G326" s="263" t="s">
        <v>368</v>
      </c>
      <c r="H326" s="249">
        <v>297</v>
      </c>
      <c r="I326" s="269">
        <v>0</v>
      </c>
      <c r="J326" s="269">
        <v>0</v>
      </c>
      <c r="K326" s="269">
        <v>0</v>
      </c>
      <c r="L326" s="269">
        <v>0</v>
      </c>
    </row>
    <row r="327" spans="1:16" ht="38.25" hidden="1" customHeight="1" collapsed="1">
      <c r="A327" s="261">
        <v>3</v>
      </c>
      <c r="B327" s="262">
        <v>3</v>
      </c>
      <c r="C327" s="262">
        <v>2</v>
      </c>
      <c r="D327" s="262"/>
      <c r="E327" s="262"/>
      <c r="F327" s="264"/>
      <c r="G327" s="263" t="s">
        <v>369</v>
      </c>
      <c r="H327" s="249">
        <v>298</v>
      </c>
      <c r="I327" s="250">
        <f>SUM(I328+I337+I341+I345+I349+I352+I355)</f>
        <v>0</v>
      </c>
      <c r="J327" s="322">
        <f>SUM(J328+J337+J341+J345+J349+J352+J355)</f>
        <v>0</v>
      </c>
      <c r="K327" s="251">
        <f>SUM(K328+K337+K341+K345+K349+K352+K355)</f>
        <v>0</v>
      </c>
      <c r="L327" s="251">
        <f>SUM(L328+L337+L341+L345+L349+L352+L355)</f>
        <v>0</v>
      </c>
    </row>
    <row r="328" spans="1:16" ht="15" hidden="1" customHeight="1" collapsed="1">
      <c r="A328" s="261">
        <v>3</v>
      </c>
      <c r="B328" s="262">
        <v>3</v>
      </c>
      <c r="C328" s="262">
        <v>2</v>
      </c>
      <c r="D328" s="262">
        <v>1</v>
      </c>
      <c r="E328" s="262"/>
      <c r="F328" s="264"/>
      <c r="G328" s="263" t="s">
        <v>316</v>
      </c>
      <c r="H328" s="249">
        <v>299</v>
      </c>
      <c r="I328" s="250">
        <f>I329</f>
        <v>0</v>
      </c>
      <c r="J328" s="322">
        <f>J329</f>
        <v>0</v>
      </c>
      <c r="K328" s="251">
        <f>K329</f>
        <v>0</v>
      </c>
      <c r="L328" s="251">
        <f>L329</f>
        <v>0</v>
      </c>
    </row>
    <row r="329" spans="1:16" hidden="1" collapsed="1">
      <c r="A329" s="266">
        <v>3</v>
      </c>
      <c r="B329" s="261">
        <v>3</v>
      </c>
      <c r="C329" s="262">
        <v>2</v>
      </c>
      <c r="D329" s="263">
        <v>1</v>
      </c>
      <c r="E329" s="261">
        <v>1</v>
      </c>
      <c r="F329" s="264"/>
      <c r="G329" s="263" t="s">
        <v>316</v>
      </c>
      <c r="H329" s="249">
        <v>300</v>
      </c>
      <c r="I329" s="250">
        <f>SUM(I330:I330)</f>
        <v>0</v>
      </c>
      <c r="J329" s="250">
        <f>SUM(J330:J330)</f>
        <v>0</v>
      </c>
      <c r="K329" s="250">
        <f>SUM(K330:K330)</f>
        <v>0</v>
      </c>
      <c r="L329" s="250">
        <f>SUM(L330:L330)</f>
        <v>0</v>
      </c>
      <c r="M329" s="324"/>
      <c r="N329" s="324"/>
      <c r="O329" s="324"/>
      <c r="P329" s="324"/>
    </row>
    <row r="330" spans="1:16" ht="13.5" hidden="1" customHeight="1" collapsed="1">
      <c r="A330" s="266">
        <v>3</v>
      </c>
      <c r="B330" s="261">
        <v>3</v>
      </c>
      <c r="C330" s="262">
        <v>2</v>
      </c>
      <c r="D330" s="263">
        <v>1</v>
      </c>
      <c r="E330" s="261">
        <v>1</v>
      </c>
      <c r="F330" s="264">
        <v>1</v>
      </c>
      <c r="G330" s="263" t="s">
        <v>317</v>
      </c>
      <c r="H330" s="249">
        <v>301</v>
      </c>
      <c r="I330" s="313">
        <v>0</v>
      </c>
      <c r="J330" s="313">
        <v>0</v>
      </c>
      <c r="K330" s="313">
        <v>0</v>
      </c>
      <c r="L330" s="312">
        <v>0</v>
      </c>
    </row>
    <row r="331" spans="1:16" hidden="1" collapsed="1">
      <c r="A331" s="266">
        <v>3</v>
      </c>
      <c r="B331" s="261">
        <v>3</v>
      </c>
      <c r="C331" s="262">
        <v>2</v>
      </c>
      <c r="D331" s="263">
        <v>1</v>
      </c>
      <c r="E331" s="261">
        <v>2</v>
      </c>
      <c r="F331" s="264"/>
      <c r="G331" s="286" t="s">
        <v>340</v>
      </c>
      <c r="H331" s="249">
        <v>302</v>
      </c>
      <c r="I331" s="250">
        <f>SUM(I332:I333)</f>
        <v>0</v>
      </c>
      <c r="J331" s="250">
        <f>SUM(J332:J333)</f>
        <v>0</v>
      </c>
      <c r="K331" s="250">
        <f>SUM(K332:K333)</f>
        <v>0</v>
      </c>
      <c r="L331" s="250">
        <f>SUM(L332:L333)</f>
        <v>0</v>
      </c>
    </row>
    <row r="332" spans="1:16" hidden="1" collapsed="1">
      <c r="A332" s="266">
        <v>3</v>
      </c>
      <c r="B332" s="261">
        <v>3</v>
      </c>
      <c r="C332" s="262">
        <v>2</v>
      </c>
      <c r="D332" s="263">
        <v>1</v>
      </c>
      <c r="E332" s="261">
        <v>2</v>
      </c>
      <c r="F332" s="264">
        <v>1</v>
      </c>
      <c r="G332" s="286" t="s">
        <v>319</v>
      </c>
      <c r="H332" s="249">
        <v>303</v>
      </c>
      <c r="I332" s="313">
        <v>0</v>
      </c>
      <c r="J332" s="313">
        <v>0</v>
      </c>
      <c r="K332" s="313">
        <v>0</v>
      </c>
      <c r="L332" s="312">
        <v>0</v>
      </c>
    </row>
    <row r="333" spans="1:16" hidden="1" collapsed="1">
      <c r="A333" s="266">
        <v>3</v>
      </c>
      <c r="B333" s="261">
        <v>3</v>
      </c>
      <c r="C333" s="262">
        <v>2</v>
      </c>
      <c r="D333" s="263">
        <v>1</v>
      </c>
      <c r="E333" s="261">
        <v>2</v>
      </c>
      <c r="F333" s="264">
        <v>2</v>
      </c>
      <c r="G333" s="286" t="s">
        <v>320</v>
      </c>
      <c r="H333" s="249">
        <v>304</v>
      </c>
      <c r="I333" s="269">
        <v>0</v>
      </c>
      <c r="J333" s="269">
        <v>0</v>
      </c>
      <c r="K333" s="269">
        <v>0</v>
      </c>
      <c r="L333" s="269">
        <v>0</v>
      </c>
    </row>
    <row r="334" spans="1:16" hidden="1" collapsed="1">
      <c r="A334" s="266">
        <v>3</v>
      </c>
      <c r="B334" s="261">
        <v>3</v>
      </c>
      <c r="C334" s="262">
        <v>2</v>
      </c>
      <c r="D334" s="263">
        <v>1</v>
      </c>
      <c r="E334" s="261">
        <v>3</v>
      </c>
      <c r="F334" s="264"/>
      <c r="G334" s="286" t="s">
        <v>321</v>
      </c>
      <c r="H334" s="249">
        <v>305</v>
      </c>
      <c r="I334" s="250">
        <f>SUM(I335:I336)</f>
        <v>0</v>
      </c>
      <c r="J334" s="250">
        <f>SUM(J335:J336)</f>
        <v>0</v>
      </c>
      <c r="K334" s="250">
        <f>SUM(K335:K336)</f>
        <v>0</v>
      </c>
      <c r="L334" s="250">
        <f>SUM(L335:L336)</f>
        <v>0</v>
      </c>
    </row>
    <row r="335" spans="1:16" hidden="1" collapsed="1">
      <c r="A335" s="266">
        <v>3</v>
      </c>
      <c r="B335" s="261">
        <v>3</v>
      </c>
      <c r="C335" s="262">
        <v>2</v>
      </c>
      <c r="D335" s="263">
        <v>1</v>
      </c>
      <c r="E335" s="261">
        <v>3</v>
      </c>
      <c r="F335" s="264">
        <v>1</v>
      </c>
      <c r="G335" s="286" t="s">
        <v>322</v>
      </c>
      <c r="H335" s="249">
        <v>306</v>
      </c>
      <c r="I335" s="269">
        <v>0</v>
      </c>
      <c r="J335" s="269">
        <v>0</v>
      </c>
      <c r="K335" s="269">
        <v>0</v>
      </c>
      <c r="L335" s="269">
        <v>0</v>
      </c>
    </row>
    <row r="336" spans="1:16" hidden="1" collapsed="1">
      <c r="A336" s="266">
        <v>3</v>
      </c>
      <c r="B336" s="261">
        <v>3</v>
      </c>
      <c r="C336" s="262">
        <v>2</v>
      </c>
      <c r="D336" s="263">
        <v>1</v>
      </c>
      <c r="E336" s="261">
        <v>3</v>
      </c>
      <c r="F336" s="264">
        <v>2</v>
      </c>
      <c r="G336" s="286" t="s">
        <v>341</v>
      </c>
      <c r="H336" s="249">
        <v>307</v>
      </c>
      <c r="I336" s="287">
        <v>0</v>
      </c>
      <c r="J336" s="325">
        <v>0</v>
      </c>
      <c r="K336" s="287">
        <v>0</v>
      </c>
      <c r="L336" s="287">
        <v>0</v>
      </c>
    </row>
    <row r="337" spans="1:12" hidden="1" collapsed="1">
      <c r="A337" s="274">
        <v>3</v>
      </c>
      <c r="B337" s="274">
        <v>3</v>
      </c>
      <c r="C337" s="283">
        <v>2</v>
      </c>
      <c r="D337" s="286">
        <v>2</v>
      </c>
      <c r="E337" s="283"/>
      <c r="F337" s="285"/>
      <c r="G337" s="286" t="s">
        <v>355</v>
      </c>
      <c r="H337" s="249">
        <v>308</v>
      </c>
      <c r="I337" s="279">
        <f>I338</f>
        <v>0</v>
      </c>
      <c r="J337" s="326">
        <f>J338</f>
        <v>0</v>
      </c>
      <c r="K337" s="280">
        <f>K338</f>
        <v>0</v>
      </c>
      <c r="L337" s="280">
        <f>L338</f>
        <v>0</v>
      </c>
    </row>
    <row r="338" spans="1:12" hidden="1" collapsed="1">
      <c r="A338" s="266">
        <v>3</v>
      </c>
      <c r="B338" s="266">
        <v>3</v>
      </c>
      <c r="C338" s="261">
        <v>2</v>
      </c>
      <c r="D338" s="263">
        <v>2</v>
      </c>
      <c r="E338" s="261">
        <v>1</v>
      </c>
      <c r="F338" s="264"/>
      <c r="G338" s="286" t="s">
        <v>355</v>
      </c>
      <c r="H338" s="249">
        <v>309</v>
      </c>
      <c r="I338" s="250">
        <f>SUM(I339:I340)</f>
        <v>0</v>
      </c>
      <c r="J338" s="292">
        <f>SUM(J339:J340)</f>
        <v>0</v>
      </c>
      <c r="K338" s="251">
        <f>SUM(K339:K340)</f>
        <v>0</v>
      </c>
      <c r="L338" s="251">
        <f>SUM(L339:L340)</f>
        <v>0</v>
      </c>
    </row>
    <row r="339" spans="1:12" hidden="1" collapsed="1">
      <c r="A339" s="266">
        <v>3</v>
      </c>
      <c r="B339" s="266">
        <v>3</v>
      </c>
      <c r="C339" s="261">
        <v>2</v>
      </c>
      <c r="D339" s="263">
        <v>2</v>
      </c>
      <c r="E339" s="266">
        <v>1</v>
      </c>
      <c r="F339" s="297">
        <v>1</v>
      </c>
      <c r="G339" s="263" t="s">
        <v>356</v>
      </c>
      <c r="H339" s="249">
        <v>310</v>
      </c>
      <c r="I339" s="269">
        <v>0</v>
      </c>
      <c r="J339" s="269">
        <v>0</v>
      </c>
      <c r="K339" s="269">
        <v>0</v>
      </c>
      <c r="L339" s="269">
        <v>0</v>
      </c>
    </row>
    <row r="340" spans="1:12" hidden="1" collapsed="1">
      <c r="A340" s="274">
        <v>3</v>
      </c>
      <c r="B340" s="274">
        <v>3</v>
      </c>
      <c r="C340" s="275">
        <v>2</v>
      </c>
      <c r="D340" s="276">
        <v>2</v>
      </c>
      <c r="E340" s="277">
        <v>1</v>
      </c>
      <c r="F340" s="305">
        <v>2</v>
      </c>
      <c r="G340" s="277" t="s">
        <v>357</v>
      </c>
      <c r="H340" s="249">
        <v>311</v>
      </c>
      <c r="I340" s="269">
        <v>0</v>
      </c>
      <c r="J340" s="269">
        <v>0</v>
      </c>
      <c r="K340" s="269">
        <v>0</v>
      </c>
      <c r="L340" s="269">
        <v>0</v>
      </c>
    </row>
    <row r="341" spans="1:12" ht="23.25" hidden="1" customHeight="1" collapsed="1">
      <c r="A341" s="266">
        <v>3</v>
      </c>
      <c r="B341" s="266">
        <v>3</v>
      </c>
      <c r="C341" s="261">
        <v>2</v>
      </c>
      <c r="D341" s="262">
        <v>3</v>
      </c>
      <c r="E341" s="263"/>
      <c r="F341" s="297"/>
      <c r="G341" s="263" t="s">
        <v>358</v>
      </c>
      <c r="H341" s="249">
        <v>312</v>
      </c>
      <c r="I341" s="250">
        <f>I342</f>
        <v>0</v>
      </c>
      <c r="J341" s="292">
        <f>J342</f>
        <v>0</v>
      </c>
      <c r="K341" s="251">
        <f>K342</f>
        <v>0</v>
      </c>
      <c r="L341" s="251">
        <f>L342</f>
        <v>0</v>
      </c>
    </row>
    <row r="342" spans="1:12" ht="13.5" hidden="1" customHeight="1" collapsed="1">
      <c r="A342" s="266">
        <v>3</v>
      </c>
      <c r="B342" s="266">
        <v>3</v>
      </c>
      <c r="C342" s="261">
        <v>2</v>
      </c>
      <c r="D342" s="262">
        <v>3</v>
      </c>
      <c r="E342" s="263">
        <v>1</v>
      </c>
      <c r="F342" s="297"/>
      <c r="G342" s="263" t="s">
        <v>358</v>
      </c>
      <c r="H342" s="249">
        <v>313</v>
      </c>
      <c r="I342" s="250">
        <f>I343+I344</f>
        <v>0</v>
      </c>
      <c r="J342" s="250">
        <f>J343+J344</f>
        <v>0</v>
      </c>
      <c r="K342" s="250">
        <f>K343+K344</f>
        <v>0</v>
      </c>
      <c r="L342" s="250">
        <f>L343+L344</f>
        <v>0</v>
      </c>
    </row>
    <row r="343" spans="1:12" ht="28.5" hidden="1" customHeight="1" collapsed="1">
      <c r="A343" s="266">
        <v>3</v>
      </c>
      <c r="B343" s="266">
        <v>3</v>
      </c>
      <c r="C343" s="261">
        <v>2</v>
      </c>
      <c r="D343" s="262">
        <v>3</v>
      </c>
      <c r="E343" s="263">
        <v>1</v>
      </c>
      <c r="F343" s="297">
        <v>1</v>
      </c>
      <c r="G343" s="263" t="s">
        <v>359</v>
      </c>
      <c r="H343" s="249">
        <v>314</v>
      </c>
      <c r="I343" s="313">
        <v>0</v>
      </c>
      <c r="J343" s="313">
        <v>0</v>
      </c>
      <c r="K343" s="313">
        <v>0</v>
      </c>
      <c r="L343" s="312">
        <v>0</v>
      </c>
    </row>
    <row r="344" spans="1:12" ht="27.75" hidden="1" customHeight="1" collapsed="1">
      <c r="A344" s="266">
        <v>3</v>
      </c>
      <c r="B344" s="266">
        <v>3</v>
      </c>
      <c r="C344" s="261">
        <v>2</v>
      </c>
      <c r="D344" s="262">
        <v>3</v>
      </c>
      <c r="E344" s="263">
        <v>1</v>
      </c>
      <c r="F344" s="297">
        <v>2</v>
      </c>
      <c r="G344" s="263" t="s">
        <v>360</v>
      </c>
      <c r="H344" s="249">
        <v>315</v>
      </c>
      <c r="I344" s="269">
        <v>0</v>
      </c>
      <c r="J344" s="269">
        <v>0</v>
      </c>
      <c r="K344" s="269">
        <v>0</v>
      </c>
      <c r="L344" s="269">
        <v>0</v>
      </c>
    </row>
    <row r="345" spans="1:12" hidden="1" collapsed="1">
      <c r="A345" s="266">
        <v>3</v>
      </c>
      <c r="B345" s="266">
        <v>3</v>
      </c>
      <c r="C345" s="261">
        <v>2</v>
      </c>
      <c r="D345" s="262">
        <v>4</v>
      </c>
      <c r="E345" s="262"/>
      <c r="F345" s="264"/>
      <c r="G345" s="263" t="s">
        <v>361</v>
      </c>
      <c r="H345" s="249">
        <v>316</v>
      </c>
      <c r="I345" s="250">
        <f>I346</f>
        <v>0</v>
      </c>
      <c r="J345" s="292">
        <f>J346</f>
        <v>0</v>
      </c>
      <c r="K345" s="251">
        <f>K346</f>
        <v>0</v>
      </c>
      <c r="L345" s="251">
        <f>L346</f>
        <v>0</v>
      </c>
    </row>
    <row r="346" spans="1:12" hidden="1" collapsed="1">
      <c r="A346" s="282">
        <v>3</v>
      </c>
      <c r="B346" s="282">
        <v>3</v>
      </c>
      <c r="C346" s="256">
        <v>2</v>
      </c>
      <c r="D346" s="254">
        <v>4</v>
      </c>
      <c r="E346" s="254">
        <v>1</v>
      </c>
      <c r="F346" s="257"/>
      <c r="G346" s="263" t="s">
        <v>361</v>
      </c>
      <c r="H346" s="249">
        <v>317</v>
      </c>
      <c r="I346" s="272">
        <f>SUM(I347:I348)</f>
        <v>0</v>
      </c>
      <c r="J346" s="294">
        <f>SUM(J347:J348)</f>
        <v>0</v>
      </c>
      <c r="K346" s="273">
        <f>SUM(K347:K348)</f>
        <v>0</v>
      </c>
      <c r="L346" s="273">
        <f>SUM(L347:L348)</f>
        <v>0</v>
      </c>
    </row>
    <row r="347" spans="1:12" ht="15.75" hidden="1" customHeight="1" collapsed="1">
      <c r="A347" s="266">
        <v>3</v>
      </c>
      <c r="B347" s="266">
        <v>3</v>
      </c>
      <c r="C347" s="261">
        <v>2</v>
      </c>
      <c r="D347" s="262">
        <v>4</v>
      </c>
      <c r="E347" s="262">
        <v>1</v>
      </c>
      <c r="F347" s="264">
        <v>1</v>
      </c>
      <c r="G347" s="263" t="s">
        <v>362</v>
      </c>
      <c r="H347" s="249">
        <v>318</v>
      </c>
      <c r="I347" s="269">
        <v>0</v>
      </c>
      <c r="J347" s="269">
        <v>0</v>
      </c>
      <c r="K347" s="269">
        <v>0</v>
      </c>
      <c r="L347" s="269">
        <v>0</v>
      </c>
    </row>
    <row r="348" spans="1:12" hidden="1" collapsed="1">
      <c r="A348" s="266">
        <v>3</v>
      </c>
      <c r="B348" s="266">
        <v>3</v>
      </c>
      <c r="C348" s="261">
        <v>2</v>
      </c>
      <c r="D348" s="262">
        <v>4</v>
      </c>
      <c r="E348" s="262">
        <v>1</v>
      </c>
      <c r="F348" s="264">
        <v>2</v>
      </c>
      <c r="G348" s="263" t="s">
        <v>370</v>
      </c>
      <c r="H348" s="249">
        <v>319</v>
      </c>
      <c r="I348" s="269">
        <v>0</v>
      </c>
      <c r="J348" s="269">
        <v>0</v>
      </c>
      <c r="K348" s="269">
        <v>0</v>
      </c>
      <c r="L348" s="269">
        <v>0</v>
      </c>
    </row>
    <row r="349" spans="1:12" hidden="1" collapsed="1">
      <c r="A349" s="266">
        <v>3</v>
      </c>
      <c r="B349" s="266">
        <v>3</v>
      </c>
      <c r="C349" s="261">
        <v>2</v>
      </c>
      <c r="D349" s="262">
        <v>5</v>
      </c>
      <c r="E349" s="262"/>
      <c r="F349" s="264"/>
      <c r="G349" s="263" t="s">
        <v>364</v>
      </c>
      <c r="H349" s="249">
        <v>320</v>
      </c>
      <c r="I349" s="250">
        <f t="shared" ref="I349:L350" si="30">I350</f>
        <v>0</v>
      </c>
      <c r="J349" s="292">
        <f t="shared" si="30"/>
        <v>0</v>
      </c>
      <c r="K349" s="251">
        <f t="shared" si="30"/>
        <v>0</v>
      </c>
      <c r="L349" s="251">
        <f t="shared" si="30"/>
        <v>0</v>
      </c>
    </row>
    <row r="350" spans="1:12" hidden="1" collapsed="1">
      <c r="A350" s="282">
        <v>3</v>
      </c>
      <c r="B350" s="282">
        <v>3</v>
      </c>
      <c r="C350" s="256">
        <v>2</v>
      </c>
      <c r="D350" s="254">
        <v>5</v>
      </c>
      <c r="E350" s="254">
        <v>1</v>
      </c>
      <c r="F350" s="257"/>
      <c r="G350" s="263" t="s">
        <v>364</v>
      </c>
      <c r="H350" s="249">
        <v>321</v>
      </c>
      <c r="I350" s="272">
        <f t="shared" si="30"/>
        <v>0</v>
      </c>
      <c r="J350" s="294">
        <f t="shared" si="30"/>
        <v>0</v>
      </c>
      <c r="K350" s="273">
        <f t="shared" si="30"/>
        <v>0</v>
      </c>
      <c r="L350" s="273">
        <f t="shared" si="30"/>
        <v>0</v>
      </c>
    </row>
    <row r="351" spans="1:12" hidden="1" collapsed="1">
      <c r="A351" s="266">
        <v>3</v>
      </c>
      <c r="B351" s="266">
        <v>3</v>
      </c>
      <c r="C351" s="261">
        <v>2</v>
      </c>
      <c r="D351" s="262">
        <v>5</v>
      </c>
      <c r="E351" s="262">
        <v>1</v>
      </c>
      <c r="F351" s="264">
        <v>1</v>
      </c>
      <c r="G351" s="263" t="s">
        <v>364</v>
      </c>
      <c r="H351" s="249">
        <v>322</v>
      </c>
      <c r="I351" s="313">
        <v>0</v>
      </c>
      <c r="J351" s="313">
        <v>0</v>
      </c>
      <c r="K351" s="313">
        <v>0</v>
      </c>
      <c r="L351" s="312">
        <v>0</v>
      </c>
    </row>
    <row r="352" spans="1:12" ht="16.5" hidden="1" customHeight="1" collapsed="1">
      <c r="A352" s="266">
        <v>3</v>
      </c>
      <c r="B352" s="266">
        <v>3</v>
      </c>
      <c r="C352" s="261">
        <v>2</v>
      </c>
      <c r="D352" s="262">
        <v>6</v>
      </c>
      <c r="E352" s="262"/>
      <c r="F352" s="264"/>
      <c r="G352" s="263" t="s">
        <v>334</v>
      </c>
      <c r="H352" s="249">
        <v>323</v>
      </c>
      <c r="I352" s="250">
        <f t="shared" ref="I352:L353" si="31">I353</f>
        <v>0</v>
      </c>
      <c r="J352" s="292">
        <f t="shared" si="31"/>
        <v>0</v>
      </c>
      <c r="K352" s="251">
        <f t="shared" si="31"/>
        <v>0</v>
      </c>
      <c r="L352" s="251">
        <f t="shared" si="31"/>
        <v>0</v>
      </c>
    </row>
    <row r="353" spans="1:12" ht="15" hidden="1" customHeight="1" collapsed="1">
      <c r="A353" s="266">
        <v>3</v>
      </c>
      <c r="B353" s="266">
        <v>3</v>
      </c>
      <c r="C353" s="261">
        <v>2</v>
      </c>
      <c r="D353" s="262">
        <v>6</v>
      </c>
      <c r="E353" s="262">
        <v>1</v>
      </c>
      <c r="F353" s="264"/>
      <c r="G353" s="263" t="s">
        <v>334</v>
      </c>
      <c r="H353" s="249">
        <v>324</v>
      </c>
      <c r="I353" s="250">
        <f t="shared" si="31"/>
        <v>0</v>
      </c>
      <c r="J353" s="292">
        <f t="shared" si="31"/>
        <v>0</v>
      </c>
      <c r="K353" s="251">
        <f t="shared" si="31"/>
        <v>0</v>
      </c>
      <c r="L353" s="251">
        <f t="shared" si="31"/>
        <v>0</v>
      </c>
    </row>
    <row r="354" spans="1:12" ht="13.5" hidden="1" customHeight="1" collapsed="1">
      <c r="A354" s="274">
        <v>3</v>
      </c>
      <c r="B354" s="274">
        <v>3</v>
      </c>
      <c r="C354" s="275">
        <v>2</v>
      </c>
      <c r="D354" s="276">
        <v>6</v>
      </c>
      <c r="E354" s="276">
        <v>1</v>
      </c>
      <c r="F354" s="278">
        <v>1</v>
      </c>
      <c r="G354" s="277" t="s">
        <v>334</v>
      </c>
      <c r="H354" s="249">
        <v>325</v>
      </c>
      <c r="I354" s="313">
        <v>0</v>
      </c>
      <c r="J354" s="313">
        <v>0</v>
      </c>
      <c r="K354" s="313">
        <v>0</v>
      </c>
      <c r="L354" s="312">
        <v>0</v>
      </c>
    </row>
    <row r="355" spans="1:12" ht="15" hidden="1" customHeight="1" collapsed="1">
      <c r="A355" s="266">
        <v>3</v>
      </c>
      <c r="B355" s="266">
        <v>3</v>
      </c>
      <c r="C355" s="261">
        <v>2</v>
      </c>
      <c r="D355" s="262">
        <v>7</v>
      </c>
      <c r="E355" s="262"/>
      <c r="F355" s="264"/>
      <c r="G355" s="263" t="s">
        <v>366</v>
      </c>
      <c r="H355" s="249">
        <v>326</v>
      </c>
      <c r="I355" s="250">
        <f>I356</f>
        <v>0</v>
      </c>
      <c r="J355" s="292">
        <f>J356</f>
        <v>0</v>
      </c>
      <c r="K355" s="251">
        <f>K356</f>
        <v>0</v>
      </c>
      <c r="L355" s="251">
        <f>L356</f>
        <v>0</v>
      </c>
    </row>
    <row r="356" spans="1:12" ht="12.75" hidden="1" customHeight="1" collapsed="1">
      <c r="A356" s="274">
        <v>3</v>
      </c>
      <c r="B356" s="274">
        <v>3</v>
      </c>
      <c r="C356" s="275">
        <v>2</v>
      </c>
      <c r="D356" s="276">
        <v>7</v>
      </c>
      <c r="E356" s="276">
        <v>1</v>
      </c>
      <c r="F356" s="278"/>
      <c r="G356" s="263" t="s">
        <v>366</v>
      </c>
      <c r="H356" s="249">
        <v>327</v>
      </c>
      <c r="I356" s="250">
        <f>SUM(I357:I358)</f>
        <v>0</v>
      </c>
      <c r="J356" s="250">
        <f>SUM(J357:J358)</f>
        <v>0</v>
      </c>
      <c r="K356" s="250">
        <f>SUM(K357:K358)</f>
        <v>0</v>
      </c>
      <c r="L356" s="250">
        <f>SUM(L357:L358)</f>
        <v>0</v>
      </c>
    </row>
    <row r="357" spans="1:12" ht="27" hidden="1" customHeight="1" collapsed="1">
      <c r="A357" s="266">
        <v>3</v>
      </c>
      <c r="B357" s="266">
        <v>3</v>
      </c>
      <c r="C357" s="261">
        <v>2</v>
      </c>
      <c r="D357" s="262">
        <v>7</v>
      </c>
      <c r="E357" s="262">
        <v>1</v>
      </c>
      <c r="F357" s="264">
        <v>1</v>
      </c>
      <c r="G357" s="263" t="s">
        <v>367</v>
      </c>
      <c r="H357" s="249">
        <v>328</v>
      </c>
      <c r="I357" s="313">
        <v>0</v>
      </c>
      <c r="J357" s="313">
        <v>0</v>
      </c>
      <c r="K357" s="313">
        <v>0</v>
      </c>
      <c r="L357" s="312">
        <v>0</v>
      </c>
    </row>
    <row r="358" spans="1:12" ht="30" hidden="1" customHeight="1" collapsed="1">
      <c r="A358" s="266">
        <v>3</v>
      </c>
      <c r="B358" s="266">
        <v>3</v>
      </c>
      <c r="C358" s="261">
        <v>2</v>
      </c>
      <c r="D358" s="262">
        <v>7</v>
      </c>
      <c r="E358" s="262">
        <v>1</v>
      </c>
      <c r="F358" s="264">
        <v>2</v>
      </c>
      <c r="G358" s="263" t="s">
        <v>368</v>
      </c>
      <c r="H358" s="249">
        <v>329</v>
      </c>
      <c r="I358" s="269">
        <v>0</v>
      </c>
      <c r="J358" s="269">
        <v>0</v>
      </c>
      <c r="K358" s="269">
        <v>0</v>
      </c>
      <c r="L358" s="269">
        <v>0</v>
      </c>
    </row>
    <row r="359" spans="1:12" ht="18.75" customHeight="1">
      <c r="A359" s="226"/>
      <c r="B359" s="226"/>
      <c r="C359" s="227"/>
      <c r="D359" s="327"/>
      <c r="E359" s="328"/>
      <c r="F359" s="329"/>
      <c r="G359" s="330" t="s">
        <v>371</v>
      </c>
      <c r="H359" s="249">
        <v>330</v>
      </c>
      <c r="I359" s="302">
        <f>SUM(I30+I176)</f>
        <v>679100</v>
      </c>
      <c r="J359" s="302">
        <f>SUM(J30+J176)</f>
        <v>505700</v>
      </c>
      <c r="K359" s="302">
        <f>SUM(K30+K176)</f>
        <v>454251.58999999997</v>
      </c>
      <c r="L359" s="302">
        <f>SUM(L30+L176)</f>
        <v>454251.58999999997</v>
      </c>
    </row>
    <row r="360" spans="1:12" ht="18.75" customHeight="1">
      <c r="G360" s="252"/>
      <c r="H360" s="249"/>
      <c r="I360" s="331"/>
      <c r="J360" s="332"/>
      <c r="K360" s="332"/>
      <c r="L360" s="332"/>
    </row>
    <row r="361" spans="1:12" ht="18.75" customHeight="1">
      <c r="D361" s="222"/>
      <c r="E361" s="222"/>
      <c r="F361" s="234"/>
      <c r="G361" s="222" t="s">
        <v>119</v>
      </c>
      <c r="H361" s="333"/>
      <c r="I361" s="334"/>
      <c r="J361" s="332"/>
      <c r="K361" s="222" t="s">
        <v>39</v>
      </c>
      <c r="L361" s="334"/>
    </row>
    <row r="362" spans="1:12" ht="18.75" customHeight="1">
      <c r="A362" s="335"/>
      <c r="B362" s="335"/>
      <c r="C362" s="335"/>
      <c r="D362" s="336" t="s">
        <v>372</v>
      </c>
      <c r="E362"/>
      <c r="F362"/>
      <c r="G362" s="333"/>
      <c r="H362" s="333"/>
      <c r="I362" s="337" t="s">
        <v>40</v>
      </c>
      <c r="K362" s="350" t="s">
        <v>41</v>
      </c>
      <c r="L362" s="350"/>
    </row>
    <row r="363" spans="1:12" ht="15.75" customHeight="1">
      <c r="I363" s="338"/>
      <c r="K363" s="338"/>
      <c r="L363" s="338"/>
    </row>
    <row r="364" spans="1:12" ht="15.75" customHeight="1">
      <c r="D364" s="222"/>
      <c r="E364" s="222"/>
      <c r="F364" s="234"/>
      <c r="G364" s="222" t="s">
        <v>121</v>
      </c>
      <c r="I364" s="338"/>
      <c r="K364" s="222" t="s">
        <v>43</v>
      </c>
      <c r="L364" s="339"/>
    </row>
    <row r="365" spans="1:12" ht="26.25" customHeight="1">
      <c r="D365" s="351" t="s">
        <v>373</v>
      </c>
      <c r="E365" s="352"/>
      <c r="F365" s="352"/>
      <c r="G365" s="352"/>
      <c r="H365" s="340"/>
      <c r="I365" s="341" t="s">
        <v>40</v>
      </c>
      <c r="K365" s="350" t="s">
        <v>41</v>
      </c>
      <c r="L365" s="350"/>
    </row>
  </sheetData>
  <mergeCells count="22"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BA15E-9A4D-40BC-95EE-1B90DF02B233}">
  <dimension ref="A2:N38"/>
  <sheetViews>
    <sheetView workbookViewId="0">
      <selection activeCell="K4" sqref="K4"/>
    </sheetView>
  </sheetViews>
  <sheetFormatPr defaultRowHeight="15"/>
  <cols>
    <col min="7" max="7" width="7.85546875" customWidth="1"/>
    <col min="9" max="9" width="6.42578125" customWidth="1"/>
    <col min="13" max="13" width="6.140625" customWidth="1"/>
    <col min="14" max="14" width="14.85546875" customWidth="1"/>
  </cols>
  <sheetData>
    <row r="2" spans="1:14">
      <c r="L2" t="s">
        <v>0</v>
      </c>
    </row>
    <row r="3" spans="1:14">
      <c r="L3" t="s">
        <v>1</v>
      </c>
    </row>
    <row r="4" spans="1:14">
      <c r="L4" t="s">
        <v>2</v>
      </c>
    </row>
    <row r="5" spans="1:14">
      <c r="B5" s="418" t="s">
        <v>3</v>
      </c>
      <c r="C5" s="419"/>
      <c r="D5" s="419"/>
      <c r="E5" s="419"/>
      <c r="L5" t="s">
        <v>4</v>
      </c>
    </row>
    <row r="6" spans="1:14" ht="12.75" customHeight="1">
      <c r="B6" s="420" t="s">
        <v>5</v>
      </c>
      <c r="C6" s="420"/>
      <c r="D6" s="420"/>
      <c r="E6" s="420"/>
      <c r="L6" t="s">
        <v>6</v>
      </c>
    </row>
    <row r="7" spans="1:14" ht="15" hidden="1" customHeight="1"/>
    <row r="8" spans="1:14">
      <c r="B8" s="421" t="s">
        <v>7</v>
      </c>
      <c r="C8" s="422"/>
      <c r="D8" s="422"/>
      <c r="E8" s="422"/>
    </row>
    <row r="9" spans="1:14">
      <c r="B9" s="420" t="s">
        <v>8</v>
      </c>
      <c r="C9" s="420"/>
      <c r="D9" s="420"/>
      <c r="E9" s="420"/>
    </row>
    <row r="10" spans="1:14" ht="13.5" customHeight="1">
      <c r="A10" s="1"/>
      <c r="B10" s="423"/>
      <c r="C10" s="423"/>
      <c r="D10" s="423"/>
      <c r="E10" s="423"/>
      <c r="F10" s="1"/>
      <c r="G10" s="1"/>
      <c r="H10" s="1"/>
      <c r="I10" s="1"/>
      <c r="J10" s="1"/>
      <c r="K10" s="1"/>
      <c r="L10" s="19" t="s">
        <v>9</v>
      </c>
      <c r="M10" s="19"/>
    </row>
    <row r="11" spans="1:14" hidden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4">
      <c r="A12" s="423" t="s">
        <v>10</v>
      </c>
      <c r="B12" s="423"/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1"/>
      <c r="N12" s="1"/>
    </row>
    <row r="13" spans="1:14">
      <c r="M13" s="424"/>
      <c r="N13" s="424"/>
    </row>
    <row r="14" spans="1:14">
      <c r="D14" s="425" t="s">
        <v>11</v>
      </c>
      <c r="E14" s="426"/>
    </row>
    <row r="15" spans="1:14" hidden="1">
      <c r="D15" s="3"/>
      <c r="E15" s="4"/>
    </row>
    <row r="16" spans="1:14">
      <c r="J16" s="5"/>
      <c r="N16" s="6" t="s">
        <v>12</v>
      </c>
    </row>
    <row r="17" spans="1:14">
      <c r="A17" s="7"/>
      <c r="B17" s="8"/>
      <c r="C17" s="8"/>
      <c r="D17" s="9"/>
      <c r="E17" s="427" t="s">
        <v>13</v>
      </c>
      <c r="F17" s="428"/>
      <c r="G17" s="429"/>
      <c r="H17" s="10" t="s">
        <v>14</v>
      </c>
      <c r="I17" s="9"/>
      <c r="J17" s="427" t="s">
        <v>15</v>
      </c>
      <c r="K17" s="429"/>
      <c r="L17" s="430"/>
      <c r="M17" s="431"/>
      <c r="N17" s="20" t="s">
        <v>16</v>
      </c>
    </row>
    <row r="18" spans="1:14">
      <c r="A18" s="11"/>
      <c r="B18" s="423" t="s">
        <v>17</v>
      </c>
      <c r="C18" s="423"/>
      <c r="D18" s="12"/>
      <c r="E18" s="432" t="s">
        <v>18</v>
      </c>
      <c r="F18" s="433"/>
      <c r="G18" s="434"/>
      <c r="H18" s="435" t="s">
        <v>19</v>
      </c>
      <c r="I18" s="436"/>
      <c r="J18" s="435" t="s">
        <v>20</v>
      </c>
      <c r="K18" s="436"/>
      <c r="L18" s="435" t="s">
        <v>21</v>
      </c>
      <c r="M18" s="437"/>
      <c r="N18" s="21" t="s">
        <v>22</v>
      </c>
    </row>
    <row r="19" spans="1:14">
      <c r="A19" s="11"/>
      <c r="D19" s="12"/>
      <c r="E19" s="450" t="s">
        <v>23</v>
      </c>
      <c r="F19" s="427" t="s">
        <v>24</v>
      </c>
      <c r="G19" s="429"/>
      <c r="H19" s="435" t="s">
        <v>25</v>
      </c>
      <c r="I19" s="436"/>
      <c r="J19" s="13" t="s">
        <v>26</v>
      </c>
      <c r="K19" s="12"/>
      <c r="L19" s="435" t="s">
        <v>20</v>
      </c>
      <c r="M19" s="437"/>
      <c r="N19" s="21" t="s">
        <v>25</v>
      </c>
    </row>
    <row r="20" spans="1:14">
      <c r="A20" s="14"/>
      <c r="B20" s="15"/>
      <c r="C20" s="15"/>
      <c r="D20" s="16"/>
      <c r="E20" s="451"/>
      <c r="F20" s="432" t="s">
        <v>27</v>
      </c>
      <c r="G20" s="434"/>
      <c r="H20" s="432" t="s">
        <v>28</v>
      </c>
      <c r="I20" s="434"/>
      <c r="J20" s="432" t="s">
        <v>28</v>
      </c>
      <c r="K20" s="434"/>
      <c r="L20" s="438"/>
      <c r="M20" s="439"/>
      <c r="N20" s="21" t="s">
        <v>28</v>
      </c>
    </row>
    <row r="21" spans="1:14">
      <c r="A21" s="440" t="s">
        <v>29</v>
      </c>
      <c r="B21" s="441"/>
      <c r="C21" s="441"/>
      <c r="D21" s="442"/>
      <c r="E21" s="446" t="s">
        <v>30</v>
      </c>
      <c r="F21" s="430" t="s">
        <v>30</v>
      </c>
      <c r="G21" s="448"/>
      <c r="H21" s="430" t="s">
        <v>30</v>
      </c>
      <c r="I21" s="448"/>
      <c r="J21" s="430" t="s">
        <v>30</v>
      </c>
      <c r="K21" s="448"/>
      <c r="L21" s="430" t="s">
        <v>30</v>
      </c>
      <c r="M21" s="448"/>
      <c r="N21" s="446"/>
    </row>
    <row r="22" spans="1:14">
      <c r="A22" s="443"/>
      <c r="B22" s="444"/>
      <c r="C22" s="444"/>
      <c r="D22" s="445"/>
      <c r="E22" s="447"/>
      <c r="F22" s="438"/>
      <c r="G22" s="449"/>
      <c r="H22" s="438"/>
      <c r="I22" s="449"/>
      <c r="J22" s="438"/>
      <c r="K22" s="449"/>
      <c r="L22" s="438"/>
      <c r="M22" s="449"/>
      <c r="N22" s="447"/>
    </row>
    <row r="23" spans="1:14">
      <c r="A23" s="452" t="s">
        <v>31</v>
      </c>
      <c r="B23" s="453"/>
      <c r="C23" s="453"/>
      <c r="D23" s="454"/>
      <c r="E23" s="17"/>
      <c r="F23" s="430"/>
      <c r="G23" s="448"/>
      <c r="H23" s="430"/>
      <c r="I23" s="448"/>
      <c r="J23" s="430"/>
      <c r="K23" s="448"/>
      <c r="L23" s="430"/>
      <c r="M23" s="448"/>
      <c r="N23" s="17">
        <f>(H23-J23)</f>
        <v>0</v>
      </c>
    </row>
    <row r="24" spans="1:14">
      <c r="A24" s="452" t="s">
        <v>32</v>
      </c>
      <c r="B24" s="453"/>
      <c r="C24" s="453"/>
      <c r="D24" s="454"/>
      <c r="E24" s="17"/>
      <c r="F24" s="430"/>
      <c r="G24" s="448"/>
      <c r="H24" s="430"/>
      <c r="I24" s="448"/>
      <c r="J24" s="430"/>
      <c r="K24" s="448"/>
      <c r="L24" s="430"/>
      <c r="M24" s="448"/>
      <c r="N24" s="17">
        <f>(H24-J24)</f>
        <v>0</v>
      </c>
    </row>
    <row r="25" spans="1:14">
      <c r="A25" s="455" t="s">
        <v>33</v>
      </c>
      <c r="B25" s="456"/>
      <c r="C25" s="456"/>
      <c r="D25" s="431"/>
      <c r="E25" s="17">
        <v>72900</v>
      </c>
      <c r="F25" s="430">
        <v>55100</v>
      </c>
      <c r="G25" s="448"/>
      <c r="H25" s="430">
        <v>55084.58</v>
      </c>
      <c r="I25" s="448"/>
      <c r="J25" s="430">
        <v>42215.45</v>
      </c>
      <c r="K25" s="448"/>
      <c r="L25" s="430">
        <v>42215.45</v>
      </c>
      <c r="M25" s="448"/>
      <c r="N25" s="17">
        <f>(H25-J25)</f>
        <v>12869.130000000005</v>
      </c>
    </row>
    <row r="26" spans="1:14">
      <c r="A26" s="452" t="s">
        <v>34</v>
      </c>
      <c r="B26" s="453"/>
      <c r="C26" s="453"/>
      <c r="D26" s="454"/>
      <c r="E26" s="17"/>
      <c r="F26" s="457"/>
      <c r="G26" s="458"/>
      <c r="H26" s="457"/>
      <c r="I26" s="458"/>
      <c r="J26" s="457"/>
      <c r="K26" s="458"/>
      <c r="L26" s="457"/>
      <c r="M26" s="458"/>
      <c r="N26" s="17">
        <f>(H26-J26)</f>
        <v>0</v>
      </c>
    </row>
    <row r="27" spans="1:14">
      <c r="A27" s="452" t="s">
        <v>35</v>
      </c>
      <c r="B27" s="453"/>
      <c r="C27" s="453"/>
      <c r="D27" s="454"/>
      <c r="E27" s="17"/>
      <c r="F27" s="457"/>
      <c r="G27" s="458"/>
      <c r="H27" s="457"/>
      <c r="I27" s="458"/>
      <c r="J27" s="457"/>
      <c r="K27" s="458"/>
      <c r="L27" s="457"/>
      <c r="M27" s="458"/>
      <c r="N27" s="17">
        <f>(H27-J27)</f>
        <v>0</v>
      </c>
    </row>
    <row r="28" spans="1:14">
      <c r="A28" s="460" t="s">
        <v>36</v>
      </c>
      <c r="B28" s="461"/>
      <c r="C28" s="461"/>
      <c r="D28" s="462"/>
      <c r="E28" s="446">
        <f>(E23+E24+E25+E27)</f>
        <v>72900</v>
      </c>
      <c r="F28" s="430">
        <f>(F23+F24+F25+F27)</f>
        <v>55100</v>
      </c>
      <c r="G28" s="448"/>
      <c r="H28" s="430">
        <f>(H23+H24+H25+H27)</f>
        <v>55084.58</v>
      </c>
      <c r="I28" s="448"/>
      <c r="J28" s="430">
        <f>(J23+J24+J25+J27)</f>
        <v>42215.45</v>
      </c>
      <c r="K28" s="448"/>
      <c r="L28" s="430">
        <f>(L23+L24+L25+L27)</f>
        <v>42215.45</v>
      </c>
      <c r="M28" s="448"/>
      <c r="N28" s="446" t="s">
        <v>30</v>
      </c>
    </row>
    <row r="29" spans="1:14">
      <c r="A29" s="463"/>
      <c r="B29" s="464"/>
      <c r="C29" s="464"/>
      <c r="D29" s="465"/>
      <c r="E29" s="459"/>
      <c r="F29" s="438"/>
      <c r="G29" s="449"/>
      <c r="H29" s="438"/>
      <c r="I29" s="449"/>
      <c r="J29" s="438"/>
      <c r="K29" s="449"/>
      <c r="L29" s="438"/>
      <c r="M29" s="449"/>
      <c r="N29" s="459"/>
    </row>
    <row r="30" spans="1:14">
      <c r="A30" s="460" t="s">
        <v>37</v>
      </c>
      <c r="B30" s="461"/>
      <c r="C30" s="461"/>
      <c r="D30" s="462"/>
      <c r="E30" s="446" t="s">
        <v>30</v>
      </c>
      <c r="F30" s="430" t="s">
        <v>30</v>
      </c>
      <c r="G30" s="448"/>
      <c r="H30" s="430" t="s">
        <v>30</v>
      </c>
      <c r="I30" s="448"/>
      <c r="J30" s="430" t="s">
        <v>30</v>
      </c>
      <c r="K30" s="448"/>
      <c r="L30" s="430" t="s">
        <v>30</v>
      </c>
      <c r="M30" s="448"/>
      <c r="N30" s="446">
        <f>(N23+N24+N25+N27)</f>
        <v>12869.130000000005</v>
      </c>
    </row>
    <row r="31" spans="1:14">
      <c r="A31" s="463"/>
      <c r="B31" s="464"/>
      <c r="C31" s="464"/>
      <c r="D31" s="465"/>
      <c r="E31" s="447"/>
      <c r="F31" s="438"/>
      <c r="G31" s="449"/>
      <c r="H31" s="438"/>
      <c r="I31" s="449"/>
      <c r="J31" s="438"/>
      <c r="K31" s="449"/>
      <c r="L31" s="438"/>
      <c r="M31" s="449"/>
      <c r="N31" s="447"/>
    </row>
    <row r="33" spans="1:14">
      <c r="A33" s="467" t="s">
        <v>38</v>
      </c>
      <c r="B33" s="413"/>
      <c r="C33" s="413"/>
      <c r="H33" s="422"/>
      <c r="I33" s="422"/>
      <c r="K33" s="421" t="s">
        <v>39</v>
      </c>
      <c r="L33" s="422"/>
      <c r="M33" s="422"/>
      <c r="N33" s="422"/>
    </row>
    <row r="34" spans="1:14">
      <c r="H34" s="466" t="s">
        <v>40</v>
      </c>
      <c r="I34" s="466"/>
      <c r="K34" s="466" t="s">
        <v>41</v>
      </c>
      <c r="L34" s="466"/>
      <c r="M34" s="466"/>
      <c r="N34" s="466"/>
    </row>
    <row r="35" spans="1:14" ht="0.75" customHeight="1">
      <c r="G35" s="5"/>
      <c r="H35" s="5"/>
      <c r="I35" s="5"/>
      <c r="J35" s="5"/>
      <c r="K35" s="5"/>
      <c r="L35" s="5"/>
      <c r="M35" s="5"/>
      <c r="N35" s="5"/>
    </row>
    <row r="36" spans="1:14">
      <c r="A36" s="413" t="s">
        <v>42</v>
      </c>
      <c r="B36" s="413"/>
      <c r="C36" s="413"/>
      <c r="D36" s="413"/>
      <c r="H36" s="422"/>
      <c r="I36" s="422"/>
      <c r="K36" s="421" t="s">
        <v>43</v>
      </c>
      <c r="L36" s="422"/>
      <c r="M36" s="422"/>
      <c r="N36" s="422"/>
    </row>
    <row r="37" spans="1:14">
      <c r="G37" t="s">
        <v>44</v>
      </c>
      <c r="H37" s="466" t="s">
        <v>40</v>
      </c>
      <c r="I37" s="466"/>
      <c r="K37" s="466" t="s">
        <v>41</v>
      </c>
      <c r="L37" s="466"/>
      <c r="M37" s="466"/>
      <c r="N37" s="466"/>
    </row>
    <row r="38" spans="1:14">
      <c r="H38" s="18"/>
    </row>
  </sheetData>
  <mergeCells count="80">
    <mergeCell ref="H37:I37"/>
    <mergeCell ref="K37:N37"/>
    <mergeCell ref="A33:C33"/>
    <mergeCell ref="H33:I33"/>
    <mergeCell ref="K33:N33"/>
    <mergeCell ref="H34:I34"/>
    <mergeCell ref="K34:N34"/>
    <mergeCell ref="A36:D36"/>
    <mergeCell ref="H36:I36"/>
    <mergeCell ref="K36:N36"/>
    <mergeCell ref="N28:N29"/>
    <mergeCell ref="A30:D31"/>
    <mergeCell ref="E30:E31"/>
    <mergeCell ref="F30:G31"/>
    <mergeCell ref="H30:I31"/>
    <mergeCell ref="J30:K31"/>
    <mergeCell ref="L30:M31"/>
    <mergeCell ref="N30:N31"/>
    <mergeCell ref="A28:D29"/>
    <mergeCell ref="E28:E29"/>
    <mergeCell ref="F28:G29"/>
    <mergeCell ref="H28:I29"/>
    <mergeCell ref="J28:K29"/>
    <mergeCell ref="L28:M29"/>
    <mergeCell ref="A26:D26"/>
    <mergeCell ref="F26:G26"/>
    <mergeCell ref="H26:I26"/>
    <mergeCell ref="J26:K26"/>
    <mergeCell ref="L26:M26"/>
    <mergeCell ref="A27:D27"/>
    <mergeCell ref="F27:G27"/>
    <mergeCell ref="H27:I27"/>
    <mergeCell ref="J27:K27"/>
    <mergeCell ref="L27:M27"/>
    <mergeCell ref="A24:D24"/>
    <mergeCell ref="F24:G24"/>
    <mergeCell ref="H24:I24"/>
    <mergeCell ref="J24:K24"/>
    <mergeCell ref="L24:M24"/>
    <mergeCell ref="A25:D25"/>
    <mergeCell ref="F25:G25"/>
    <mergeCell ref="H25:I25"/>
    <mergeCell ref="J25:K25"/>
    <mergeCell ref="L25:M25"/>
    <mergeCell ref="N21:N22"/>
    <mergeCell ref="A23:D23"/>
    <mergeCell ref="F23:G23"/>
    <mergeCell ref="H23:I23"/>
    <mergeCell ref="J23:K23"/>
    <mergeCell ref="L23:M23"/>
    <mergeCell ref="H20:I20"/>
    <mergeCell ref="J20:K20"/>
    <mergeCell ref="L20:M20"/>
    <mergeCell ref="A21:D22"/>
    <mergeCell ref="E21:E22"/>
    <mergeCell ref="F21:G22"/>
    <mergeCell ref="H21:I22"/>
    <mergeCell ref="J21:K22"/>
    <mergeCell ref="L21:M22"/>
    <mergeCell ref="E19:E20"/>
    <mergeCell ref="F19:G19"/>
    <mergeCell ref="H19:I19"/>
    <mergeCell ref="L19:M19"/>
    <mergeCell ref="F20:G20"/>
    <mergeCell ref="B18:C18"/>
    <mergeCell ref="E18:G18"/>
    <mergeCell ref="H18:I18"/>
    <mergeCell ref="J18:K18"/>
    <mergeCell ref="L18:M18"/>
    <mergeCell ref="A12:L12"/>
    <mergeCell ref="M13:N13"/>
    <mergeCell ref="D14:E14"/>
    <mergeCell ref="E17:G17"/>
    <mergeCell ref="J17:K17"/>
    <mergeCell ref="L17:M17"/>
    <mergeCell ref="B5:E5"/>
    <mergeCell ref="B6:E6"/>
    <mergeCell ref="B8:E8"/>
    <mergeCell ref="B9:E9"/>
    <mergeCell ref="B10:E10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78225-FA9A-4364-BD7A-4D983474CEBE}">
  <dimension ref="A1:AA48"/>
  <sheetViews>
    <sheetView topLeftCell="A7" workbookViewId="0">
      <selection activeCell="K27" sqref="K27"/>
    </sheetView>
  </sheetViews>
  <sheetFormatPr defaultRowHeight="12"/>
  <cols>
    <col min="1" max="1" width="23.42578125" style="23" customWidth="1"/>
    <col min="2" max="2" width="7.85546875" style="23" customWidth="1"/>
    <col min="3" max="4" width="8.140625" style="23" customWidth="1"/>
    <col min="5" max="5" width="7.5703125" style="23" customWidth="1"/>
    <col min="6" max="7" width="7.42578125" style="23" customWidth="1"/>
    <col min="8" max="8" width="8.42578125" style="23" customWidth="1"/>
    <col min="9" max="9" width="8.140625" style="23" customWidth="1"/>
    <col min="10" max="10" width="6" style="23" customWidth="1"/>
    <col min="11" max="11" width="8.140625" style="23" customWidth="1"/>
    <col min="12" max="12" width="8.85546875" style="23" customWidth="1"/>
    <col min="13" max="13" width="8.28515625" style="23" customWidth="1"/>
    <col min="14" max="14" width="9.140625" style="23"/>
    <col min="15" max="15" width="6" style="23" customWidth="1"/>
    <col min="16" max="16" width="7.5703125" style="23" customWidth="1"/>
    <col min="17" max="17" width="5.140625" style="23" customWidth="1"/>
    <col min="18" max="18" width="5.28515625" style="23" customWidth="1"/>
    <col min="19" max="19" width="8.5703125" style="23" customWidth="1"/>
    <col min="20" max="16384" width="9.140625" style="23"/>
  </cols>
  <sheetData>
    <row r="1" spans="1:27" ht="12.7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470" t="s">
        <v>45</v>
      </c>
      <c r="P1" s="470"/>
      <c r="Q1" s="470"/>
      <c r="R1" s="470"/>
      <c r="S1" s="470"/>
    </row>
    <row r="2" spans="1:27" ht="29.25" customHeight="1">
      <c r="A2" s="22"/>
      <c r="B2" s="471" t="s">
        <v>3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24"/>
      <c r="O2" s="470"/>
      <c r="P2" s="470"/>
      <c r="Q2" s="470"/>
      <c r="R2" s="470"/>
      <c r="S2" s="470"/>
    </row>
    <row r="3" spans="1:27" ht="9.75" customHeight="1">
      <c r="A3" s="22"/>
      <c r="B3" s="22"/>
      <c r="C3" s="22"/>
      <c r="D3" s="22"/>
      <c r="E3" s="22"/>
      <c r="F3" s="22"/>
      <c r="G3" s="22"/>
      <c r="H3" s="22" t="s">
        <v>46</v>
      </c>
      <c r="I3" s="25"/>
      <c r="J3" s="25"/>
      <c r="K3" s="25"/>
      <c r="L3" s="25"/>
      <c r="M3" s="25"/>
      <c r="N3" s="26"/>
      <c r="O3" s="26"/>
      <c r="P3" s="26"/>
      <c r="Q3" s="26"/>
      <c r="R3" s="26"/>
      <c r="S3" s="26"/>
    </row>
    <row r="4" spans="1:27" ht="0.75" customHeight="1">
      <c r="A4" s="22"/>
      <c r="B4" s="22"/>
      <c r="C4" s="22"/>
      <c r="D4" s="22"/>
      <c r="E4" s="22"/>
      <c r="F4" s="22"/>
      <c r="G4" s="22"/>
      <c r="H4" s="22"/>
      <c r="I4" s="25"/>
      <c r="J4" s="25"/>
      <c r="K4" s="25"/>
      <c r="L4" s="25"/>
      <c r="M4" s="25"/>
      <c r="N4" s="26"/>
      <c r="O4" s="26"/>
      <c r="P4" s="26"/>
      <c r="Q4" s="26"/>
      <c r="R4" s="26"/>
      <c r="S4" s="26"/>
      <c r="U4" s="27"/>
      <c r="V4" s="27"/>
      <c r="W4" s="27"/>
    </row>
    <row r="5" spans="1:27" ht="26.25" customHeight="1">
      <c r="A5" s="472" t="s">
        <v>47</v>
      </c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27"/>
      <c r="U5" s="27"/>
      <c r="V5" s="27"/>
    </row>
    <row r="6" spans="1:27" ht="3" customHeight="1">
      <c r="A6" s="28"/>
      <c r="B6" s="28"/>
      <c r="C6" s="28"/>
      <c r="D6" s="28"/>
      <c r="E6" s="28"/>
      <c r="F6" s="28"/>
      <c r="G6" s="28"/>
      <c r="H6" s="28"/>
      <c r="I6" s="28"/>
      <c r="J6" s="473"/>
      <c r="K6" s="473"/>
      <c r="L6" s="473"/>
      <c r="M6" s="473"/>
      <c r="N6" s="28"/>
      <c r="O6" s="28"/>
      <c r="P6" s="28"/>
      <c r="Q6" s="28"/>
      <c r="R6" s="28"/>
      <c r="S6" s="28"/>
    </row>
    <row r="7" spans="1:27" ht="12" customHeight="1">
      <c r="A7" s="29"/>
      <c r="B7" s="29"/>
      <c r="C7" s="29"/>
      <c r="D7" s="473" t="s">
        <v>11</v>
      </c>
      <c r="E7" s="473"/>
      <c r="F7" s="473"/>
      <c r="G7" s="473"/>
      <c r="H7" s="473"/>
      <c r="I7" s="473"/>
      <c r="J7" s="473"/>
      <c r="K7" s="473"/>
      <c r="L7" s="473"/>
      <c r="M7" s="30"/>
      <c r="N7" s="29"/>
      <c r="O7" s="29"/>
      <c r="P7" s="29"/>
      <c r="Q7" s="29"/>
      <c r="R7" s="29"/>
      <c r="S7" s="29"/>
    </row>
    <row r="8" spans="1:27" ht="8.25" customHeight="1">
      <c r="A8" s="29"/>
      <c r="B8" s="29"/>
      <c r="C8" s="29"/>
      <c r="D8" s="29"/>
      <c r="E8" s="474" t="s">
        <v>48</v>
      </c>
      <c r="F8" s="474"/>
      <c r="G8" s="474"/>
      <c r="H8" s="474"/>
      <c r="I8" s="474"/>
      <c r="J8" s="474"/>
      <c r="K8" s="474"/>
      <c r="L8" s="474"/>
      <c r="M8" s="30"/>
      <c r="N8" s="29"/>
      <c r="O8" s="29"/>
      <c r="P8" s="29"/>
      <c r="Q8" s="29"/>
      <c r="R8" s="29"/>
      <c r="S8" s="29"/>
    </row>
    <row r="9" spans="1:27" ht="0.75" customHeight="1">
      <c r="A9" s="31"/>
      <c r="B9" s="32"/>
      <c r="C9" s="32"/>
      <c r="D9" s="32"/>
      <c r="E9" s="32"/>
      <c r="F9" s="32"/>
      <c r="G9" s="32"/>
      <c r="H9" s="33"/>
      <c r="I9" s="33"/>
      <c r="J9" s="475"/>
      <c r="K9" s="475"/>
      <c r="L9" s="22"/>
      <c r="M9" s="22"/>
      <c r="N9" s="29"/>
      <c r="O9" s="29"/>
      <c r="P9" s="29"/>
      <c r="Q9" s="29"/>
      <c r="R9" s="29"/>
      <c r="S9" s="29"/>
    </row>
    <row r="10" spans="1:27" ht="14.25" customHeight="1">
      <c r="A10" s="33"/>
      <c r="B10" s="476" t="s">
        <v>49</v>
      </c>
      <c r="C10" s="477"/>
      <c r="D10" s="34" t="s">
        <v>50</v>
      </c>
      <c r="E10" s="35"/>
      <c r="F10" s="36"/>
      <c r="G10" s="36"/>
      <c r="H10" s="33"/>
      <c r="I10" s="33"/>
      <c r="J10" s="478"/>
      <c r="K10" s="478"/>
      <c r="L10" s="22"/>
      <c r="M10" s="22"/>
      <c r="N10" s="22"/>
      <c r="O10" s="22"/>
      <c r="P10" s="22"/>
      <c r="Q10" s="37"/>
      <c r="R10" s="37"/>
      <c r="S10" s="37"/>
    </row>
    <row r="11" spans="1:27" ht="30" customHeight="1">
      <c r="A11" s="38" t="s">
        <v>51</v>
      </c>
      <c r="B11" s="39" t="s">
        <v>52</v>
      </c>
      <c r="C11" s="40" t="s">
        <v>53</v>
      </c>
      <c r="D11" s="41" t="s">
        <v>54</v>
      </c>
      <c r="E11" s="42" t="s">
        <v>55</v>
      </c>
      <c r="F11" s="43"/>
      <c r="G11" s="36"/>
      <c r="H11" s="33"/>
      <c r="I11" s="33"/>
      <c r="J11" s="44"/>
      <c r="K11" s="44"/>
      <c r="L11" s="22"/>
      <c r="M11" s="22"/>
      <c r="N11" s="22"/>
      <c r="O11" s="22"/>
      <c r="P11" s="22"/>
      <c r="Q11" s="37"/>
      <c r="R11" s="37"/>
      <c r="S11" s="37"/>
    </row>
    <row r="12" spans="1:27" ht="14.25" customHeight="1">
      <c r="A12" s="45" t="s">
        <v>56</v>
      </c>
      <c r="B12" s="46">
        <v>1</v>
      </c>
      <c r="C12" s="46">
        <v>1</v>
      </c>
      <c r="D12" s="47" t="s">
        <v>57</v>
      </c>
      <c r="E12" s="48" t="s">
        <v>57</v>
      </c>
      <c r="F12" s="32"/>
      <c r="G12" s="32"/>
      <c r="H12" s="33"/>
      <c r="I12" s="49" t="s">
        <v>58</v>
      </c>
      <c r="J12" s="479"/>
      <c r="K12" s="479"/>
      <c r="L12" s="479"/>
      <c r="M12" s="479"/>
      <c r="N12" s="479"/>
      <c r="O12" s="479"/>
      <c r="P12" s="475"/>
      <c r="Q12" s="475"/>
      <c r="R12" s="468">
        <v>1</v>
      </c>
      <c r="S12" s="469"/>
    </row>
    <row r="13" spans="1:27" ht="14.25" customHeight="1">
      <c r="A13" s="45" t="s">
        <v>59</v>
      </c>
      <c r="B13" s="50">
        <v>10</v>
      </c>
      <c r="C13" s="50">
        <v>10</v>
      </c>
      <c r="D13" s="51">
        <v>10</v>
      </c>
      <c r="E13" s="52">
        <v>10</v>
      </c>
      <c r="F13" s="53"/>
      <c r="G13" s="53"/>
      <c r="H13" s="33"/>
      <c r="I13" s="480"/>
      <c r="J13" s="480"/>
      <c r="K13" s="480"/>
      <c r="L13" s="480"/>
      <c r="M13" s="480"/>
      <c r="N13" s="480"/>
      <c r="O13" s="480"/>
      <c r="P13" s="22"/>
      <c r="Q13" s="37"/>
      <c r="R13" s="37"/>
      <c r="S13" s="37"/>
    </row>
    <row r="14" spans="1:27" ht="14.25" customHeight="1">
      <c r="A14" s="45" t="s">
        <v>60</v>
      </c>
      <c r="B14" s="50">
        <v>186</v>
      </c>
      <c r="C14" s="50">
        <v>186</v>
      </c>
      <c r="D14" s="50">
        <v>186</v>
      </c>
      <c r="E14" s="52">
        <v>186</v>
      </c>
      <c r="F14" s="53"/>
      <c r="G14" s="53"/>
      <c r="H14" s="33"/>
      <c r="I14" s="54" t="s">
        <v>61</v>
      </c>
      <c r="J14" s="54"/>
      <c r="K14" s="55"/>
      <c r="L14" s="55"/>
      <c r="M14" s="56"/>
      <c r="N14" s="33"/>
      <c r="O14" s="33"/>
      <c r="P14" s="57">
        <v>9</v>
      </c>
      <c r="Q14" s="57">
        <v>1</v>
      </c>
      <c r="R14" s="58">
        <v>1</v>
      </c>
      <c r="S14" s="58">
        <v>1</v>
      </c>
    </row>
    <row r="15" spans="1:27" ht="4.5" customHeight="1" thickBot="1">
      <c r="A15" s="59"/>
      <c r="B15" s="60"/>
      <c r="C15" s="60"/>
      <c r="D15" s="61"/>
      <c r="E15" s="54"/>
      <c r="F15" s="54"/>
      <c r="G15" s="54"/>
      <c r="H15" s="56"/>
      <c r="I15" s="33"/>
      <c r="J15" s="33"/>
      <c r="K15" s="33"/>
      <c r="L15" s="22"/>
      <c r="M15" s="62"/>
      <c r="N15" s="22"/>
      <c r="O15" s="22"/>
      <c r="P15" s="22"/>
      <c r="Q15" s="62"/>
      <c r="R15" s="62"/>
      <c r="S15" s="62"/>
    </row>
    <row r="16" spans="1:27" ht="16.5" customHeight="1">
      <c r="A16" s="481" t="s">
        <v>62</v>
      </c>
      <c r="B16" s="483" t="s">
        <v>63</v>
      </c>
      <c r="C16" s="484"/>
      <c r="D16" s="484"/>
      <c r="E16" s="484"/>
      <c r="F16" s="484"/>
      <c r="G16" s="485"/>
      <c r="H16" s="486" t="s">
        <v>64</v>
      </c>
      <c r="I16" s="486"/>
      <c r="J16" s="486"/>
      <c r="K16" s="486"/>
      <c r="L16" s="487"/>
      <c r="M16" s="488" t="s">
        <v>65</v>
      </c>
      <c r="N16" s="486"/>
      <c r="O16" s="486"/>
      <c r="P16" s="486"/>
      <c r="Q16" s="486"/>
      <c r="R16" s="486"/>
      <c r="S16" s="487"/>
      <c r="U16" s="63"/>
      <c r="V16" s="64"/>
      <c r="W16" s="64"/>
      <c r="X16" s="64"/>
      <c r="Y16" s="64"/>
      <c r="Z16" s="64"/>
      <c r="AA16" s="64"/>
    </row>
    <row r="17" spans="1:27" ht="13.5" customHeight="1">
      <c r="A17" s="482"/>
      <c r="B17" s="489" t="s">
        <v>66</v>
      </c>
      <c r="C17" s="490"/>
      <c r="D17" s="490"/>
      <c r="E17" s="491" t="s">
        <v>49</v>
      </c>
      <c r="F17" s="492"/>
      <c r="G17" s="493"/>
      <c r="H17" s="494" t="s">
        <v>67</v>
      </c>
      <c r="I17" s="495" t="s">
        <v>68</v>
      </c>
      <c r="J17" s="495" t="s">
        <v>69</v>
      </c>
      <c r="K17" s="500" t="s">
        <v>70</v>
      </c>
      <c r="L17" s="501" t="s">
        <v>71</v>
      </c>
      <c r="M17" s="502" t="s">
        <v>67</v>
      </c>
      <c r="N17" s="495" t="s">
        <v>68</v>
      </c>
      <c r="O17" s="495" t="s">
        <v>69</v>
      </c>
      <c r="P17" s="500" t="s">
        <v>72</v>
      </c>
      <c r="Q17" s="495" t="s">
        <v>73</v>
      </c>
      <c r="R17" s="495" t="s">
        <v>74</v>
      </c>
      <c r="S17" s="496" t="s">
        <v>71</v>
      </c>
      <c r="U17" s="63"/>
      <c r="V17" s="64"/>
      <c r="W17" s="64"/>
      <c r="X17" s="64"/>
      <c r="Y17" s="64"/>
      <c r="Z17" s="64"/>
      <c r="AA17" s="64"/>
    </row>
    <row r="18" spans="1:27" ht="72.75" customHeight="1">
      <c r="A18" s="482"/>
      <c r="B18" s="65" t="s">
        <v>52</v>
      </c>
      <c r="C18" s="66" t="s">
        <v>75</v>
      </c>
      <c r="D18" s="66" t="s">
        <v>76</v>
      </c>
      <c r="E18" s="67" t="s">
        <v>52</v>
      </c>
      <c r="F18" s="66" t="s">
        <v>75</v>
      </c>
      <c r="G18" s="68" t="s">
        <v>77</v>
      </c>
      <c r="H18" s="494"/>
      <c r="I18" s="495"/>
      <c r="J18" s="495"/>
      <c r="K18" s="500"/>
      <c r="L18" s="501"/>
      <c r="M18" s="502"/>
      <c r="N18" s="495"/>
      <c r="O18" s="495"/>
      <c r="P18" s="500"/>
      <c r="Q18" s="495"/>
      <c r="R18" s="495"/>
      <c r="S18" s="497"/>
    </row>
    <row r="19" spans="1:27" ht="10.5" customHeight="1">
      <c r="A19" s="69">
        <v>1</v>
      </c>
      <c r="B19" s="70">
        <v>2</v>
      </c>
      <c r="C19" s="71">
        <v>3</v>
      </c>
      <c r="D19" s="71">
        <v>4</v>
      </c>
      <c r="E19" s="72">
        <v>5</v>
      </c>
      <c r="F19" s="71">
        <v>6</v>
      </c>
      <c r="G19" s="73">
        <v>7</v>
      </c>
      <c r="H19" s="74">
        <v>8</v>
      </c>
      <c r="I19" s="72">
        <v>9</v>
      </c>
      <c r="J19" s="72">
        <v>10</v>
      </c>
      <c r="K19" s="72">
        <v>11</v>
      </c>
      <c r="L19" s="75">
        <v>12</v>
      </c>
      <c r="M19" s="76">
        <v>13</v>
      </c>
      <c r="N19" s="72">
        <v>14</v>
      </c>
      <c r="O19" s="72">
        <v>15</v>
      </c>
      <c r="P19" s="72">
        <v>16</v>
      </c>
      <c r="Q19" s="72">
        <v>17</v>
      </c>
      <c r="R19" s="72">
        <v>18</v>
      </c>
      <c r="S19" s="75">
        <v>19</v>
      </c>
    </row>
    <row r="20" spans="1:27" ht="14.25" customHeight="1">
      <c r="A20" s="77" t="s">
        <v>78</v>
      </c>
      <c r="B20" s="78"/>
      <c r="C20" s="79"/>
      <c r="D20" s="79"/>
      <c r="E20" s="80"/>
      <c r="F20" s="79"/>
      <c r="G20" s="81"/>
      <c r="H20" s="82"/>
      <c r="I20" s="79"/>
      <c r="J20" s="79"/>
      <c r="K20" s="79"/>
      <c r="L20" s="83">
        <f t="shared" ref="L20:L37" si="0">SUM(H20:K20)</f>
        <v>0</v>
      </c>
      <c r="M20" s="84"/>
      <c r="N20" s="79"/>
      <c r="O20" s="79"/>
      <c r="P20" s="79"/>
      <c r="Q20" s="79"/>
      <c r="R20" s="79"/>
      <c r="S20" s="83">
        <f t="shared" ref="S20:S37" si="1">SUM(M20:R20)</f>
        <v>0</v>
      </c>
    </row>
    <row r="21" spans="1:27" ht="14.25" customHeight="1">
      <c r="A21" s="85" t="s">
        <v>79</v>
      </c>
      <c r="B21" s="84"/>
      <c r="C21" s="79"/>
      <c r="D21" s="79"/>
      <c r="E21" s="80"/>
      <c r="F21" s="79"/>
      <c r="G21" s="81"/>
      <c r="H21" s="82"/>
      <c r="I21" s="79"/>
      <c r="J21" s="79"/>
      <c r="K21" s="79"/>
      <c r="L21" s="83">
        <f t="shared" si="0"/>
        <v>0</v>
      </c>
      <c r="M21" s="84"/>
      <c r="N21" s="79"/>
      <c r="O21" s="79"/>
      <c r="P21" s="79"/>
      <c r="Q21" s="79"/>
      <c r="R21" s="79"/>
      <c r="S21" s="83">
        <f t="shared" si="1"/>
        <v>0</v>
      </c>
    </row>
    <row r="22" spans="1:27" ht="14.25" customHeight="1">
      <c r="A22" s="86" t="s">
        <v>80</v>
      </c>
      <c r="B22" s="87">
        <v>20.2</v>
      </c>
      <c r="C22" s="88">
        <v>20.2</v>
      </c>
      <c r="D22" s="89">
        <v>20.2</v>
      </c>
      <c r="E22" s="90">
        <v>20.2</v>
      </c>
      <c r="F22" s="88">
        <v>20.2</v>
      </c>
      <c r="G22" s="91">
        <v>20.2</v>
      </c>
      <c r="H22" s="82">
        <v>186009</v>
      </c>
      <c r="I22" s="88">
        <v>2562</v>
      </c>
      <c r="J22" s="88"/>
      <c r="K22" s="89"/>
      <c r="L22" s="83">
        <f t="shared" si="0"/>
        <v>188571</v>
      </c>
      <c r="M22" s="84">
        <v>172132.1</v>
      </c>
      <c r="N22" s="84">
        <v>2561.81</v>
      </c>
      <c r="O22" s="84">
        <f t="shared" ref="O22:R22" si="2">O23+O24</f>
        <v>0</v>
      </c>
      <c r="P22" s="84">
        <f t="shared" si="2"/>
        <v>0</v>
      </c>
      <c r="Q22" s="84">
        <f t="shared" si="2"/>
        <v>0</v>
      </c>
      <c r="R22" s="84">
        <f t="shared" si="2"/>
        <v>0</v>
      </c>
      <c r="S22" s="83">
        <f t="shared" si="1"/>
        <v>174693.91</v>
      </c>
    </row>
    <row r="23" spans="1:27" ht="14.25" customHeight="1">
      <c r="A23" s="92" t="s">
        <v>81</v>
      </c>
      <c r="B23" s="87">
        <v>9.48</v>
      </c>
      <c r="C23" s="88">
        <v>10.18</v>
      </c>
      <c r="D23" s="89">
        <v>9.56</v>
      </c>
      <c r="E23" s="90">
        <v>9.48</v>
      </c>
      <c r="F23" s="88">
        <v>10.18</v>
      </c>
      <c r="G23" s="91">
        <v>9.56</v>
      </c>
      <c r="H23" s="82">
        <v>83571</v>
      </c>
      <c r="I23" s="88"/>
      <c r="J23" s="88"/>
      <c r="K23" s="89"/>
      <c r="L23" s="83">
        <f t="shared" si="0"/>
        <v>83571</v>
      </c>
      <c r="M23" s="84">
        <v>83569.820000000007</v>
      </c>
      <c r="N23" s="88"/>
      <c r="O23" s="88"/>
      <c r="P23" s="88"/>
      <c r="Q23" s="90"/>
      <c r="R23" s="90"/>
      <c r="S23" s="83">
        <f t="shared" si="1"/>
        <v>83569.820000000007</v>
      </c>
    </row>
    <row r="24" spans="1:27" ht="14.25" customHeight="1">
      <c r="A24" s="93" t="s">
        <v>82</v>
      </c>
      <c r="B24" s="87">
        <v>1.5</v>
      </c>
      <c r="C24" s="88">
        <v>1.5</v>
      </c>
      <c r="D24" s="89">
        <v>1.5</v>
      </c>
      <c r="E24" s="90">
        <v>1.5</v>
      </c>
      <c r="F24" s="88">
        <v>1.5</v>
      </c>
      <c r="G24" s="91">
        <v>1.5</v>
      </c>
      <c r="H24" s="82">
        <v>12329</v>
      </c>
      <c r="I24" s="88"/>
      <c r="J24" s="88"/>
      <c r="K24" s="89"/>
      <c r="L24" s="83">
        <f t="shared" si="0"/>
        <v>12329</v>
      </c>
      <c r="M24" s="84">
        <v>12328.24</v>
      </c>
      <c r="N24" s="88"/>
      <c r="O24" s="88"/>
      <c r="P24" s="88"/>
      <c r="Q24" s="90"/>
      <c r="R24" s="90"/>
      <c r="S24" s="83">
        <f t="shared" si="1"/>
        <v>12328.24</v>
      </c>
    </row>
    <row r="25" spans="1:27" ht="14.25" customHeight="1">
      <c r="A25" s="92" t="s">
        <v>81</v>
      </c>
      <c r="B25" s="87">
        <v>1.5</v>
      </c>
      <c r="C25" s="88">
        <v>0.25</v>
      </c>
      <c r="D25" s="89">
        <v>1.36</v>
      </c>
      <c r="E25" s="90">
        <v>1.5</v>
      </c>
      <c r="F25" s="88">
        <v>0.25</v>
      </c>
      <c r="G25" s="91">
        <v>1.36</v>
      </c>
      <c r="H25" s="82">
        <v>12329</v>
      </c>
      <c r="I25" s="88"/>
      <c r="J25" s="88"/>
      <c r="K25" s="89"/>
      <c r="L25" s="83">
        <f t="shared" si="0"/>
        <v>12329</v>
      </c>
      <c r="M25" s="84">
        <v>12328.24</v>
      </c>
      <c r="N25" s="88"/>
      <c r="O25" s="88"/>
      <c r="P25" s="88"/>
      <c r="Q25" s="90"/>
      <c r="R25" s="90"/>
      <c r="S25" s="83">
        <f t="shared" si="1"/>
        <v>12328.24</v>
      </c>
    </row>
    <row r="26" spans="1:27" ht="14.25" customHeight="1">
      <c r="A26" s="86" t="s">
        <v>83</v>
      </c>
      <c r="B26" s="87">
        <v>2</v>
      </c>
      <c r="C26" s="88">
        <v>2.5</v>
      </c>
      <c r="D26" s="89">
        <v>2.06</v>
      </c>
      <c r="E26" s="90">
        <v>2</v>
      </c>
      <c r="F26" s="88">
        <v>2.5</v>
      </c>
      <c r="G26" s="91">
        <v>2.06</v>
      </c>
      <c r="H26" s="82">
        <v>9400</v>
      </c>
      <c r="I26" s="88">
        <v>700</v>
      </c>
      <c r="J26" s="88"/>
      <c r="K26" s="89"/>
      <c r="L26" s="83">
        <f t="shared" si="0"/>
        <v>10100</v>
      </c>
      <c r="M26" s="84">
        <v>9135.84</v>
      </c>
      <c r="N26" s="88">
        <v>538.14</v>
      </c>
      <c r="O26" s="88"/>
      <c r="P26" s="88"/>
      <c r="Q26" s="90"/>
      <c r="R26" s="90"/>
      <c r="S26" s="83">
        <f t="shared" si="1"/>
        <v>9673.98</v>
      </c>
    </row>
    <row r="27" spans="1:27" ht="14.25" customHeight="1">
      <c r="A27" s="92" t="s">
        <v>81</v>
      </c>
      <c r="B27" s="87"/>
      <c r="C27" s="88"/>
      <c r="D27" s="89"/>
      <c r="E27" s="90"/>
      <c r="F27" s="88"/>
      <c r="G27" s="91"/>
      <c r="H27" s="82"/>
      <c r="I27" s="88"/>
      <c r="J27" s="88"/>
      <c r="K27" s="89"/>
      <c r="L27" s="83">
        <f t="shared" si="0"/>
        <v>0</v>
      </c>
      <c r="M27" s="84"/>
      <c r="N27" s="88"/>
      <c r="O27" s="88"/>
      <c r="P27" s="88"/>
      <c r="Q27" s="90"/>
      <c r="R27" s="90"/>
      <c r="S27" s="83">
        <f t="shared" si="1"/>
        <v>0</v>
      </c>
    </row>
    <row r="28" spans="1:27" ht="14.25" customHeight="1">
      <c r="A28" s="94" t="s">
        <v>84</v>
      </c>
      <c r="B28" s="87"/>
      <c r="C28" s="88"/>
      <c r="D28" s="89"/>
      <c r="E28" s="90"/>
      <c r="F28" s="88"/>
      <c r="G28" s="91"/>
      <c r="H28" s="82"/>
      <c r="I28" s="88"/>
      <c r="J28" s="88"/>
      <c r="K28" s="89"/>
      <c r="L28" s="83">
        <f t="shared" si="0"/>
        <v>0</v>
      </c>
      <c r="M28" s="84"/>
      <c r="N28" s="88"/>
      <c r="O28" s="88"/>
      <c r="P28" s="88"/>
      <c r="Q28" s="90"/>
      <c r="R28" s="90"/>
      <c r="S28" s="83">
        <f t="shared" si="1"/>
        <v>0</v>
      </c>
    </row>
    <row r="29" spans="1:27" ht="14.25" customHeight="1">
      <c r="A29" s="92" t="s">
        <v>81</v>
      </c>
      <c r="B29" s="87"/>
      <c r="C29" s="88"/>
      <c r="D29" s="89"/>
      <c r="E29" s="90"/>
      <c r="F29" s="88"/>
      <c r="G29" s="91"/>
      <c r="H29" s="82"/>
      <c r="I29" s="88"/>
      <c r="J29" s="88"/>
      <c r="K29" s="89"/>
      <c r="L29" s="83">
        <f t="shared" si="0"/>
        <v>0</v>
      </c>
      <c r="M29" s="84"/>
      <c r="N29" s="88"/>
      <c r="O29" s="88"/>
      <c r="P29" s="88"/>
      <c r="Q29" s="90"/>
      <c r="R29" s="90"/>
      <c r="S29" s="83">
        <f t="shared" si="1"/>
        <v>0</v>
      </c>
    </row>
    <row r="30" spans="1:27" ht="14.25" customHeight="1">
      <c r="A30" s="86" t="s">
        <v>85</v>
      </c>
      <c r="B30" s="87">
        <v>28.15</v>
      </c>
      <c r="C30" s="88">
        <v>28.15</v>
      </c>
      <c r="D30" s="89">
        <v>28.15</v>
      </c>
      <c r="E30" s="90">
        <v>28.15</v>
      </c>
      <c r="F30" s="88">
        <v>27.15</v>
      </c>
      <c r="G30" s="91">
        <v>27.82</v>
      </c>
      <c r="H30" s="82">
        <v>147300</v>
      </c>
      <c r="I30" s="88">
        <v>12400</v>
      </c>
      <c r="J30" s="88"/>
      <c r="K30" s="89"/>
      <c r="L30" s="83">
        <f t="shared" si="0"/>
        <v>159700</v>
      </c>
      <c r="M30" s="84">
        <v>139456.65</v>
      </c>
      <c r="N30" s="88">
        <v>12312.43</v>
      </c>
      <c r="O30" s="88"/>
      <c r="P30" s="88"/>
      <c r="Q30" s="90"/>
      <c r="R30" s="90"/>
      <c r="S30" s="83">
        <f t="shared" si="1"/>
        <v>151769.07999999999</v>
      </c>
    </row>
    <row r="31" spans="1:27" ht="14.25" customHeight="1" thickBot="1">
      <c r="A31" s="95" t="s">
        <v>86</v>
      </c>
      <c r="B31" s="96">
        <v>7.25</v>
      </c>
      <c r="C31" s="97">
        <v>7.25</v>
      </c>
      <c r="D31" s="98">
        <v>7.25</v>
      </c>
      <c r="E31" s="99">
        <v>7.25</v>
      </c>
      <c r="F31" s="97">
        <v>6.25</v>
      </c>
      <c r="G31" s="100">
        <v>6.92</v>
      </c>
      <c r="H31" s="101">
        <v>36000</v>
      </c>
      <c r="I31" s="97"/>
      <c r="J31" s="97"/>
      <c r="K31" s="98"/>
      <c r="L31" s="102">
        <f t="shared" si="0"/>
        <v>36000</v>
      </c>
      <c r="M31" s="103">
        <v>31024.799999999999</v>
      </c>
      <c r="N31" s="97"/>
      <c r="O31" s="97"/>
      <c r="P31" s="97"/>
      <c r="Q31" s="99"/>
      <c r="R31" s="99"/>
      <c r="S31" s="102">
        <f t="shared" si="1"/>
        <v>31024.799999999999</v>
      </c>
    </row>
    <row r="32" spans="1:27" ht="18.75" customHeight="1">
      <c r="A32" s="104" t="s">
        <v>71</v>
      </c>
      <c r="B32" s="105">
        <f>SUM(B20,B22,B24,B26,B28,B30)</f>
        <v>51.849999999999994</v>
      </c>
      <c r="C32" s="106">
        <f t="shared" ref="C32:R32" si="3">SUM(C20,C22,C24,C26,C28,C30)</f>
        <v>52.349999999999994</v>
      </c>
      <c r="D32" s="106">
        <f t="shared" si="3"/>
        <v>51.91</v>
      </c>
      <c r="E32" s="106">
        <f t="shared" si="3"/>
        <v>51.849999999999994</v>
      </c>
      <c r="F32" s="106">
        <f t="shared" si="3"/>
        <v>51.349999999999994</v>
      </c>
      <c r="G32" s="107">
        <f t="shared" si="3"/>
        <v>51.58</v>
      </c>
      <c r="H32" s="108">
        <f t="shared" si="3"/>
        <v>355038</v>
      </c>
      <c r="I32" s="106">
        <f t="shared" si="3"/>
        <v>15662</v>
      </c>
      <c r="J32" s="106">
        <f t="shared" si="3"/>
        <v>0</v>
      </c>
      <c r="K32" s="106">
        <f t="shared" si="3"/>
        <v>0</v>
      </c>
      <c r="L32" s="109">
        <f t="shared" si="0"/>
        <v>370700</v>
      </c>
      <c r="M32" s="105">
        <f t="shared" si="3"/>
        <v>333052.82999999996</v>
      </c>
      <c r="N32" s="106">
        <f t="shared" si="3"/>
        <v>15412.380000000001</v>
      </c>
      <c r="O32" s="106">
        <f t="shared" si="3"/>
        <v>0</v>
      </c>
      <c r="P32" s="106">
        <f t="shared" si="3"/>
        <v>0</v>
      </c>
      <c r="Q32" s="106">
        <f t="shared" si="3"/>
        <v>0</v>
      </c>
      <c r="R32" s="106">
        <f t="shared" si="3"/>
        <v>0</v>
      </c>
      <c r="S32" s="109">
        <f t="shared" si="1"/>
        <v>348465.20999999996</v>
      </c>
    </row>
    <row r="33" spans="1:19" ht="19.5" customHeight="1" thickBot="1">
      <c r="A33" s="110" t="s">
        <v>87</v>
      </c>
      <c r="B33" s="111">
        <f>SUM(B21,B23,B25,B27,B29)</f>
        <v>10.98</v>
      </c>
      <c r="C33" s="112">
        <f t="shared" ref="C33:R33" si="4">SUM(C21,C23,C25,C27,C29)</f>
        <v>10.43</v>
      </c>
      <c r="D33" s="112">
        <f t="shared" si="4"/>
        <v>10.92</v>
      </c>
      <c r="E33" s="112">
        <f t="shared" si="4"/>
        <v>10.98</v>
      </c>
      <c r="F33" s="112">
        <f t="shared" si="4"/>
        <v>10.43</v>
      </c>
      <c r="G33" s="113">
        <f t="shared" si="4"/>
        <v>10.92</v>
      </c>
      <c r="H33" s="114">
        <f t="shared" si="4"/>
        <v>95900</v>
      </c>
      <c r="I33" s="112">
        <f t="shared" si="4"/>
        <v>0</v>
      </c>
      <c r="J33" s="112">
        <f t="shared" si="4"/>
        <v>0</v>
      </c>
      <c r="K33" s="112">
        <f t="shared" si="4"/>
        <v>0</v>
      </c>
      <c r="L33" s="115">
        <f t="shared" si="0"/>
        <v>95900</v>
      </c>
      <c r="M33" s="111">
        <f t="shared" si="4"/>
        <v>95898.060000000012</v>
      </c>
      <c r="N33" s="112">
        <f t="shared" si="4"/>
        <v>0</v>
      </c>
      <c r="O33" s="112">
        <f t="shared" si="4"/>
        <v>0</v>
      </c>
      <c r="P33" s="112">
        <f t="shared" si="4"/>
        <v>0</v>
      </c>
      <c r="Q33" s="112">
        <f t="shared" si="4"/>
        <v>0</v>
      </c>
      <c r="R33" s="112">
        <f t="shared" si="4"/>
        <v>0</v>
      </c>
      <c r="S33" s="115">
        <f t="shared" si="1"/>
        <v>95898.060000000012</v>
      </c>
    </row>
    <row r="34" spans="1:19" ht="14.25" customHeight="1">
      <c r="A34" s="116" t="s">
        <v>88</v>
      </c>
      <c r="B34" s="117">
        <f>SUM(B20,B22,B24)</f>
        <v>21.7</v>
      </c>
      <c r="C34" s="118">
        <f t="shared" ref="C34:R35" si="5">SUM(C20,C22,C24)</f>
        <v>21.7</v>
      </c>
      <c r="D34" s="118">
        <f t="shared" si="5"/>
        <v>21.7</v>
      </c>
      <c r="E34" s="118">
        <f t="shared" si="5"/>
        <v>21.7</v>
      </c>
      <c r="F34" s="118">
        <f t="shared" si="5"/>
        <v>21.7</v>
      </c>
      <c r="G34" s="119">
        <f t="shared" si="5"/>
        <v>21.7</v>
      </c>
      <c r="H34" s="120">
        <f t="shared" si="5"/>
        <v>198338</v>
      </c>
      <c r="I34" s="118">
        <f t="shared" si="5"/>
        <v>2562</v>
      </c>
      <c r="J34" s="118">
        <f t="shared" si="5"/>
        <v>0</v>
      </c>
      <c r="K34" s="118">
        <f t="shared" si="5"/>
        <v>0</v>
      </c>
      <c r="L34" s="109">
        <f t="shared" si="0"/>
        <v>200900</v>
      </c>
      <c r="M34" s="117">
        <f t="shared" si="5"/>
        <v>184460.34</v>
      </c>
      <c r="N34" s="118">
        <f t="shared" si="5"/>
        <v>2561.81</v>
      </c>
      <c r="O34" s="118">
        <f t="shared" si="5"/>
        <v>0</v>
      </c>
      <c r="P34" s="118">
        <f t="shared" si="5"/>
        <v>0</v>
      </c>
      <c r="Q34" s="118">
        <f t="shared" si="5"/>
        <v>0</v>
      </c>
      <c r="R34" s="118">
        <f t="shared" si="5"/>
        <v>0</v>
      </c>
      <c r="S34" s="109">
        <f t="shared" si="1"/>
        <v>187022.15</v>
      </c>
    </row>
    <row r="35" spans="1:19" ht="14.25" customHeight="1">
      <c r="A35" s="121" t="s">
        <v>81</v>
      </c>
      <c r="B35" s="122">
        <f>SUM(B21,B23,B25)</f>
        <v>10.98</v>
      </c>
      <c r="C35" s="123">
        <f t="shared" si="5"/>
        <v>10.43</v>
      </c>
      <c r="D35" s="123">
        <f t="shared" si="5"/>
        <v>10.92</v>
      </c>
      <c r="E35" s="123">
        <f t="shared" si="5"/>
        <v>10.98</v>
      </c>
      <c r="F35" s="123">
        <f t="shared" si="5"/>
        <v>10.43</v>
      </c>
      <c r="G35" s="124">
        <f t="shared" si="5"/>
        <v>10.92</v>
      </c>
      <c r="H35" s="125">
        <f t="shared" si="5"/>
        <v>95900</v>
      </c>
      <c r="I35" s="123">
        <f t="shared" si="5"/>
        <v>0</v>
      </c>
      <c r="J35" s="123">
        <f t="shared" si="5"/>
        <v>0</v>
      </c>
      <c r="K35" s="123">
        <f t="shared" si="5"/>
        <v>0</v>
      </c>
      <c r="L35" s="102">
        <f t="shared" si="0"/>
        <v>95900</v>
      </c>
      <c r="M35" s="122">
        <f t="shared" si="5"/>
        <v>95898.060000000012</v>
      </c>
      <c r="N35" s="123">
        <f t="shared" si="5"/>
        <v>0</v>
      </c>
      <c r="O35" s="123">
        <f t="shared" si="5"/>
        <v>0</v>
      </c>
      <c r="P35" s="123">
        <f t="shared" si="5"/>
        <v>0</v>
      </c>
      <c r="Q35" s="123">
        <f t="shared" si="5"/>
        <v>0</v>
      </c>
      <c r="R35" s="123">
        <f t="shared" si="5"/>
        <v>0</v>
      </c>
      <c r="S35" s="102">
        <f t="shared" si="1"/>
        <v>95898.060000000012</v>
      </c>
    </row>
    <row r="36" spans="1:19" ht="14.25" customHeight="1">
      <c r="A36" s="126" t="s">
        <v>89</v>
      </c>
      <c r="B36" s="122">
        <f>SUM(B24,B26,B28)</f>
        <v>3.5</v>
      </c>
      <c r="C36" s="123">
        <f t="shared" ref="C36:R37" si="6">SUM(C24,C26,C28)</f>
        <v>4</v>
      </c>
      <c r="D36" s="123">
        <f t="shared" si="6"/>
        <v>3.56</v>
      </c>
      <c r="E36" s="123">
        <f t="shared" si="6"/>
        <v>3.5</v>
      </c>
      <c r="F36" s="123">
        <f t="shared" si="6"/>
        <v>4</v>
      </c>
      <c r="G36" s="124">
        <f t="shared" si="6"/>
        <v>3.56</v>
      </c>
      <c r="H36" s="125">
        <f t="shared" si="6"/>
        <v>21729</v>
      </c>
      <c r="I36" s="123">
        <f t="shared" si="6"/>
        <v>700</v>
      </c>
      <c r="J36" s="123">
        <f t="shared" si="6"/>
        <v>0</v>
      </c>
      <c r="K36" s="123">
        <f t="shared" si="6"/>
        <v>0</v>
      </c>
      <c r="L36" s="102">
        <f t="shared" si="0"/>
        <v>22429</v>
      </c>
      <c r="M36" s="122">
        <f t="shared" si="6"/>
        <v>21464.080000000002</v>
      </c>
      <c r="N36" s="123">
        <f t="shared" si="6"/>
        <v>538.14</v>
      </c>
      <c r="O36" s="123">
        <f t="shared" si="6"/>
        <v>0</v>
      </c>
      <c r="P36" s="123">
        <f t="shared" si="6"/>
        <v>0</v>
      </c>
      <c r="Q36" s="123">
        <f t="shared" si="6"/>
        <v>0</v>
      </c>
      <c r="R36" s="123">
        <f t="shared" si="6"/>
        <v>0</v>
      </c>
      <c r="S36" s="102">
        <f t="shared" si="1"/>
        <v>22002.22</v>
      </c>
    </row>
    <row r="37" spans="1:19" ht="14.25" customHeight="1" thickBot="1">
      <c r="A37" s="127" t="s">
        <v>81</v>
      </c>
      <c r="B37" s="128">
        <f>SUM(B25,B27,B29)</f>
        <v>1.5</v>
      </c>
      <c r="C37" s="129">
        <f t="shared" si="6"/>
        <v>0.25</v>
      </c>
      <c r="D37" s="129">
        <f t="shared" si="6"/>
        <v>1.36</v>
      </c>
      <c r="E37" s="129">
        <f t="shared" si="6"/>
        <v>1.5</v>
      </c>
      <c r="F37" s="129">
        <f t="shared" si="6"/>
        <v>0.25</v>
      </c>
      <c r="G37" s="130">
        <f t="shared" si="6"/>
        <v>1.36</v>
      </c>
      <c r="H37" s="131">
        <f t="shared" si="6"/>
        <v>12329</v>
      </c>
      <c r="I37" s="129">
        <f t="shared" si="6"/>
        <v>0</v>
      </c>
      <c r="J37" s="129">
        <f t="shared" si="6"/>
        <v>0</v>
      </c>
      <c r="K37" s="129">
        <f t="shared" si="6"/>
        <v>0</v>
      </c>
      <c r="L37" s="115">
        <f t="shared" si="0"/>
        <v>12329</v>
      </c>
      <c r="M37" s="128">
        <f t="shared" si="6"/>
        <v>12328.24</v>
      </c>
      <c r="N37" s="129">
        <f t="shared" si="6"/>
        <v>0</v>
      </c>
      <c r="O37" s="129">
        <f t="shared" si="6"/>
        <v>0</v>
      </c>
      <c r="P37" s="129">
        <f t="shared" si="6"/>
        <v>0</v>
      </c>
      <c r="Q37" s="129">
        <f t="shared" si="6"/>
        <v>0</v>
      </c>
      <c r="R37" s="129">
        <f t="shared" si="6"/>
        <v>0</v>
      </c>
      <c r="S37" s="115">
        <f t="shared" si="1"/>
        <v>12328.24</v>
      </c>
    </row>
    <row r="38" spans="1:19" ht="0.75" customHeight="1"/>
    <row r="39" spans="1:19" ht="10.5" customHeight="1">
      <c r="A39" s="132" t="s">
        <v>90</v>
      </c>
      <c r="B39" s="132"/>
      <c r="C39" s="132"/>
      <c r="D39" s="33"/>
      <c r="E39" s="33"/>
      <c r="F39" s="33"/>
      <c r="G39" s="33"/>
      <c r="H39" s="33"/>
      <c r="I39" s="33"/>
      <c r="J39" s="33"/>
      <c r="K39" s="33"/>
      <c r="L39" s="22"/>
      <c r="M39" s="22"/>
      <c r="N39" s="22"/>
      <c r="O39" s="22"/>
      <c r="P39" s="22"/>
      <c r="Q39" s="22"/>
      <c r="R39" s="22"/>
      <c r="S39" s="22"/>
    </row>
    <row r="40" spans="1:19" ht="13.5" customHeight="1">
      <c r="A40" s="133" t="s">
        <v>91</v>
      </c>
      <c r="B40" s="133"/>
      <c r="C40" s="133"/>
      <c r="D40" s="22"/>
      <c r="E40" s="134"/>
      <c r="F40" s="134"/>
      <c r="G40" s="134"/>
      <c r="H40" s="134"/>
      <c r="I40" s="134"/>
      <c r="J40" s="133"/>
      <c r="K40" s="498" t="s">
        <v>92</v>
      </c>
      <c r="L40" s="498"/>
      <c r="M40" s="498"/>
      <c r="N40" s="498"/>
      <c r="O40" s="498"/>
      <c r="P40" s="498"/>
      <c r="Q40" s="22"/>
      <c r="R40" s="22"/>
      <c r="S40" s="22"/>
    </row>
    <row r="41" spans="1:19" ht="9" customHeight="1">
      <c r="A41" s="475"/>
      <c r="B41" s="475"/>
      <c r="C41" s="32"/>
      <c r="D41" s="22"/>
      <c r="E41" s="22"/>
      <c r="F41" s="499" t="s">
        <v>40</v>
      </c>
      <c r="G41" s="499"/>
      <c r="H41" s="499"/>
      <c r="I41" s="132"/>
      <c r="J41" s="132"/>
      <c r="K41" s="132"/>
      <c r="L41" s="132"/>
      <c r="M41" s="135" t="s">
        <v>41</v>
      </c>
      <c r="N41" s="135"/>
      <c r="O41" s="32"/>
      <c r="P41" s="22"/>
      <c r="Q41" s="22"/>
      <c r="R41" s="22"/>
      <c r="S41" s="22"/>
    </row>
    <row r="42" spans="1:19" ht="9" customHeight="1">
      <c r="A42" s="32"/>
      <c r="B42" s="32"/>
      <c r="C42" s="32"/>
      <c r="D42" s="22"/>
      <c r="E42" s="22"/>
      <c r="F42" s="22"/>
      <c r="G42" s="22"/>
      <c r="H42" s="32"/>
      <c r="I42" s="22"/>
      <c r="J42" s="22"/>
      <c r="K42" s="33"/>
      <c r="L42" s="33"/>
      <c r="M42" s="32"/>
      <c r="N42" s="32"/>
      <c r="O42" s="32"/>
      <c r="P42" s="22"/>
      <c r="Q42" s="22"/>
      <c r="R42" s="22"/>
      <c r="S42" s="22"/>
    </row>
    <row r="43" spans="1:19" ht="12.75">
      <c r="A43" s="133" t="s">
        <v>42</v>
      </c>
      <c r="B43" s="133"/>
      <c r="C43" s="133"/>
      <c r="D43" s="22"/>
      <c r="E43" s="134"/>
      <c r="F43" s="134"/>
      <c r="G43" s="134"/>
      <c r="H43" s="134"/>
      <c r="I43" s="134"/>
      <c r="J43" s="133"/>
      <c r="K43" s="498" t="s">
        <v>43</v>
      </c>
      <c r="L43" s="498"/>
      <c r="M43" s="498"/>
      <c r="N43" s="498"/>
      <c r="O43" s="498"/>
      <c r="P43" s="498"/>
      <c r="Q43" s="22"/>
      <c r="R43" s="22"/>
      <c r="S43" s="22"/>
    </row>
    <row r="44" spans="1:19" ht="9" customHeight="1">
      <c r="A44" s="475"/>
      <c r="B44" s="475"/>
      <c r="C44" s="32"/>
      <c r="D44" s="22"/>
      <c r="E44" s="22"/>
      <c r="F44" s="499" t="s">
        <v>40</v>
      </c>
      <c r="G44" s="499"/>
      <c r="H44" s="499"/>
      <c r="I44" s="132"/>
      <c r="J44" s="132"/>
      <c r="K44" s="132"/>
      <c r="L44" s="132"/>
      <c r="M44" s="135" t="s">
        <v>41</v>
      </c>
      <c r="N44" s="135"/>
      <c r="O44" s="32"/>
      <c r="P44" s="22"/>
      <c r="Q44" s="22"/>
      <c r="R44" s="22"/>
      <c r="S44" s="22"/>
    </row>
    <row r="45" spans="1:1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8" spans="1:19">
      <c r="F48" s="23" t="s">
        <v>93</v>
      </c>
    </row>
  </sheetData>
  <mergeCells count="37">
    <mergeCell ref="K43:P43"/>
    <mergeCell ref="A44:B44"/>
    <mergeCell ref="F44:H44"/>
    <mergeCell ref="Q17:Q18"/>
    <mergeCell ref="R17:R18"/>
    <mergeCell ref="K40:P40"/>
    <mergeCell ref="A41:B41"/>
    <mergeCell ref="F41:H41"/>
    <mergeCell ref="K17:K18"/>
    <mergeCell ref="L17:L18"/>
    <mergeCell ref="M17:M18"/>
    <mergeCell ref="N17:N18"/>
    <mergeCell ref="O17:O18"/>
    <mergeCell ref="P17:P18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S17:S18"/>
    <mergeCell ref="R12:S12"/>
    <mergeCell ref="O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</mergeCells>
  <dataValidations count="1">
    <dataValidation type="whole" allowBlank="1" showInputMessage="1" showErrorMessage="1" error="1&lt;=kodas&lt;5501" sqref="Q10:Q11 Q13" xr:uid="{657C7911-1B04-4003-A293-38B0160B6741}">
      <formula1>1</formula1>
      <formula2>5501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1D43-DA8F-496B-9CCC-2B9142CC5E96}">
  <dimension ref="A1:AJ365"/>
  <sheetViews>
    <sheetView workbookViewId="0">
      <selection sqref="A1:XFD1048576"/>
    </sheetView>
  </sheetViews>
  <sheetFormatPr defaultRowHeight="15"/>
  <cols>
    <col min="1" max="4" width="2" style="197" customWidth="1"/>
    <col min="5" max="5" width="2.140625" style="197" customWidth="1"/>
    <col min="6" max="6" width="3.5703125" style="198" customWidth="1"/>
    <col min="7" max="7" width="34.28515625" style="197" customWidth="1"/>
    <col min="8" max="8" width="4.7109375" style="197" customWidth="1"/>
    <col min="9" max="9" width="9" style="197" customWidth="1"/>
    <col min="10" max="10" width="11.7109375" style="197" customWidth="1"/>
    <col min="11" max="11" width="12.42578125" style="197" customWidth="1"/>
    <col min="12" max="12" width="10.140625" style="197" customWidth="1"/>
    <col min="13" max="13" width="0.140625" style="197" hidden="1" customWidth="1"/>
    <col min="14" max="14" width="6.140625" style="197" hidden="1" customWidth="1"/>
    <col min="15" max="15" width="8.85546875" style="197" hidden="1" customWidth="1"/>
    <col min="16" max="16" width="9.140625" style="197" hidden="1" customWidth="1"/>
    <col min="17" max="17" width="11.28515625" style="197" customWidth="1"/>
    <col min="18" max="18" width="34.42578125" style="197" customWidth="1"/>
    <col min="19" max="19" width="9.140625" style="197"/>
  </cols>
  <sheetData>
    <row r="1" spans="1:36" ht="15" customHeight="1">
      <c r="G1" s="199"/>
      <c r="H1" s="200"/>
      <c r="I1" s="201"/>
      <c r="J1" s="202" t="s">
        <v>141</v>
      </c>
      <c r="K1" s="202"/>
      <c r="L1" s="202"/>
      <c r="M1" s="203"/>
      <c r="N1" s="202"/>
      <c r="O1" s="202"/>
      <c r="P1" s="202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</row>
    <row r="2" spans="1:36" ht="14.25" customHeight="1">
      <c r="H2" s="200"/>
      <c r="I2"/>
      <c r="J2" s="202" t="s">
        <v>142</v>
      </c>
      <c r="K2" s="202"/>
      <c r="L2" s="202"/>
      <c r="M2" s="203"/>
      <c r="N2" s="202"/>
      <c r="O2" s="202"/>
      <c r="P2" s="202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</row>
    <row r="3" spans="1:36" ht="13.5" customHeight="1">
      <c r="H3" s="204"/>
      <c r="I3" s="200"/>
      <c r="J3" s="202" t="s">
        <v>143</v>
      </c>
      <c r="K3" s="202"/>
      <c r="L3" s="202"/>
      <c r="M3" s="203"/>
      <c r="N3" s="202"/>
      <c r="O3" s="202"/>
      <c r="P3" s="202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</row>
    <row r="4" spans="1:36" ht="14.25" customHeight="1">
      <c r="G4" s="205" t="s">
        <v>144</v>
      </c>
      <c r="H4" s="200"/>
      <c r="I4"/>
      <c r="J4" s="202" t="s">
        <v>145</v>
      </c>
      <c r="K4" s="202"/>
      <c r="L4" s="202"/>
      <c r="M4" s="203"/>
      <c r="N4" s="206"/>
      <c r="O4" s="206"/>
      <c r="P4" s="202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</row>
    <row r="5" spans="1:36" ht="12" customHeight="1">
      <c r="H5" s="207"/>
      <c r="I5"/>
      <c r="J5" s="202" t="s">
        <v>146</v>
      </c>
      <c r="K5" s="202"/>
      <c r="L5" s="202"/>
      <c r="M5" s="203"/>
      <c r="N5" s="202"/>
      <c r="O5" s="202"/>
      <c r="P5" s="202"/>
      <c r="Q5" s="202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</row>
    <row r="6" spans="1:36" ht="25.5" customHeight="1">
      <c r="G6" s="208" t="s">
        <v>147</v>
      </c>
      <c r="H6" s="202"/>
      <c r="I6" s="202"/>
      <c r="J6" s="209"/>
      <c r="K6" s="209"/>
      <c r="L6" s="178"/>
      <c r="M6" s="203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</row>
    <row r="7" spans="1:36" ht="18.75" customHeight="1">
      <c r="A7" s="368" t="s">
        <v>148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203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</row>
    <row r="8" spans="1:36" ht="14.25" customHeight="1">
      <c r="A8" s="210"/>
      <c r="B8" s="211"/>
      <c r="C8" s="211"/>
      <c r="D8" s="211"/>
      <c r="E8" s="211"/>
      <c r="F8" s="211"/>
      <c r="G8" s="370" t="s">
        <v>149</v>
      </c>
      <c r="H8" s="370"/>
      <c r="I8" s="370"/>
      <c r="J8" s="370"/>
      <c r="K8" s="370"/>
      <c r="L8" s="211"/>
      <c r="M8" s="203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</row>
    <row r="9" spans="1:36" ht="16.5" customHeight="1">
      <c r="A9" s="371" t="s">
        <v>150</v>
      </c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203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</row>
    <row r="10" spans="1:36" ht="15.75" customHeight="1">
      <c r="G10" s="372" t="s">
        <v>151</v>
      </c>
      <c r="H10" s="372"/>
      <c r="I10" s="372"/>
      <c r="J10" s="372"/>
      <c r="K10" s="372"/>
      <c r="M10" s="203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</row>
    <row r="11" spans="1:36" ht="12" customHeight="1">
      <c r="G11" s="373" t="s">
        <v>152</v>
      </c>
      <c r="H11" s="373"/>
      <c r="I11" s="373"/>
      <c r="J11" s="373"/>
      <c r="K11" s="373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</row>
    <row r="12" spans="1:36" ht="9" customHeight="1"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</row>
    <row r="13" spans="1:36" ht="12" customHeight="1">
      <c r="B13" s="371" t="s">
        <v>153</v>
      </c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</row>
    <row r="14" spans="1:36" ht="12" customHeight="1"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</row>
    <row r="15" spans="1:36" ht="12.75" customHeight="1">
      <c r="G15" s="372" t="s">
        <v>154</v>
      </c>
      <c r="H15" s="372"/>
      <c r="I15" s="372"/>
      <c r="J15" s="372"/>
      <c r="K15" s="372"/>
    </row>
    <row r="16" spans="1:36" ht="11.25" customHeight="1">
      <c r="G16" s="374" t="s">
        <v>155</v>
      </c>
      <c r="H16" s="374"/>
      <c r="I16" s="374"/>
      <c r="J16" s="374"/>
      <c r="K16" s="374"/>
    </row>
    <row r="17" spans="1:17" ht="15" customHeight="1">
      <c r="B17"/>
      <c r="C17"/>
      <c r="D17"/>
      <c r="E17" s="375" t="s">
        <v>156</v>
      </c>
      <c r="F17" s="375"/>
      <c r="G17" s="375"/>
      <c r="H17" s="375"/>
      <c r="I17" s="375"/>
      <c r="J17" s="375"/>
      <c r="K17" s="375"/>
      <c r="L17"/>
    </row>
    <row r="18" spans="1:17" ht="12" customHeight="1">
      <c r="A18" s="376" t="s">
        <v>157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212"/>
    </row>
    <row r="19" spans="1:17" ht="12" customHeight="1">
      <c r="F19" s="197"/>
      <c r="J19" s="213"/>
      <c r="K19" s="214"/>
      <c r="L19" s="215" t="s">
        <v>158</v>
      </c>
      <c r="M19" s="212"/>
    </row>
    <row r="20" spans="1:17" ht="11.25" customHeight="1">
      <c r="F20" s="197"/>
      <c r="J20" s="216" t="s">
        <v>159</v>
      </c>
      <c r="K20" s="204"/>
      <c r="L20" s="217">
        <v>188773688</v>
      </c>
      <c r="M20" s="212"/>
    </row>
    <row r="21" spans="1:17" ht="12" customHeight="1">
      <c r="E21" s="202"/>
      <c r="F21" s="218"/>
      <c r="I21" s="219"/>
      <c r="J21" s="219"/>
      <c r="K21" s="220" t="s">
        <v>160</v>
      </c>
      <c r="L21" s="217"/>
      <c r="M21" s="212"/>
    </row>
    <row r="22" spans="1:17" ht="12.75" customHeight="1">
      <c r="C22" s="377" t="s">
        <v>161</v>
      </c>
      <c r="D22" s="378"/>
      <c r="E22" s="378"/>
      <c r="F22" s="378"/>
      <c r="G22" s="378"/>
      <c r="H22" s="378"/>
      <c r="I22" s="378"/>
      <c r="K22" s="220" t="s">
        <v>162</v>
      </c>
      <c r="L22" s="221" t="s">
        <v>163</v>
      </c>
      <c r="M22" s="212"/>
    </row>
    <row r="23" spans="1:17" ht="12" customHeight="1">
      <c r="F23" s="197"/>
      <c r="G23" s="218" t="s">
        <v>164</v>
      </c>
      <c r="H23" s="222"/>
      <c r="J23" s="223" t="s">
        <v>165</v>
      </c>
      <c r="K23" s="224" t="s">
        <v>166</v>
      </c>
      <c r="L23" s="217"/>
      <c r="M23" s="212"/>
    </row>
    <row r="24" spans="1:17" ht="12.75" customHeight="1">
      <c r="F24" s="197"/>
      <c r="G24" s="225" t="s">
        <v>167</v>
      </c>
      <c r="H24" s="226" t="s">
        <v>138</v>
      </c>
      <c r="I24" s="227"/>
      <c r="J24" s="228"/>
      <c r="K24" s="217"/>
      <c r="L24" s="217"/>
      <c r="M24" s="212"/>
    </row>
    <row r="25" spans="1:17" ht="13.5" customHeight="1">
      <c r="F25" s="197"/>
      <c r="G25" s="367" t="s">
        <v>169</v>
      </c>
      <c r="H25" s="367"/>
      <c r="I25" s="229" t="s">
        <v>170</v>
      </c>
      <c r="J25" s="230" t="s">
        <v>171</v>
      </c>
      <c r="K25" s="231" t="s">
        <v>171</v>
      </c>
      <c r="L25" s="231" t="s">
        <v>171</v>
      </c>
      <c r="M25" s="212"/>
    </row>
    <row r="26" spans="1:17" ht="14.25" customHeight="1">
      <c r="A26" s="232"/>
      <c r="B26" s="232"/>
      <c r="C26" s="232"/>
      <c r="D26" s="232"/>
      <c r="E26" s="232"/>
      <c r="F26" s="233"/>
      <c r="G26" s="234" t="s">
        <v>374</v>
      </c>
      <c r="I26" s="234"/>
      <c r="J26" s="234"/>
      <c r="K26" s="235"/>
      <c r="L26" s="236" t="s">
        <v>172</v>
      </c>
      <c r="M26" s="237"/>
    </row>
    <row r="27" spans="1:17" ht="24" customHeight="1">
      <c r="A27" s="353" t="s">
        <v>173</v>
      </c>
      <c r="B27" s="354"/>
      <c r="C27" s="354"/>
      <c r="D27" s="354"/>
      <c r="E27" s="354"/>
      <c r="F27" s="354"/>
      <c r="G27" s="357" t="s">
        <v>174</v>
      </c>
      <c r="H27" s="359" t="s">
        <v>175</v>
      </c>
      <c r="I27" s="361" t="s">
        <v>176</v>
      </c>
      <c r="J27" s="362"/>
      <c r="K27" s="363" t="s">
        <v>177</v>
      </c>
      <c r="L27" s="365" t="s">
        <v>178</v>
      </c>
      <c r="M27" s="237"/>
    </row>
    <row r="28" spans="1:17" ht="46.5" customHeight="1">
      <c r="A28" s="355"/>
      <c r="B28" s="356"/>
      <c r="C28" s="356"/>
      <c r="D28" s="356"/>
      <c r="E28" s="356"/>
      <c r="F28" s="356"/>
      <c r="G28" s="358"/>
      <c r="H28" s="360"/>
      <c r="I28" s="238" t="s">
        <v>179</v>
      </c>
      <c r="J28" s="239" t="s">
        <v>180</v>
      </c>
      <c r="K28" s="364"/>
      <c r="L28" s="366"/>
    </row>
    <row r="29" spans="1:17" ht="11.25" customHeight="1">
      <c r="A29" s="347" t="s">
        <v>166</v>
      </c>
      <c r="B29" s="348"/>
      <c r="C29" s="348"/>
      <c r="D29" s="348"/>
      <c r="E29" s="348"/>
      <c r="F29" s="349"/>
      <c r="G29" s="240">
        <v>2</v>
      </c>
      <c r="H29" s="241">
        <v>3</v>
      </c>
      <c r="I29" s="242" t="s">
        <v>181</v>
      </c>
      <c r="J29" s="243" t="s">
        <v>182</v>
      </c>
      <c r="K29" s="244">
        <v>6</v>
      </c>
      <c r="L29" s="244">
        <v>7</v>
      </c>
    </row>
    <row r="30" spans="1:17" s="252" customFormat="1" ht="14.25" customHeight="1">
      <c r="A30" s="245">
        <v>2</v>
      </c>
      <c r="B30" s="245"/>
      <c r="C30" s="246"/>
      <c r="D30" s="247"/>
      <c r="E30" s="245"/>
      <c r="F30" s="248"/>
      <c r="G30" s="247" t="s">
        <v>183</v>
      </c>
      <c r="H30" s="249">
        <v>1</v>
      </c>
      <c r="I30" s="250">
        <f>SUM(I31+I42+I61+I82+I89+I109+I131+I150+I160)</f>
        <v>457400</v>
      </c>
      <c r="J30" s="250">
        <f>SUM(J31+J42+J61+J82+J89+J109+J131+J150+J160)</f>
        <v>347600</v>
      </c>
      <c r="K30" s="251">
        <f>SUM(K31+K42+K61+K82+K89+K109+K131+K150+K160)</f>
        <v>312723.52</v>
      </c>
      <c r="L30" s="250">
        <f>SUM(L31+L42+L61+L82+L89+L109+L131+L150+L160)</f>
        <v>312723.52</v>
      </c>
    </row>
    <row r="31" spans="1:17" ht="16.5" customHeight="1">
      <c r="A31" s="245">
        <v>2</v>
      </c>
      <c r="B31" s="253">
        <v>1</v>
      </c>
      <c r="C31" s="254"/>
      <c r="D31" s="255"/>
      <c r="E31" s="256"/>
      <c r="F31" s="257"/>
      <c r="G31" s="258" t="s">
        <v>184</v>
      </c>
      <c r="H31" s="249">
        <v>2</v>
      </c>
      <c r="I31" s="250">
        <f>SUM(I32+I38)</f>
        <v>361100</v>
      </c>
      <c r="J31" s="250">
        <f>SUM(J32+J38)</f>
        <v>273900</v>
      </c>
      <c r="K31" s="259">
        <f>SUM(K32+K38)</f>
        <v>251448.29</v>
      </c>
      <c r="L31" s="260">
        <f>SUM(L32+L38)</f>
        <v>251448.29</v>
      </c>
    </row>
    <row r="32" spans="1:17" ht="14.25" hidden="1" customHeight="1" collapsed="1">
      <c r="A32" s="261">
        <v>2</v>
      </c>
      <c r="B32" s="261">
        <v>1</v>
      </c>
      <c r="C32" s="262">
        <v>1</v>
      </c>
      <c r="D32" s="263"/>
      <c r="E32" s="261"/>
      <c r="F32" s="264"/>
      <c r="G32" s="263" t="s">
        <v>185</v>
      </c>
      <c r="H32" s="249">
        <v>3</v>
      </c>
      <c r="I32" s="250">
        <f>SUM(I33)</f>
        <v>356100</v>
      </c>
      <c r="J32" s="250">
        <f>SUM(J33)</f>
        <v>269900</v>
      </c>
      <c r="K32" s="251">
        <f>SUM(K33)</f>
        <v>247667.15</v>
      </c>
      <c r="L32" s="250">
        <f>SUM(L33)</f>
        <v>247667.15</v>
      </c>
      <c r="Q32" s="265"/>
    </row>
    <row r="33" spans="1:19" ht="13.5" hidden="1" customHeight="1" collapsed="1">
      <c r="A33" s="266">
        <v>2</v>
      </c>
      <c r="B33" s="261">
        <v>1</v>
      </c>
      <c r="C33" s="262">
        <v>1</v>
      </c>
      <c r="D33" s="263">
        <v>1</v>
      </c>
      <c r="E33" s="261"/>
      <c r="F33" s="264"/>
      <c r="G33" s="263" t="s">
        <v>185</v>
      </c>
      <c r="H33" s="249">
        <v>4</v>
      </c>
      <c r="I33" s="250">
        <f>SUM(I34+I36)</f>
        <v>356100</v>
      </c>
      <c r="J33" s="250">
        <f t="shared" ref="J33:L34" si="0">SUM(J34)</f>
        <v>269900</v>
      </c>
      <c r="K33" s="250">
        <f t="shared" si="0"/>
        <v>247667.15</v>
      </c>
      <c r="L33" s="250">
        <f t="shared" si="0"/>
        <v>247667.15</v>
      </c>
      <c r="Q33" s="265"/>
      <c r="R33" s="265"/>
    </row>
    <row r="34" spans="1:19" ht="14.25" hidden="1" customHeight="1" collapsed="1">
      <c r="A34" s="266">
        <v>2</v>
      </c>
      <c r="B34" s="261">
        <v>1</v>
      </c>
      <c r="C34" s="262">
        <v>1</v>
      </c>
      <c r="D34" s="263">
        <v>1</v>
      </c>
      <c r="E34" s="261">
        <v>1</v>
      </c>
      <c r="F34" s="264"/>
      <c r="G34" s="263" t="s">
        <v>186</v>
      </c>
      <c r="H34" s="249">
        <v>5</v>
      </c>
      <c r="I34" s="251">
        <f>SUM(I35)</f>
        <v>356100</v>
      </c>
      <c r="J34" s="251">
        <f t="shared" si="0"/>
        <v>269900</v>
      </c>
      <c r="K34" s="251">
        <f t="shared" si="0"/>
        <v>247667.15</v>
      </c>
      <c r="L34" s="251">
        <f t="shared" si="0"/>
        <v>247667.15</v>
      </c>
      <c r="Q34" s="265"/>
      <c r="R34" s="265"/>
    </row>
    <row r="35" spans="1:19" ht="14.25" customHeight="1">
      <c r="A35" s="266">
        <v>2</v>
      </c>
      <c r="B35" s="261">
        <v>1</v>
      </c>
      <c r="C35" s="262">
        <v>1</v>
      </c>
      <c r="D35" s="263">
        <v>1</v>
      </c>
      <c r="E35" s="261">
        <v>1</v>
      </c>
      <c r="F35" s="264">
        <v>1</v>
      </c>
      <c r="G35" s="263" t="s">
        <v>186</v>
      </c>
      <c r="H35" s="249">
        <v>6</v>
      </c>
      <c r="I35" s="267">
        <v>356100</v>
      </c>
      <c r="J35" s="268">
        <v>269900</v>
      </c>
      <c r="K35" s="268">
        <v>247667.15</v>
      </c>
      <c r="L35" s="268">
        <v>247667.15</v>
      </c>
      <c r="Q35" s="265"/>
      <c r="R35" s="265"/>
    </row>
    <row r="36" spans="1:19" ht="12.75" hidden="1" customHeight="1" collapsed="1">
      <c r="A36" s="266">
        <v>2</v>
      </c>
      <c r="B36" s="261">
        <v>1</v>
      </c>
      <c r="C36" s="262">
        <v>1</v>
      </c>
      <c r="D36" s="263">
        <v>1</v>
      </c>
      <c r="E36" s="261">
        <v>2</v>
      </c>
      <c r="F36" s="264"/>
      <c r="G36" s="263" t="s">
        <v>187</v>
      </c>
      <c r="H36" s="249">
        <v>7</v>
      </c>
      <c r="I36" s="251">
        <f>I37</f>
        <v>0</v>
      </c>
      <c r="J36" s="251">
        <f>J37</f>
        <v>0</v>
      </c>
      <c r="K36" s="251">
        <f>K37</f>
        <v>0</v>
      </c>
      <c r="L36" s="251">
        <f>L37</f>
        <v>0</v>
      </c>
      <c r="Q36" s="265"/>
      <c r="R36" s="265"/>
    </row>
    <row r="37" spans="1:19" ht="12.75" hidden="1" customHeight="1" collapsed="1">
      <c r="A37" s="266">
        <v>2</v>
      </c>
      <c r="B37" s="261">
        <v>1</v>
      </c>
      <c r="C37" s="262">
        <v>1</v>
      </c>
      <c r="D37" s="263">
        <v>1</v>
      </c>
      <c r="E37" s="261">
        <v>2</v>
      </c>
      <c r="F37" s="264">
        <v>1</v>
      </c>
      <c r="G37" s="263" t="s">
        <v>187</v>
      </c>
      <c r="H37" s="249">
        <v>8</v>
      </c>
      <c r="I37" s="268">
        <v>0</v>
      </c>
      <c r="J37" s="269">
        <v>0</v>
      </c>
      <c r="K37" s="268">
        <v>0</v>
      </c>
      <c r="L37" s="269">
        <v>0</v>
      </c>
      <c r="Q37" s="265"/>
      <c r="R37" s="265"/>
    </row>
    <row r="38" spans="1:19" ht="13.5" hidden="1" customHeight="1" collapsed="1">
      <c r="A38" s="266">
        <v>2</v>
      </c>
      <c r="B38" s="261">
        <v>1</v>
      </c>
      <c r="C38" s="262">
        <v>2</v>
      </c>
      <c r="D38" s="263"/>
      <c r="E38" s="261"/>
      <c r="F38" s="264"/>
      <c r="G38" s="263" t="s">
        <v>188</v>
      </c>
      <c r="H38" s="249">
        <v>9</v>
      </c>
      <c r="I38" s="251">
        <f t="shared" ref="I38:L40" si="1">I39</f>
        <v>5000</v>
      </c>
      <c r="J38" s="250">
        <f t="shared" si="1"/>
        <v>4000</v>
      </c>
      <c r="K38" s="251">
        <f t="shared" si="1"/>
        <v>3781.14</v>
      </c>
      <c r="L38" s="250">
        <f t="shared" si="1"/>
        <v>3781.14</v>
      </c>
      <c r="Q38" s="265"/>
      <c r="R38" s="265"/>
    </row>
    <row r="39" spans="1:19" ht="15.75" hidden="1" customHeight="1" collapsed="1">
      <c r="A39" s="266">
        <v>2</v>
      </c>
      <c r="B39" s="261">
        <v>1</v>
      </c>
      <c r="C39" s="262">
        <v>2</v>
      </c>
      <c r="D39" s="263">
        <v>1</v>
      </c>
      <c r="E39" s="261"/>
      <c r="F39" s="264"/>
      <c r="G39" s="263" t="s">
        <v>188</v>
      </c>
      <c r="H39" s="249">
        <v>10</v>
      </c>
      <c r="I39" s="251">
        <f t="shared" si="1"/>
        <v>5000</v>
      </c>
      <c r="J39" s="250">
        <f t="shared" si="1"/>
        <v>4000</v>
      </c>
      <c r="K39" s="250">
        <f t="shared" si="1"/>
        <v>3781.14</v>
      </c>
      <c r="L39" s="250">
        <f t="shared" si="1"/>
        <v>3781.14</v>
      </c>
      <c r="Q39" s="265"/>
    </row>
    <row r="40" spans="1:19" ht="13.5" hidden="1" customHeight="1" collapsed="1">
      <c r="A40" s="266">
        <v>2</v>
      </c>
      <c r="B40" s="261">
        <v>1</v>
      </c>
      <c r="C40" s="262">
        <v>2</v>
      </c>
      <c r="D40" s="263">
        <v>1</v>
      </c>
      <c r="E40" s="261">
        <v>1</v>
      </c>
      <c r="F40" s="264"/>
      <c r="G40" s="263" t="s">
        <v>188</v>
      </c>
      <c r="H40" s="249">
        <v>11</v>
      </c>
      <c r="I40" s="250">
        <f t="shared" si="1"/>
        <v>5000</v>
      </c>
      <c r="J40" s="250">
        <f t="shared" si="1"/>
        <v>4000</v>
      </c>
      <c r="K40" s="250">
        <f t="shared" si="1"/>
        <v>3781.14</v>
      </c>
      <c r="L40" s="250">
        <f t="shared" si="1"/>
        <v>3781.14</v>
      </c>
      <c r="Q40" s="265"/>
      <c r="R40" s="265"/>
    </row>
    <row r="41" spans="1:19" ht="14.25" customHeight="1">
      <c r="A41" s="266">
        <v>2</v>
      </c>
      <c r="B41" s="261">
        <v>1</v>
      </c>
      <c r="C41" s="262">
        <v>2</v>
      </c>
      <c r="D41" s="263">
        <v>1</v>
      </c>
      <c r="E41" s="261">
        <v>1</v>
      </c>
      <c r="F41" s="264">
        <v>1</v>
      </c>
      <c r="G41" s="263" t="s">
        <v>188</v>
      </c>
      <c r="H41" s="249">
        <v>12</v>
      </c>
      <c r="I41" s="269">
        <v>5000</v>
      </c>
      <c r="J41" s="268">
        <v>4000</v>
      </c>
      <c r="K41" s="268">
        <v>3781.14</v>
      </c>
      <c r="L41" s="268">
        <v>3781.14</v>
      </c>
      <c r="Q41" s="265"/>
      <c r="R41" s="265"/>
    </row>
    <row r="42" spans="1:19" ht="26.25" customHeight="1">
      <c r="A42" s="270">
        <v>2</v>
      </c>
      <c r="B42" s="271">
        <v>2</v>
      </c>
      <c r="C42" s="254"/>
      <c r="D42" s="255"/>
      <c r="E42" s="256"/>
      <c r="F42" s="257"/>
      <c r="G42" s="258" t="s">
        <v>189</v>
      </c>
      <c r="H42" s="249">
        <v>13</v>
      </c>
      <c r="I42" s="272">
        <f t="shared" ref="I42:L44" si="2">I43</f>
        <v>90300</v>
      </c>
      <c r="J42" s="273">
        <f t="shared" si="2"/>
        <v>69100</v>
      </c>
      <c r="K42" s="272">
        <f t="shared" si="2"/>
        <v>56685.68</v>
      </c>
      <c r="L42" s="272">
        <f t="shared" si="2"/>
        <v>56685.68</v>
      </c>
    </row>
    <row r="43" spans="1:19" ht="27" hidden="1" customHeight="1" collapsed="1">
      <c r="A43" s="266">
        <v>2</v>
      </c>
      <c r="B43" s="261">
        <v>2</v>
      </c>
      <c r="C43" s="262">
        <v>1</v>
      </c>
      <c r="D43" s="263"/>
      <c r="E43" s="261"/>
      <c r="F43" s="264"/>
      <c r="G43" s="255" t="s">
        <v>189</v>
      </c>
      <c r="H43" s="249">
        <v>14</v>
      </c>
      <c r="I43" s="250">
        <f t="shared" si="2"/>
        <v>90300</v>
      </c>
      <c r="J43" s="251">
        <f t="shared" si="2"/>
        <v>69100</v>
      </c>
      <c r="K43" s="250">
        <f t="shared" si="2"/>
        <v>56685.68</v>
      </c>
      <c r="L43" s="251">
        <f t="shared" si="2"/>
        <v>56685.68</v>
      </c>
      <c r="Q43" s="265"/>
      <c r="S43" s="265"/>
    </row>
    <row r="44" spans="1:19" ht="15.75" hidden="1" customHeight="1" collapsed="1">
      <c r="A44" s="266">
        <v>2</v>
      </c>
      <c r="B44" s="261">
        <v>2</v>
      </c>
      <c r="C44" s="262">
        <v>1</v>
      </c>
      <c r="D44" s="263">
        <v>1</v>
      </c>
      <c r="E44" s="261"/>
      <c r="F44" s="264"/>
      <c r="G44" s="255" t="s">
        <v>189</v>
      </c>
      <c r="H44" s="249">
        <v>15</v>
      </c>
      <c r="I44" s="250">
        <f t="shared" si="2"/>
        <v>90300</v>
      </c>
      <c r="J44" s="251">
        <f t="shared" si="2"/>
        <v>69100</v>
      </c>
      <c r="K44" s="260">
        <f t="shared" si="2"/>
        <v>56685.68</v>
      </c>
      <c r="L44" s="260">
        <f t="shared" si="2"/>
        <v>56685.68</v>
      </c>
      <c r="Q44" s="265"/>
      <c r="R44" s="265"/>
    </row>
    <row r="45" spans="1:19" ht="24.75" hidden="1" customHeight="1" collapsed="1">
      <c r="A45" s="274">
        <v>2</v>
      </c>
      <c r="B45" s="275">
        <v>2</v>
      </c>
      <c r="C45" s="276">
        <v>1</v>
      </c>
      <c r="D45" s="277">
        <v>1</v>
      </c>
      <c r="E45" s="275">
        <v>1</v>
      </c>
      <c r="F45" s="278"/>
      <c r="G45" s="255" t="s">
        <v>189</v>
      </c>
      <c r="H45" s="249">
        <v>16</v>
      </c>
      <c r="I45" s="279">
        <f>SUM(I46:I60)</f>
        <v>90300</v>
      </c>
      <c r="J45" s="279">
        <f>SUM(J46:J60)</f>
        <v>69100</v>
      </c>
      <c r="K45" s="280">
        <f>SUM(K46:K60)</f>
        <v>56685.68</v>
      </c>
      <c r="L45" s="280">
        <f>SUM(L46:L60)</f>
        <v>56685.68</v>
      </c>
      <c r="Q45" s="265"/>
      <c r="R45" s="265"/>
    </row>
    <row r="46" spans="1:19" ht="15.75" customHeight="1">
      <c r="A46" s="266">
        <v>2</v>
      </c>
      <c r="B46" s="261">
        <v>2</v>
      </c>
      <c r="C46" s="262">
        <v>1</v>
      </c>
      <c r="D46" s="263">
        <v>1</v>
      </c>
      <c r="E46" s="261">
        <v>1</v>
      </c>
      <c r="F46" s="281">
        <v>1</v>
      </c>
      <c r="G46" s="263" t="s">
        <v>190</v>
      </c>
      <c r="H46" s="249">
        <v>17</v>
      </c>
      <c r="I46" s="268">
        <v>14100</v>
      </c>
      <c r="J46" s="268">
        <v>11000</v>
      </c>
      <c r="K46" s="268">
        <v>9685.74</v>
      </c>
      <c r="L46" s="268">
        <v>9685.74</v>
      </c>
      <c r="Q46" s="265"/>
      <c r="R46" s="265"/>
    </row>
    <row r="47" spans="1:19" ht="26.25" customHeight="1">
      <c r="A47" s="266">
        <v>2</v>
      </c>
      <c r="B47" s="261">
        <v>2</v>
      </c>
      <c r="C47" s="262">
        <v>1</v>
      </c>
      <c r="D47" s="263">
        <v>1</v>
      </c>
      <c r="E47" s="261">
        <v>1</v>
      </c>
      <c r="F47" s="264">
        <v>2</v>
      </c>
      <c r="G47" s="263" t="s">
        <v>191</v>
      </c>
      <c r="H47" s="249">
        <v>18</v>
      </c>
      <c r="I47" s="268">
        <v>500</v>
      </c>
      <c r="J47" s="268">
        <v>400</v>
      </c>
      <c r="K47" s="268">
        <v>55.8</v>
      </c>
      <c r="L47" s="268">
        <v>55.8</v>
      </c>
      <c r="Q47" s="265"/>
      <c r="R47" s="265"/>
    </row>
    <row r="48" spans="1:19" ht="26.25" customHeight="1">
      <c r="A48" s="266">
        <v>2</v>
      </c>
      <c r="B48" s="261">
        <v>2</v>
      </c>
      <c r="C48" s="262">
        <v>1</v>
      </c>
      <c r="D48" s="263">
        <v>1</v>
      </c>
      <c r="E48" s="261">
        <v>1</v>
      </c>
      <c r="F48" s="264">
        <v>5</v>
      </c>
      <c r="G48" s="263" t="s">
        <v>192</v>
      </c>
      <c r="H48" s="249">
        <v>19</v>
      </c>
      <c r="I48" s="268">
        <v>1500</v>
      </c>
      <c r="J48" s="268">
        <v>1200</v>
      </c>
      <c r="K48" s="268">
        <v>979.03</v>
      </c>
      <c r="L48" s="268">
        <v>979.03</v>
      </c>
      <c r="Q48" s="265"/>
      <c r="R48" s="265"/>
    </row>
    <row r="49" spans="1:19" ht="27" customHeight="1">
      <c r="A49" s="266">
        <v>2</v>
      </c>
      <c r="B49" s="261">
        <v>2</v>
      </c>
      <c r="C49" s="262">
        <v>1</v>
      </c>
      <c r="D49" s="263">
        <v>1</v>
      </c>
      <c r="E49" s="261">
        <v>1</v>
      </c>
      <c r="F49" s="264">
        <v>6</v>
      </c>
      <c r="G49" s="263" t="s">
        <v>193</v>
      </c>
      <c r="H49" s="249">
        <v>20</v>
      </c>
      <c r="I49" s="268">
        <v>1300</v>
      </c>
      <c r="J49" s="268">
        <v>900</v>
      </c>
      <c r="K49" s="268">
        <v>847.25</v>
      </c>
      <c r="L49" s="268">
        <v>847.25</v>
      </c>
      <c r="Q49" s="265"/>
      <c r="R49" s="265"/>
    </row>
    <row r="50" spans="1:19" ht="26.25" customHeight="1">
      <c r="A50" s="282">
        <v>2</v>
      </c>
      <c r="B50" s="256">
        <v>2</v>
      </c>
      <c r="C50" s="254">
        <v>1</v>
      </c>
      <c r="D50" s="255">
        <v>1</v>
      </c>
      <c r="E50" s="256">
        <v>1</v>
      </c>
      <c r="F50" s="257">
        <v>7</v>
      </c>
      <c r="G50" s="255" t="s">
        <v>194</v>
      </c>
      <c r="H50" s="249">
        <v>21</v>
      </c>
      <c r="I50" s="268">
        <v>500</v>
      </c>
      <c r="J50" s="268">
        <v>400</v>
      </c>
      <c r="K50" s="268">
        <v>0</v>
      </c>
      <c r="L50" s="268">
        <v>0</v>
      </c>
      <c r="Q50" s="265"/>
      <c r="R50" s="265"/>
    </row>
    <row r="51" spans="1:19" ht="15" customHeight="1">
      <c r="A51" s="266">
        <v>2</v>
      </c>
      <c r="B51" s="261">
        <v>2</v>
      </c>
      <c r="C51" s="262">
        <v>1</v>
      </c>
      <c r="D51" s="263">
        <v>1</v>
      </c>
      <c r="E51" s="261">
        <v>1</v>
      </c>
      <c r="F51" s="264">
        <v>11</v>
      </c>
      <c r="G51" s="263" t="s">
        <v>195</v>
      </c>
      <c r="H51" s="249">
        <v>22</v>
      </c>
      <c r="I51" s="269">
        <v>600</v>
      </c>
      <c r="J51" s="268">
        <v>500</v>
      </c>
      <c r="K51" s="268">
        <v>201.84</v>
      </c>
      <c r="L51" s="268">
        <v>201.84</v>
      </c>
      <c r="Q51" s="265"/>
      <c r="R51" s="265"/>
    </row>
    <row r="52" spans="1:19" ht="15.75" hidden="1" customHeight="1" collapsed="1">
      <c r="A52" s="274">
        <v>2</v>
      </c>
      <c r="B52" s="283">
        <v>2</v>
      </c>
      <c r="C52" s="284">
        <v>1</v>
      </c>
      <c r="D52" s="284">
        <v>1</v>
      </c>
      <c r="E52" s="284">
        <v>1</v>
      </c>
      <c r="F52" s="285">
        <v>12</v>
      </c>
      <c r="G52" s="286" t="s">
        <v>196</v>
      </c>
      <c r="H52" s="249">
        <v>23</v>
      </c>
      <c r="I52" s="287">
        <v>0</v>
      </c>
      <c r="J52" s="268">
        <v>0</v>
      </c>
      <c r="K52" s="268">
        <v>0</v>
      </c>
      <c r="L52" s="268">
        <v>0</v>
      </c>
      <c r="Q52" s="265"/>
      <c r="R52" s="265"/>
    </row>
    <row r="53" spans="1:19" ht="25.5" customHeight="1">
      <c r="A53" s="266">
        <v>2</v>
      </c>
      <c r="B53" s="261">
        <v>2</v>
      </c>
      <c r="C53" s="262">
        <v>1</v>
      </c>
      <c r="D53" s="262">
        <v>1</v>
      </c>
      <c r="E53" s="262">
        <v>1</v>
      </c>
      <c r="F53" s="264">
        <v>14</v>
      </c>
      <c r="G53" s="288" t="s">
        <v>197</v>
      </c>
      <c r="H53" s="249">
        <v>24</v>
      </c>
      <c r="I53" s="269">
        <v>34300</v>
      </c>
      <c r="J53" s="269">
        <v>25800</v>
      </c>
      <c r="K53" s="269">
        <v>25514.74</v>
      </c>
      <c r="L53" s="269">
        <v>25514.74</v>
      </c>
      <c r="Q53" s="265"/>
      <c r="R53" s="265"/>
    </row>
    <row r="54" spans="1:19" ht="27.75" customHeight="1">
      <c r="A54" s="266">
        <v>2</v>
      </c>
      <c r="B54" s="261">
        <v>2</v>
      </c>
      <c r="C54" s="262">
        <v>1</v>
      </c>
      <c r="D54" s="262">
        <v>1</v>
      </c>
      <c r="E54" s="262">
        <v>1</v>
      </c>
      <c r="F54" s="264">
        <v>15</v>
      </c>
      <c r="G54" s="263" t="s">
        <v>198</v>
      </c>
      <c r="H54" s="249">
        <v>25</v>
      </c>
      <c r="I54" s="269">
        <v>1000</v>
      </c>
      <c r="J54" s="268">
        <v>800</v>
      </c>
      <c r="K54" s="268">
        <v>30</v>
      </c>
      <c r="L54" s="268">
        <v>30</v>
      </c>
      <c r="Q54" s="265"/>
      <c r="R54" s="265"/>
    </row>
    <row r="55" spans="1:19" ht="15.75" customHeight="1">
      <c r="A55" s="266">
        <v>2</v>
      </c>
      <c r="B55" s="261">
        <v>2</v>
      </c>
      <c r="C55" s="262">
        <v>1</v>
      </c>
      <c r="D55" s="262">
        <v>1</v>
      </c>
      <c r="E55" s="262">
        <v>1</v>
      </c>
      <c r="F55" s="264">
        <v>16</v>
      </c>
      <c r="G55" s="263" t="s">
        <v>199</v>
      </c>
      <c r="H55" s="249">
        <v>26</v>
      </c>
      <c r="I55" s="269">
        <v>1100</v>
      </c>
      <c r="J55" s="268">
        <v>900</v>
      </c>
      <c r="K55" s="268">
        <v>830</v>
      </c>
      <c r="L55" s="268">
        <v>830</v>
      </c>
      <c r="Q55" s="265"/>
      <c r="R55" s="265"/>
    </row>
    <row r="56" spans="1:19" ht="27.75" hidden="1" customHeight="1" collapsed="1">
      <c r="A56" s="266">
        <v>2</v>
      </c>
      <c r="B56" s="261">
        <v>2</v>
      </c>
      <c r="C56" s="262">
        <v>1</v>
      </c>
      <c r="D56" s="262">
        <v>1</v>
      </c>
      <c r="E56" s="262">
        <v>1</v>
      </c>
      <c r="F56" s="264">
        <v>17</v>
      </c>
      <c r="G56" s="263" t="s">
        <v>200</v>
      </c>
      <c r="H56" s="249">
        <v>27</v>
      </c>
      <c r="I56" s="269">
        <v>0</v>
      </c>
      <c r="J56" s="269">
        <v>0</v>
      </c>
      <c r="K56" s="269">
        <v>0</v>
      </c>
      <c r="L56" s="269">
        <v>0</v>
      </c>
      <c r="Q56" s="265"/>
      <c r="R56" s="265"/>
    </row>
    <row r="57" spans="1:19" ht="14.25" customHeight="1">
      <c r="A57" s="266">
        <v>2</v>
      </c>
      <c r="B57" s="261">
        <v>2</v>
      </c>
      <c r="C57" s="262">
        <v>1</v>
      </c>
      <c r="D57" s="262">
        <v>1</v>
      </c>
      <c r="E57" s="262">
        <v>1</v>
      </c>
      <c r="F57" s="264">
        <v>20</v>
      </c>
      <c r="G57" s="263" t="s">
        <v>201</v>
      </c>
      <c r="H57" s="249">
        <v>28</v>
      </c>
      <c r="I57" s="269">
        <v>30700</v>
      </c>
      <c r="J57" s="268">
        <v>23400</v>
      </c>
      <c r="K57" s="268">
        <v>16185.33</v>
      </c>
      <c r="L57" s="268">
        <v>16185.33</v>
      </c>
      <c r="Q57" s="265"/>
      <c r="R57" s="265"/>
    </row>
    <row r="58" spans="1:19" ht="27.75" customHeight="1">
      <c r="A58" s="266">
        <v>2</v>
      </c>
      <c r="B58" s="261">
        <v>2</v>
      </c>
      <c r="C58" s="262">
        <v>1</v>
      </c>
      <c r="D58" s="262">
        <v>1</v>
      </c>
      <c r="E58" s="262">
        <v>1</v>
      </c>
      <c r="F58" s="264">
        <v>21</v>
      </c>
      <c r="G58" s="263" t="s">
        <v>202</v>
      </c>
      <c r="H58" s="249">
        <v>29</v>
      </c>
      <c r="I58" s="269">
        <v>1500</v>
      </c>
      <c r="J58" s="268">
        <v>1200</v>
      </c>
      <c r="K58" s="268">
        <v>601.02</v>
      </c>
      <c r="L58" s="268">
        <v>601.02</v>
      </c>
      <c r="Q58" s="265"/>
      <c r="R58" s="265"/>
    </row>
    <row r="59" spans="1:19" ht="12" hidden="1" customHeight="1" collapsed="1">
      <c r="A59" s="266">
        <v>2</v>
      </c>
      <c r="B59" s="261">
        <v>2</v>
      </c>
      <c r="C59" s="262">
        <v>1</v>
      </c>
      <c r="D59" s="262">
        <v>1</v>
      </c>
      <c r="E59" s="262">
        <v>1</v>
      </c>
      <c r="F59" s="264">
        <v>22</v>
      </c>
      <c r="G59" s="263" t="s">
        <v>203</v>
      </c>
      <c r="H59" s="249">
        <v>30</v>
      </c>
      <c r="I59" s="269">
        <v>0</v>
      </c>
      <c r="J59" s="268">
        <v>0</v>
      </c>
      <c r="K59" s="268">
        <v>0</v>
      </c>
      <c r="L59" s="268">
        <v>0</v>
      </c>
      <c r="Q59" s="265"/>
      <c r="R59" s="265"/>
    </row>
    <row r="60" spans="1:19" ht="15" customHeight="1">
      <c r="A60" s="266">
        <v>2</v>
      </c>
      <c r="B60" s="261">
        <v>2</v>
      </c>
      <c r="C60" s="262">
        <v>1</v>
      </c>
      <c r="D60" s="262">
        <v>1</v>
      </c>
      <c r="E60" s="262">
        <v>1</v>
      </c>
      <c r="F60" s="264">
        <v>30</v>
      </c>
      <c r="G60" s="263" t="s">
        <v>204</v>
      </c>
      <c r="H60" s="249">
        <v>31</v>
      </c>
      <c r="I60" s="269">
        <v>3200</v>
      </c>
      <c r="J60" s="268">
        <v>2600</v>
      </c>
      <c r="K60" s="268">
        <v>1754.93</v>
      </c>
      <c r="L60" s="268">
        <v>1754.93</v>
      </c>
      <c r="Q60" s="265"/>
      <c r="R60" s="265"/>
    </row>
    <row r="61" spans="1:19" ht="14.25" hidden="1" customHeight="1" collapsed="1">
      <c r="A61" s="289">
        <v>2</v>
      </c>
      <c r="B61" s="290">
        <v>3</v>
      </c>
      <c r="C61" s="253"/>
      <c r="D61" s="254"/>
      <c r="E61" s="254"/>
      <c r="F61" s="257"/>
      <c r="G61" s="291" t="s">
        <v>205</v>
      </c>
      <c r="H61" s="249">
        <v>32</v>
      </c>
      <c r="I61" s="272">
        <f>I62</f>
        <v>0</v>
      </c>
      <c r="J61" s="272">
        <f>J62</f>
        <v>0</v>
      </c>
      <c r="K61" s="272">
        <f>K62</f>
        <v>0</v>
      </c>
      <c r="L61" s="272">
        <f>L62</f>
        <v>0</v>
      </c>
    </row>
    <row r="62" spans="1:19" ht="13.5" hidden="1" customHeight="1" collapsed="1">
      <c r="A62" s="266">
        <v>2</v>
      </c>
      <c r="B62" s="261">
        <v>3</v>
      </c>
      <c r="C62" s="262">
        <v>1</v>
      </c>
      <c r="D62" s="262"/>
      <c r="E62" s="262"/>
      <c r="F62" s="264"/>
      <c r="G62" s="263" t="s">
        <v>206</v>
      </c>
      <c r="H62" s="249">
        <v>33</v>
      </c>
      <c r="I62" s="250">
        <f>SUM(I63+I68+I73)</f>
        <v>0</v>
      </c>
      <c r="J62" s="292">
        <f>SUM(J63+J68+J73)</f>
        <v>0</v>
      </c>
      <c r="K62" s="251">
        <f>SUM(K63+K68+K73)</f>
        <v>0</v>
      </c>
      <c r="L62" s="250">
        <f>SUM(L63+L68+L73)</f>
        <v>0</v>
      </c>
      <c r="Q62" s="265"/>
      <c r="S62" s="265"/>
    </row>
    <row r="63" spans="1:19" ht="15" hidden="1" customHeight="1" collapsed="1">
      <c r="A63" s="266">
        <v>2</v>
      </c>
      <c r="B63" s="261">
        <v>3</v>
      </c>
      <c r="C63" s="262">
        <v>1</v>
      </c>
      <c r="D63" s="262">
        <v>1</v>
      </c>
      <c r="E63" s="262"/>
      <c r="F63" s="264"/>
      <c r="G63" s="263" t="s">
        <v>207</v>
      </c>
      <c r="H63" s="249">
        <v>34</v>
      </c>
      <c r="I63" s="250">
        <f>I64</f>
        <v>0</v>
      </c>
      <c r="J63" s="292">
        <f>J64</f>
        <v>0</v>
      </c>
      <c r="K63" s="251">
        <f>K64</f>
        <v>0</v>
      </c>
      <c r="L63" s="250">
        <f>L64</f>
        <v>0</v>
      </c>
      <c r="Q63" s="265"/>
      <c r="R63" s="265"/>
    </row>
    <row r="64" spans="1:19" ht="13.5" hidden="1" customHeight="1" collapsed="1">
      <c r="A64" s="266">
        <v>2</v>
      </c>
      <c r="B64" s="261">
        <v>3</v>
      </c>
      <c r="C64" s="262">
        <v>1</v>
      </c>
      <c r="D64" s="262">
        <v>1</v>
      </c>
      <c r="E64" s="262">
        <v>1</v>
      </c>
      <c r="F64" s="264"/>
      <c r="G64" s="263" t="s">
        <v>207</v>
      </c>
      <c r="H64" s="249">
        <v>35</v>
      </c>
      <c r="I64" s="250">
        <f>SUM(I65:I67)</f>
        <v>0</v>
      </c>
      <c r="J64" s="292">
        <f>SUM(J65:J67)</f>
        <v>0</v>
      </c>
      <c r="K64" s="251">
        <f>SUM(K65:K67)</f>
        <v>0</v>
      </c>
      <c r="L64" s="250">
        <f>SUM(L65:L67)</f>
        <v>0</v>
      </c>
      <c r="Q64" s="265"/>
      <c r="R64" s="265"/>
    </row>
    <row r="65" spans="1:18" s="293" customFormat="1" ht="25.5" hidden="1" customHeight="1" collapsed="1">
      <c r="A65" s="266">
        <v>2</v>
      </c>
      <c r="B65" s="261">
        <v>3</v>
      </c>
      <c r="C65" s="262">
        <v>1</v>
      </c>
      <c r="D65" s="262">
        <v>1</v>
      </c>
      <c r="E65" s="262">
        <v>1</v>
      </c>
      <c r="F65" s="264">
        <v>1</v>
      </c>
      <c r="G65" s="263" t="s">
        <v>208</v>
      </c>
      <c r="H65" s="249">
        <v>36</v>
      </c>
      <c r="I65" s="269">
        <v>0</v>
      </c>
      <c r="J65" s="269">
        <v>0</v>
      </c>
      <c r="K65" s="269">
        <v>0</v>
      </c>
      <c r="L65" s="269">
        <v>0</v>
      </c>
      <c r="Q65" s="265"/>
      <c r="R65" s="265"/>
    </row>
    <row r="66" spans="1:18" ht="19.5" hidden="1" customHeight="1" collapsed="1">
      <c r="A66" s="266">
        <v>2</v>
      </c>
      <c r="B66" s="256">
        <v>3</v>
      </c>
      <c r="C66" s="254">
        <v>1</v>
      </c>
      <c r="D66" s="254">
        <v>1</v>
      </c>
      <c r="E66" s="254">
        <v>1</v>
      </c>
      <c r="F66" s="257">
        <v>2</v>
      </c>
      <c r="G66" s="255" t="s">
        <v>209</v>
      </c>
      <c r="H66" s="249">
        <v>37</v>
      </c>
      <c r="I66" s="267">
        <v>0</v>
      </c>
      <c r="J66" s="267">
        <v>0</v>
      </c>
      <c r="K66" s="267">
        <v>0</v>
      </c>
      <c r="L66" s="267">
        <v>0</v>
      </c>
      <c r="Q66" s="265"/>
      <c r="R66" s="265"/>
    </row>
    <row r="67" spans="1:18" ht="16.5" hidden="1" customHeight="1" collapsed="1">
      <c r="A67" s="261">
        <v>2</v>
      </c>
      <c r="B67" s="262">
        <v>3</v>
      </c>
      <c r="C67" s="262">
        <v>1</v>
      </c>
      <c r="D67" s="262">
        <v>1</v>
      </c>
      <c r="E67" s="262">
        <v>1</v>
      </c>
      <c r="F67" s="264">
        <v>3</v>
      </c>
      <c r="G67" s="263" t="s">
        <v>210</v>
      </c>
      <c r="H67" s="249">
        <v>38</v>
      </c>
      <c r="I67" s="269">
        <v>0</v>
      </c>
      <c r="J67" s="269">
        <v>0</v>
      </c>
      <c r="K67" s="269">
        <v>0</v>
      </c>
      <c r="L67" s="269">
        <v>0</v>
      </c>
      <c r="Q67" s="265"/>
      <c r="R67" s="265"/>
    </row>
    <row r="68" spans="1:18" ht="29.25" hidden="1" customHeight="1" collapsed="1">
      <c r="A68" s="256">
        <v>2</v>
      </c>
      <c r="B68" s="254">
        <v>3</v>
      </c>
      <c r="C68" s="254">
        <v>1</v>
      </c>
      <c r="D68" s="254">
        <v>2</v>
      </c>
      <c r="E68" s="254"/>
      <c r="F68" s="257"/>
      <c r="G68" s="255" t="s">
        <v>211</v>
      </c>
      <c r="H68" s="249">
        <v>39</v>
      </c>
      <c r="I68" s="272">
        <f>I69</f>
        <v>0</v>
      </c>
      <c r="J68" s="294">
        <f>J69</f>
        <v>0</v>
      </c>
      <c r="K68" s="273">
        <f>K69</f>
        <v>0</v>
      </c>
      <c r="L68" s="273">
        <f>L69</f>
        <v>0</v>
      </c>
      <c r="Q68" s="265"/>
      <c r="R68" s="265"/>
    </row>
    <row r="69" spans="1:18" ht="27" hidden="1" customHeight="1" collapsed="1">
      <c r="A69" s="275">
        <v>2</v>
      </c>
      <c r="B69" s="276">
        <v>3</v>
      </c>
      <c r="C69" s="276">
        <v>1</v>
      </c>
      <c r="D69" s="276">
        <v>2</v>
      </c>
      <c r="E69" s="276">
        <v>1</v>
      </c>
      <c r="F69" s="278"/>
      <c r="G69" s="255" t="s">
        <v>211</v>
      </c>
      <c r="H69" s="249">
        <v>40</v>
      </c>
      <c r="I69" s="260">
        <f>SUM(I70:I72)</f>
        <v>0</v>
      </c>
      <c r="J69" s="295">
        <f>SUM(J70:J72)</f>
        <v>0</v>
      </c>
      <c r="K69" s="259">
        <f>SUM(K70:K72)</f>
        <v>0</v>
      </c>
      <c r="L69" s="251">
        <f>SUM(L70:L72)</f>
        <v>0</v>
      </c>
      <c r="Q69" s="265"/>
      <c r="R69" s="265"/>
    </row>
    <row r="70" spans="1:18" s="293" customFormat="1" ht="27" hidden="1" customHeight="1" collapsed="1">
      <c r="A70" s="261">
        <v>2</v>
      </c>
      <c r="B70" s="262">
        <v>3</v>
      </c>
      <c r="C70" s="262">
        <v>1</v>
      </c>
      <c r="D70" s="262">
        <v>2</v>
      </c>
      <c r="E70" s="262">
        <v>1</v>
      </c>
      <c r="F70" s="264">
        <v>1</v>
      </c>
      <c r="G70" s="266" t="s">
        <v>208</v>
      </c>
      <c r="H70" s="249">
        <v>41</v>
      </c>
      <c r="I70" s="269">
        <v>0</v>
      </c>
      <c r="J70" s="269">
        <v>0</v>
      </c>
      <c r="K70" s="269">
        <v>0</v>
      </c>
      <c r="L70" s="269">
        <v>0</v>
      </c>
      <c r="Q70" s="265"/>
      <c r="R70" s="265"/>
    </row>
    <row r="71" spans="1:18" ht="16.5" hidden="1" customHeight="1" collapsed="1">
      <c r="A71" s="261">
        <v>2</v>
      </c>
      <c r="B71" s="262">
        <v>3</v>
      </c>
      <c r="C71" s="262">
        <v>1</v>
      </c>
      <c r="D71" s="262">
        <v>2</v>
      </c>
      <c r="E71" s="262">
        <v>1</v>
      </c>
      <c r="F71" s="264">
        <v>2</v>
      </c>
      <c r="G71" s="266" t="s">
        <v>209</v>
      </c>
      <c r="H71" s="249">
        <v>42</v>
      </c>
      <c r="I71" s="269">
        <v>0</v>
      </c>
      <c r="J71" s="269">
        <v>0</v>
      </c>
      <c r="K71" s="269">
        <v>0</v>
      </c>
      <c r="L71" s="269">
        <v>0</v>
      </c>
      <c r="Q71" s="265"/>
      <c r="R71" s="265"/>
    </row>
    <row r="72" spans="1:18" ht="15" hidden="1" customHeight="1" collapsed="1">
      <c r="A72" s="261">
        <v>2</v>
      </c>
      <c r="B72" s="262">
        <v>3</v>
      </c>
      <c r="C72" s="262">
        <v>1</v>
      </c>
      <c r="D72" s="262">
        <v>2</v>
      </c>
      <c r="E72" s="262">
        <v>1</v>
      </c>
      <c r="F72" s="264">
        <v>3</v>
      </c>
      <c r="G72" s="266" t="s">
        <v>210</v>
      </c>
      <c r="H72" s="249">
        <v>43</v>
      </c>
      <c r="I72" s="269">
        <v>0</v>
      </c>
      <c r="J72" s="269">
        <v>0</v>
      </c>
      <c r="K72" s="269">
        <v>0</v>
      </c>
      <c r="L72" s="269">
        <v>0</v>
      </c>
      <c r="Q72" s="265"/>
      <c r="R72" s="265"/>
    </row>
    <row r="73" spans="1:18" ht="27.75" hidden="1" customHeight="1" collapsed="1">
      <c r="A73" s="261">
        <v>2</v>
      </c>
      <c r="B73" s="262">
        <v>3</v>
      </c>
      <c r="C73" s="262">
        <v>1</v>
      </c>
      <c r="D73" s="262">
        <v>3</v>
      </c>
      <c r="E73" s="262"/>
      <c r="F73" s="264"/>
      <c r="G73" s="266" t="s">
        <v>212</v>
      </c>
      <c r="H73" s="249">
        <v>44</v>
      </c>
      <c r="I73" s="250">
        <f>I74</f>
        <v>0</v>
      </c>
      <c r="J73" s="292">
        <f>J74</f>
        <v>0</v>
      </c>
      <c r="K73" s="251">
        <f>K74</f>
        <v>0</v>
      </c>
      <c r="L73" s="251">
        <f>L74</f>
        <v>0</v>
      </c>
      <c r="Q73" s="265"/>
      <c r="R73" s="265"/>
    </row>
    <row r="74" spans="1:18" ht="26.25" hidden="1" customHeight="1" collapsed="1">
      <c r="A74" s="261">
        <v>2</v>
      </c>
      <c r="B74" s="262">
        <v>3</v>
      </c>
      <c r="C74" s="262">
        <v>1</v>
      </c>
      <c r="D74" s="262">
        <v>3</v>
      </c>
      <c r="E74" s="262">
        <v>1</v>
      </c>
      <c r="F74" s="264"/>
      <c r="G74" s="266" t="s">
        <v>213</v>
      </c>
      <c r="H74" s="249">
        <v>45</v>
      </c>
      <c r="I74" s="250">
        <f>SUM(I75:I77)</f>
        <v>0</v>
      </c>
      <c r="J74" s="292">
        <f>SUM(J75:J77)</f>
        <v>0</v>
      </c>
      <c r="K74" s="251">
        <f>SUM(K75:K77)</f>
        <v>0</v>
      </c>
      <c r="L74" s="251">
        <f>SUM(L75:L77)</f>
        <v>0</v>
      </c>
      <c r="Q74" s="265"/>
      <c r="R74" s="265"/>
    </row>
    <row r="75" spans="1:18" ht="15" hidden="1" customHeight="1" collapsed="1">
      <c r="A75" s="256">
        <v>2</v>
      </c>
      <c r="B75" s="254">
        <v>3</v>
      </c>
      <c r="C75" s="254">
        <v>1</v>
      </c>
      <c r="D75" s="254">
        <v>3</v>
      </c>
      <c r="E75" s="254">
        <v>1</v>
      </c>
      <c r="F75" s="257">
        <v>1</v>
      </c>
      <c r="G75" s="282" t="s">
        <v>214</v>
      </c>
      <c r="H75" s="249">
        <v>46</v>
      </c>
      <c r="I75" s="267">
        <v>0</v>
      </c>
      <c r="J75" s="267">
        <v>0</v>
      </c>
      <c r="K75" s="267">
        <v>0</v>
      </c>
      <c r="L75" s="267">
        <v>0</v>
      </c>
      <c r="Q75" s="265"/>
      <c r="R75" s="265"/>
    </row>
    <row r="76" spans="1:18" ht="16.5" hidden="1" customHeight="1" collapsed="1">
      <c r="A76" s="261">
        <v>2</v>
      </c>
      <c r="B76" s="262">
        <v>3</v>
      </c>
      <c r="C76" s="262">
        <v>1</v>
      </c>
      <c r="D76" s="262">
        <v>3</v>
      </c>
      <c r="E76" s="262">
        <v>1</v>
      </c>
      <c r="F76" s="264">
        <v>2</v>
      </c>
      <c r="G76" s="266" t="s">
        <v>215</v>
      </c>
      <c r="H76" s="249">
        <v>47</v>
      </c>
      <c r="I76" s="269">
        <v>0</v>
      </c>
      <c r="J76" s="269">
        <v>0</v>
      </c>
      <c r="K76" s="269">
        <v>0</v>
      </c>
      <c r="L76" s="269">
        <v>0</v>
      </c>
      <c r="Q76" s="265"/>
      <c r="R76" s="265"/>
    </row>
    <row r="77" spans="1:18" ht="17.25" hidden="1" customHeight="1" collapsed="1">
      <c r="A77" s="256">
        <v>2</v>
      </c>
      <c r="B77" s="254">
        <v>3</v>
      </c>
      <c r="C77" s="254">
        <v>1</v>
      </c>
      <c r="D77" s="254">
        <v>3</v>
      </c>
      <c r="E77" s="254">
        <v>1</v>
      </c>
      <c r="F77" s="257">
        <v>3</v>
      </c>
      <c r="G77" s="282" t="s">
        <v>216</v>
      </c>
      <c r="H77" s="249">
        <v>48</v>
      </c>
      <c r="I77" s="267">
        <v>0</v>
      </c>
      <c r="J77" s="267">
        <v>0</v>
      </c>
      <c r="K77" s="267">
        <v>0</v>
      </c>
      <c r="L77" s="267">
        <v>0</v>
      </c>
      <c r="Q77" s="265"/>
      <c r="R77" s="265"/>
    </row>
    <row r="78" spans="1:18" ht="12.75" hidden="1" customHeight="1" collapsed="1">
      <c r="A78" s="256">
        <v>2</v>
      </c>
      <c r="B78" s="254">
        <v>3</v>
      </c>
      <c r="C78" s="254">
        <v>2</v>
      </c>
      <c r="D78" s="254"/>
      <c r="E78" s="254"/>
      <c r="F78" s="257"/>
      <c r="G78" s="282" t="s">
        <v>217</v>
      </c>
      <c r="H78" s="249">
        <v>49</v>
      </c>
      <c r="I78" s="250">
        <f t="shared" ref="I78:L79" si="3">I79</f>
        <v>0</v>
      </c>
      <c r="J78" s="250">
        <f t="shared" si="3"/>
        <v>0</v>
      </c>
      <c r="K78" s="250">
        <f t="shared" si="3"/>
        <v>0</v>
      </c>
      <c r="L78" s="250">
        <f t="shared" si="3"/>
        <v>0</v>
      </c>
    </row>
    <row r="79" spans="1:18" ht="12" hidden="1" customHeight="1" collapsed="1">
      <c r="A79" s="256">
        <v>2</v>
      </c>
      <c r="B79" s="254">
        <v>3</v>
      </c>
      <c r="C79" s="254">
        <v>2</v>
      </c>
      <c r="D79" s="254">
        <v>1</v>
      </c>
      <c r="E79" s="254"/>
      <c r="F79" s="257"/>
      <c r="G79" s="282" t="s">
        <v>217</v>
      </c>
      <c r="H79" s="249">
        <v>50</v>
      </c>
      <c r="I79" s="250">
        <f t="shared" si="3"/>
        <v>0</v>
      </c>
      <c r="J79" s="250">
        <f t="shared" si="3"/>
        <v>0</v>
      </c>
      <c r="K79" s="250">
        <f t="shared" si="3"/>
        <v>0</v>
      </c>
      <c r="L79" s="250">
        <f t="shared" si="3"/>
        <v>0</v>
      </c>
    </row>
    <row r="80" spans="1:18" ht="15.75" hidden="1" customHeight="1" collapsed="1">
      <c r="A80" s="256">
        <v>2</v>
      </c>
      <c r="B80" s="254">
        <v>3</v>
      </c>
      <c r="C80" s="254">
        <v>2</v>
      </c>
      <c r="D80" s="254">
        <v>1</v>
      </c>
      <c r="E80" s="254">
        <v>1</v>
      </c>
      <c r="F80" s="257"/>
      <c r="G80" s="282" t="s">
        <v>217</v>
      </c>
      <c r="H80" s="249">
        <v>51</v>
      </c>
      <c r="I80" s="250">
        <f>SUM(I81)</f>
        <v>0</v>
      </c>
      <c r="J80" s="250">
        <f>SUM(J81)</f>
        <v>0</v>
      </c>
      <c r="K80" s="250">
        <f>SUM(K81)</f>
        <v>0</v>
      </c>
      <c r="L80" s="250">
        <f>SUM(L81)</f>
        <v>0</v>
      </c>
    </row>
    <row r="81" spans="1:12" ht="13.5" hidden="1" customHeight="1" collapsed="1">
      <c r="A81" s="256">
        <v>2</v>
      </c>
      <c r="B81" s="254">
        <v>3</v>
      </c>
      <c r="C81" s="254">
        <v>2</v>
      </c>
      <c r="D81" s="254">
        <v>1</v>
      </c>
      <c r="E81" s="254">
        <v>1</v>
      </c>
      <c r="F81" s="257">
        <v>1</v>
      </c>
      <c r="G81" s="282" t="s">
        <v>217</v>
      </c>
      <c r="H81" s="249">
        <v>52</v>
      </c>
      <c r="I81" s="269">
        <v>0</v>
      </c>
      <c r="J81" s="269">
        <v>0</v>
      </c>
      <c r="K81" s="269">
        <v>0</v>
      </c>
      <c r="L81" s="269">
        <v>0</v>
      </c>
    </row>
    <row r="82" spans="1:12" ht="16.5" hidden="1" customHeight="1" collapsed="1">
      <c r="A82" s="245">
        <v>2</v>
      </c>
      <c r="B82" s="246">
        <v>4</v>
      </c>
      <c r="C82" s="246"/>
      <c r="D82" s="246"/>
      <c r="E82" s="246"/>
      <c r="F82" s="248"/>
      <c r="G82" s="296" t="s">
        <v>218</v>
      </c>
      <c r="H82" s="249">
        <v>53</v>
      </c>
      <c r="I82" s="250">
        <f t="shared" ref="I82:L84" si="4">I83</f>
        <v>0</v>
      </c>
      <c r="J82" s="292">
        <f t="shared" si="4"/>
        <v>0</v>
      </c>
      <c r="K82" s="251">
        <f t="shared" si="4"/>
        <v>0</v>
      </c>
      <c r="L82" s="251">
        <f t="shared" si="4"/>
        <v>0</v>
      </c>
    </row>
    <row r="83" spans="1:12" ht="15.75" hidden="1" customHeight="1" collapsed="1">
      <c r="A83" s="261">
        <v>2</v>
      </c>
      <c r="B83" s="262">
        <v>4</v>
      </c>
      <c r="C83" s="262">
        <v>1</v>
      </c>
      <c r="D83" s="262"/>
      <c r="E83" s="262"/>
      <c r="F83" s="264"/>
      <c r="G83" s="266" t="s">
        <v>219</v>
      </c>
      <c r="H83" s="249">
        <v>54</v>
      </c>
      <c r="I83" s="250">
        <f t="shared" si="4"/>
        <v>0</v>
      </c>
      <c r="J83" s="292">
        <f t="shared" si="4"/>
        <v>0</v>
      </c>
      <c r="K83" s="251">
        <f t="shared" si="4"/>
        <v>0</v>
      </c>
      <c r="L83" s="251">
        <f t="shared" si="4"/>
        <v>0</v>
      </c>
    </row>
    <row r="84" spans="1:12" ht="17.25" hidden="1" customHeight="1" collapsed="1">
      <c r="A84" s="261">
        <v>2</v>
      </c>
      <c r="B84" s="262">
        <v>4</v>
      </c>
      <c r="C84" s="262">
        <v>1</v>
      </c>
      <c r="D84" s="262">
        <v>1</v>
      </c>
      <c r="E84" s="262"/>
      <c r="F84" s="264"/>
      <c r="G84" s="266" t="s">
        <v>219</v>
      </c>
      <c r="H84" s="249">
        <v>55</v>
      </c>
      <c r="I84" s="250">
        <f t="shared" si="4"/>
        <v>0</v>
      </c>
      <c r="J84" s="292">
        <f t="shared" si="4"/>
        <v>0</v>
      </c>
      <c r="K84" s="251">
        <f t="shared" si="4"/>
        <v>0</v>
      </c>
      <c r="L84" s="251">
        <f t="shared" si="4"/>
        <v>0</v>
      </c>
    </row>
    <row r="85" spans="1:12" ht="18" hidden="1" customHeight="1" collapsed="1">
      <c r="A85" s="261">
        <v>2</v>
      </c>
      <c r="B85" s="262">
        <v>4</v>
      </c>
      <c r="C85" s="262">
        <v>1</v>
      </c>
      <c r="D85" s="262">
        <v>1</v>
      </c>
      <c r="E85" s="262">
        <v>1</v>
      </c>
      <c r="F85" s="264"/>
      <c r="G85" s="266" t="s">
        <v>219</v>
      </c>
      <c r="H85" s="249">
        <v>56</v>
      </c>
      <c r="I85" s="250">
        <f>SUM(I86:I88)</f>
        <v>0</v>
      </c>
      <c r="J85" s="292">
        <f>SUM(J86:J88)</f>
        <v>0</v>
      </c>
      <c r="K85" s="251">
        <f>SUM(K86:K88)</f>
        <v>0</v>
      </c>
      <c r="L85" s="251">
        <f>SUM(L86:L88)</f>
        <v>0</v>
      </c>
    </row>
    <row r="86" spans="1:12" ht="14.25" hidden="1" customHeight="1" collapsed="1">
      <c r="A86" s="261">
        <v>2</v>
      </c>
      <c r="B86" s="262">
        <v>4</v>
      </c>
      <c r="C86" s="262">
        <v>1</v>
      </c>
      <c r="D86" s="262">
        <v>1</v>
      </c>
      <c r="E86" s="262">
        <v>1</v>
      </c>
      <c r="F86" s="264">
        <v>1</v>
      </c>
      <c r="G86" s="266" t="s">
        <v>220</v>
      </c>
      <c r="H86" s="249">
        <v>57</v>
      </c>
      <c r="I86" s="269">
        <v>0</v>
      </c>
      <c r="J86" s="269">
        <v>0</v>
      </c>
      <c r="K86" s="269">
        <v>0</v>
      </c>
      <c r="L86" s="269">
        <v>0</v>
      </c>
    </row>
    <row r="87" spans="1:12" ht="13.5" hidden="1" customHeight="1" collapsed="1">
      <c r="A87" s="261">
        <v>2</v>
      </c>
      <c r="B87" s="261">
        <v>4</v>
      </c>
      <c r="C87" s="261">
        <v>1</v>
      </c>
      <c r="D87" s="262">
        <v>1</v>
      </c>
      <c r="E87" s="262">
        <v>1</v>
      </c>
      <c r="F87" s="297">
        <v>2</v>
      </c>
      <c r="G87" s="263" t="s">
        <v>221</v>
      </c>
      <c r="H87" s="249">
        <v>58</v>
      </c>
      <c r="I87" s="269">
        <v>0</v>
      </c>
      <c r="J87" s="269">
        <v>0</v>
      </c>
      <c r="K87" s="269">
        <v>0</v>
      </c>
      <c r="L87" s="269">
        <v>0</v>
      </c>
    </row>
    <row r="88" spans="1:12" hidden="1" collapsed="1">
      <c r="A88" s="261">
        <v>2</v>
      </c>
      <c r="B88" s="262">
        <v>4</v>
      </c>
      <c r="C88" s="261">
        <v>1</v>
      </c>
      <c r="D88" s="262">
        <v>1</v>
      </c>
      <c r="E88" s="262">
        <v>1</v>
      </c>
      <c r="F88" s="297">
        <v>3</v>
      </c>
      <c r="G88" s="263" t="s">
        <v>222</v>
      </c>
      <c r="H88" s="249">
        <v>59</v>
      </c>
      <c r="I88" s="269">
        <v>0</v>
      </c>
      <c r="J88" s="269">
        <v>0</v>
      </c>
      <c r="K88" s="269">
        <v>0</v>
      </c>
      <c r="L88" s="269">
        <v>0</v>
      </c>
    </row>
    <row r="89" spans="1:12" hidden="1" collapsed="1">
      <c r="A89" s="245">
        <v>2</v>
      </c>
      <c r="B89" s="246">
        <v>5</v>
      </c>
      <c r="C89" s="245"/>
      <c r="D89" s="246"/>
      <c r="E89" s="246"/>
      <c r="F89" s="298"/>
      <c r="G89" s="247" t="s">
        <v>223</v>
      </c>
      <c r="H89" s="249">
        <v>60</v>
      </c>
      <c r="I89" s="250">
        <f>SUM(I90+I95+I100)</f>
        <v>0</v>
      </c>
      <c r="J89" s="292">
        <f>SUM(J90+J95+J100)</f>
        <v>0</v>
      </c>
      <c r="K89" s="251">
        <f>SUM(K90+K95+K100)</f>
        <v>0</v>
      </c>
      <c r="L89" s="251">
        <f>SUM(L90+L95+L100)</f>
        <v>0</v>
      </c>
    </row>
    <row r="90" spans="1:12" hidden="1" collapsed="1">
      <c r="A90" s="256">
        <v>2</v>
      </c>
      <c r="B90" s="254">
        <v>5</v>
      </c>
      <c r="C90" s="256">
        <v>1</v>
      </c>
      <c r="D90" s="254"/>
      <c r="E90" s="254"/>
      <c r="F90" s="299"/>
      <c r="G90" s="255" t="s">
        <v>224</v>
      </c>
      <c r="H90" s="249">
        <v>61</v>
      </c>
      <c r="I90" s="272">
        <f t="shared" ref="I90:L91" si="5">I91</f>
        <v>0</v>
      </c>
      <c r="J90" s="294">
        <f t="shared" si="5"/>
        <v>0</v>
      </c>
      <c r="K90" s="273">
        <f t="shared" si="5"/>
        <v>0</v>
      </c>
      <c r="L90" s="273">
        <f t="shared" si="5"/>
        <v>0</v>
      </c>
    </row>
    <row r="91" spans="1:12" hidden="1" collapsed="1">
      <c r="A91" s="261">
        <v>2</v>
      </c>
      <c r="B91" s="262">
        <v>5</v>
      </c>
      <c r="C91" s="261">
        <v>1</v>
      </c>
      <c r="D91" s="262">
        <v>1</v>
      </c>
      <c r="E91" s="262"/>
      <c r="F91" s="297"/>
      <c r="G91" s="263" t="s">
        <v>224</v>
      </c>
      <c r="H91" s="249">
        <v>62</v>
      </c>
      <c r="I91" s="250">
        <f t="shared" si="5"/>
        <v>0</v>
      </c>
      <c r="J91" s="292">
        <f t="shared" si="5"/>
        <v>0</v>
      </c>
      <c r="K91" s="251">
        <f t="shared" si="5"/>
        <v>0</v>
      </c>
      <c r="L91" s="251">
        <f t="shared" si="5"/>
        <v>0</v>
      </c>
    </row>
    <row r="92" spans="1:12" hidden="1" collapsed="1">
      <c r="A92" s="261">
        <v>2</v>
      </c>
      <c r="B92" s="262">
        <v>5</v>
      </c>
      <c r="C92" s="261">
        <v>1</v>
      </c>
      <c r="D92" s="262">
        <v>1</v>
      </c>
      <c r="E92" s="262">
        <v>1</v>
      </c>
      <c r="F92" s="297"/>
      <c r="G92" s="263" t="s">
        <v>224</v>
      </c>
      <c r="H92" s="249">
        <v>63</v>
      </c>
      <c r="I92" s="250">
        <f>SUM(I93:I94)</f>
        <v>0</v>
      </c>
      <c r="J92" s="292">
        <f>SUM(J93:J94)</f>
        <v>0</v>
      </c>
      <c r="K92" s="251">
        <f>SUM(K93:K94)</f>
        <v>0</v>
      </c>
      <c r="L92" s="251">
        <f>SUM(L93:L94)</f>
        <v>0</v>
      </c>
    </row>
    <row r="93" spans="1:12" ht="25.5" hidden="1" customHeight="1" collapsed="1">
      <c r="A93" s="261">
        <v>2</v>
      </c>
      <c r="B93" s="262">
        <v>5</v>
      </c>
      <c r="C93" s="261">
        <v>1</v>
      </c>
      <c r="D93" s="262">
        <v>1</v>
      </c>
      <c r="E93" s="262">
        <v>1</v>
      </c>
      <c r="F93" s="297">
        <v>1</v>
      </c>
      <c r="G93" s="263" t="s">
        <v>225</v>
      </c>
      <c r="H93" s="249">
        <v>64</v>
      </c>
      <c r="I93" s="269">
        <v>0</v>
      </c>
      <c r="J93" s="269">
        <v>0</v>
      </c>
      <c r="K93" s="269">
        <v>0</v>
      </c>
      <c r="L93" s="269">
        <v>0</v>
      </c>
    </row>
    <row r="94" spans="1:12" ht="15.75" hidden="1" customHeight="1" collapsed="1">
      <c r="A94" s="261">
        <v>2</v>
      </c>
      <c r="B94" s="262">
        <v>5</v>
      </c>
      <c r="C94" s="261">
        <v>1</v>
      </c>
      <c r="D94" s="262">
        <v>1</v>
      </c>
      <c r="E94" s="262">
        <v>1</v>
      </c>
      <c r="F94" s="297">
        <v>2</v>
      </c>
      <c r="G94" s="263" t="s">
        <v>226</v>
      </c>
      <c r="H94" s="249">
        <v>65</v>
      </c>
      <c r="I94" s="269">
        <v>0</v>
      </c>
      <c r="J94" s="269">
        <v>0</v>
      </c>
      <c r="K94" s="269">
        <v>0</v>
      </c>
      <c r="L94" s="269">
        <v>0</v>
      </c>
    </row>
    <row r="95" spans="1:12" ht="12" hidden="1" customHeight="1" collapsed="1">
      <c r="A95" s="261">
        <v>2</v>
      </c>
      <c r="B95" s="262">
        <v>5</v>
      </c>
      <c r="C95" s="261">
        <v>2</v>
      </c>
      <c r="D95" s="262"/>
      <c r="E95" s="262"/>
      <c r="F95" s="297"/>
      <c r="G95" s="263" t="s">
        <v>227</v>
      </c>
      <c r="H95" s="249">
        <v>66</v>
      </c>
      <c r="I95" s="250">
        <f t="shared" ref="I95:L96" si="6">I96</f>
        <v>0</v>
      </c>
      <c r="J95" s="292">
        <f t="shared" si="6"/>
        <v>0</v>
      </c>
      <c r="K95" s="251">
        <f t="shared" si="6"/>
        <v>0</v>
      </c>
      <c r="L95" s="250">
        <f t="shared" si="6"/>
        <v>0</v>
      </c>
    </row>
    <row r="96" spans="1:12" ht="15.75" hidden="1" customHeight="1" collapsed="1">
      <c r="A96" s="266">
        <v>2</v>
      </c>
      <c r="B96" s="261">
        <v>5</v>
      </c>
      <c r="C96" s="262">
        <v>2</v>
      </c>
      <c r="D96" s="263">
        <v>1</v>
      </c>
      <c r="E96" s="261"/>
      <c r="F96" s="297"/>
      <c r="G96" s="263" t="s">
        <v>227</v>
      </c>
      <c r="H96" s="249">
        <v>67</v>
      </c>
      <c r="I96" s="250">
        <f t="shared" si="6"/>
        <v>0</v>
      </c>
      <c r="J96" s="292">
        <f t="shared" si="6"/>
        <v>0</v>
      </c>
      <c r="K96" s="251">
        <f t="shared" si="6"/>
        <v>0</v>
      </c>
      <c r="L96" s="250">
        <f t="shared" si="6"/>
        <v>0</v>
      </c>
    </row>
    <row r="97" spans="1:12" ht="15" hidden="1" customHeight="1" collapsed="1">
      <c r="A97" s="266">
        <v>2</v>
      </c>
      <c r="B97" s="261">
        <v>5</v>
      </c>
      <c r="C97" s="262">
        <v>2</v>
      </c>
      <c r="D97" s="263">
        <v>1</v>
      </c>
      <c r="E97" s="261">
        <v>1</v>
      </c>
      <c r="F97" s="297"/>
      <c r="G97" s="263" t="s">
        <v>227</v>
      </c>
      <c r="H97" s="249">
        <v>68</v>
      </c>
      <c r="I97" s="250">
        <f>SUM(I98:I99)</f>
        <v>0</v>
      </c>
      <c r="J97" s="292">
        <f>SUM(J98:J99)</f>
        <v>0</v>
      </c>
      <c r="K97" s="251">
        <f>SUM(K98:K99)</f>
        <v>0</v>
      </c>
      <c r="L97" s="250">
        <f>SUM(L98:L99)</f>
        <v>0</v>
      </c>
    </row>
    <row r="98" spans="1:12" ht="25.5" hidden="1" customHeight="1" collapsed="1">
      <c r="A98" s="266">
        <v>2</v>
      </c>
      <c r="B98" s="261">
        <v>5</v>
      </c>
      <c r="C98" s="262">
        <v>2</v>
      </c>
      <c r="D98" s="263">
        <v>1</v>
      </c>
      <c r="E98" s="261">
        <v>1</v>
      </c>
      <c r="F98" s="297">
        <v>1</v>
      </c>
      <c r="G98" s="263" t="s">
        <v>228</v>
      </c>
      <c r="H98" s="249">
        <v>69</v>
      </c>
      <c r="I98" s="269">
        <v>0</v>
      </c>
      <c r="J98" s="269">
        <v>0</v>
      </c>
      <c r="K98" s="269">
        <v>0</v>
      </c>
      <c r="L98" s="269">
        <v>0</v>
      </c>
    </row>
    <row r="99" spans="1:12" ht="25.5" hidden="1" customHeight="1" collapsed="1">
      <c r="A99" s="266">
        <v>2</v>
      </c>
      <c r="B99" s="261">
        <v>5</v>
      </c>
      <c r="C99" s="262">
        <v>2</v>
      </c>
      <c r="D99" s="263">
        <v>1</v>
      </c>
      <c r="E99" s="261">
        <v>1</v>
      </c>
      <c r="F99" s="297">
        <v>2</v>
      </c>
      <c r="G99" s="263" t="s">
        <v>229</v>
      </c>
      <c r="H99" s="249">
        <v>70</v>
      </c>
      <c r="I99" s="269">
        <v>0</v>
      </c>
      <c r="J99" s="269">
        <v>0</v>
      </c>
      <c r="K99" s="269">
        <v>0</v>
      </c>
      <c r="L99" s="269">
        <v>0</v>
      </c>
    </row>
    <row r="100" spans="1:12" ht="28.5" hidden="1" customHeight="1" collapsed="1">
      <c r="A100" s="266">
        <v>2</v>
      </c>
      <c r="B100" s="261">
        <v>5</v>
      </c>
      <c r="C100" s="262">
        <v>3</v>
      </c>
      <c r="D100" s="263"/>
      <c r="E100" s="261"/>
      <c r="F100" s="297"/>
      <c r="G100" s="263" t="s">
        <v>230</v>
      </c>
      <c r="H100" s="249">
        <v>71</v>
      </c>
      <c r="I100" s="250">
        <f t="shared" ref="I100:L101" si="7">I101</f>
        <v>0</v>
      </c>
      <c r="J100" s="292">
        <f t="shared" si="7"/>
        <v>0</v>
      </c>
      <c r="K100" s="251">
        <f t="shared" si="7"/>
        <v>0</v>
      </c>
      <c r="L100" s="250">
        <f t="shared" si="7"/>
        <v>0</v>
      </c>
    </row>
    <row r="101" spans="1:12" ht="27" hidden="1" customHeight="1" collapsed="1">
      <c r="A101" s="266">
        <v>2</v>
      </c>
      <c r="B101" s="261">
        <v>5</v>
      </c>
      <c r="C101" s="262">
        <v>3</v>
      </c>
      <c r="D101" s="263">
        <v>1</v>
      </c>
      <c r="E101" s="261"/>
      <c r="F101" s="297"/>
      <c r="G101" s="263" t="s">
        <v>231</v>
      </c>
      <c r="H101" s="249">
        <v>72</v>
      </c>
      <c r="I101" s="250">
        <f t="shared" si="7"/>
        <v>0</v>
      </c>
      <c r="J101" s="292">
        <f t="shared" si="7"/>
        <v>0</v>
      </c>
      <c r="K101" s="251">
        <f t="shared" si="7"/>
        <v>0</v>
      </c>
      <c r="L101" s="250">
        <f t="shared" si="7"/>
        <v>0</v>
      </c>
    </row>
    <row r="102" spans="1:12" ht="30" hidden="1" customHeight="1" collapsed="1">
      <c r="A102" s="274">
        <v>2</v>
      </c>
      <c r="B102" s="275">
        <v>5</v>
      </c>
      <c r="C102" s="276">
        <v>3</v>
      </c>
      <c r="D102" s="277">
        <v>1</v>
      </c>
      <c r="E102" s="275">
        <v>1</v>
      </c>
      <c r="F102" s="300"/>
      <c r="G102" s="277" t="s">
        <v>231</v>
      </c>
      <c r="H102" s="249">
        <v>73</v>
      </c>
      <c r="I102" s="260">
        <f>SUM(I103:I104)</f>
        <v>0</v>
      </c>
      <c r="J102" s="295">
        <f>SUM(J103:J104)</f>
        <v>0</v>
      </c>
      <c r="K102" s="259">
        <f>SUM(K103:K104)</f>
        <v>0</v>
      </c>
      <c r="L102" s="260">
        <f>SUM(L103:L104)</f>
        <v>0</v>
      </c>
    </row>
    <row r="103" spans="1:12" ht="26.25" hidden="1" customHeight="1" collapsed="1">
      <c r="A103" s="266">
        <v>2</v>
      </c>
      <c r="B103" s="261">
        <v>5</v>
      </c>
      <c r="C103" s="262">
        <v>3</v>
      </c>
      <c r="D103" s="263">
        <v>1</v>
      </c>
      <c r="E103" s="261">
        <v>1</v>
      </c>
      <c r="F103" s="297">
        <v>1</v>
      </c>
      <c r="G103" s="263" t="s">
        <v>231</v>
      </c>
      <c r="H103" s="249">
        <v>74</v>
      </c>
      <c r="I103" s="269">
        <v>0</v>
      </c>
      <c r="J103" s="269">
        <v>0</v>
      </c>
      <c r="K103" s="269">
        <v>0</v>
      </c>
      <c r="L103" s="269">
        <v>0</v>
      </c>
    </row>
    <row r="104" spans="1:12" ht="26.25" hidden="1" customHeight="1" collapsed="1">
      <c r="A104" s="274">
        <v>2</v>
      </c>
      <c r="B104" s="275">
        <v>5</v>
      </c>
      <c r="C104" s="276">
        <v>3</v>
      </c>
      <c r="D104" s="277">
        <v>1</v>
      </c>
      <c r="E104" s="275">
        <v>1</v>
      </c>
      <c r="F104" s="300">
        <v>2</v>
      </c>
      <c r="G104" s="277" t="s">
        <v>232</v>
      </c>
      <c r="H104" s="249">
        <v>75</v>
      </c>
      <c r="I104" s="269">
        <v>0</v>
      </c>
      <c r="J104" s="269">
        <v>0</v>
      </c>
      <c r="K104" s="269">
        <v>0</v>
      </c>
      <c r="L104" s="269">
        <v>0</v>
      </c>
    </row>
    <row r="105" spans="1:12" ht="27.75" hidden="1" customHeight="1" collapsed="1">
      <c r="A105" s="274">
        <v>2</v>
      </c>
      <c r="B105" s="275">
        <v>5</v>
      </c>
      <c r="C105" s="276">
        <v>3</v>
      </c>
      <c r="D105" s="277">
        <v>2</v>
      </c>
      <c r="E105" s="275"/>
      <c r="F105" s="300"/>
      <c r="G105" s="277" t="s">
        <v>233</v>
      </c>
      <c r="H105" s="249">
        <v>76</v>
      </c>
      <c r="I105" s="260">
        <f>I106</f>
        <v>0</v>
      </c>
      <c r="J105" s="260">
        <f>J106</f>
        <v>0</v>
      </c>
      <c r="K105" s="260">
        <f>K106</f>
        <v>0</v>
      </c>
      <c r="L105" s="260">
        <f>L106</f>
        <v>0</v>
      </c>
    </row>
    <row r="106" spans="1:12" ht="25.5" hidden="1" customHeight="1" collapsed="1">
      <c r="A106" s="274">
        <v>2</v>
      </c>
      <c r="B106" s="275">
        <v>5</v>
      </c>
      <c r="C106" s="276">
        <v>3</v>
      </c>
      <c r="D106" s="277">
        <v>2</v>
      </c>
      <c r="E106" s="275">
        <v>1</v>
      </c>
      <c r="F106" s="300"/>
      <c r="G106" s="277" t="s">
        <v>233</v>
      </c>
      <c r="H106" s="249">
        <v>77</v>
      </c>
      <c r="I106" s="260">
        <f>SUM(I107:I108)</f>
        <v>0</v>
      </c>
      <c r="J106" s="260">
        <f>SUM(J107:J108)</f>
        <v>0</v>
      </c>
      <c r="K106" s="260">
        <f>SUM(K107:K108)</f>
        <v>0</v>
      </c>
      <c r="L106" s="260">
        <f>SUM(L107:L108)</f>
        <v>0</v>
      </c>
    </row>
    <row r="107" spans="1:12" ht="30" hidden="1" customHeight="1" collapsed="1">
      <c r="A107" s="274">
        <v>2</v>
      </c>
      <c r="B107" s="275">
        <v>5</v>
      </c>
      <c r="C107" s="276">
        <v>3</v>
      </c>
      <c r="D107" s="277">
        <v>2</v>
      </c>
      <c r="E107" s="275">
        <v>1</v>
      </c>
      <c r="F107" s="300">
        <v>1</v>
      </c>
      <c r="G107" s="277" t="s">
        <v>233</v>
      </c>
      <c r="H107" s="249">
        <v>78</v>
      </c>
      <c r="I107" s="269">
        <v>0</v>
      </c>
      <c r="J107" s="269">
        <v>0</v>
      </c>
      <c r="K107" s="269">
        <v>0</v>
      </c>
      <c r="L107" s="269">
        <v>0</v>
      </c>
    </row>
    <row r="108" spans="1:12" ht="18" hidden="1" customHeight="1" collapsed="1">
      <c r="A108" s="274">
        <v>2</v>
      </c>
      <c r="B108" s="275">
        <v>5</v>
      </c>
      <c r="C108" s="276">
        <v>3</v>
      </c>
      <c r="D108" s="277">
        <v>2</v>
      </c>
      <c r="E108" s="275">
        <v>1</v>
      </c>
      <c r="F108" s="300">
        <v>2</v>
      </c>
      <c r="G108" s="277" t="s">
        <v>234</v>
      </c>
      <c r="H108" s="249">
        <v>79</v>
      </c>
      <c r="I108" s="269">
        <v>0</v>
      </c>
      <c r="J108" s="269">
        <v>0</v>
      </c>
      <c r="K108" s="269">
        <v>0</v>
      </c>
      <c r="L108" s="269">
        <v>0</v>
      </c>
    </row>
    <row r="109" spans="1:12" ht="16.5" hidden="1" customHeight="1" collapsed="1">
      <c r="A109" s="296">
        <v>2</v>
      </c>
      <c r="B109" s="245">
        <v>6</v>
      </c>
      <c r="C109" s="246"/>
      <c r="D109" s="247"/>
      <c r="E109" s="245"/>
      <c r="F109" s="298"/>
      <c r="G109" s="301" t="s">
        <v>235</v>
      </c>
      <c r="H109" s="249">
        <v>80</v>
      </c>
      <c r="I109" s="250">
        <f>SUM(I110+I115+I119+I123+I127)</f>
        <v>0</v>
      </c>
      <c r="J109" s="292">
        <f>SUM(J110+J115+J119+J123+J127)</f>
        <v>0</v>
      </c>
      <c r="K109" s="251">
        <f>SUM(K110+K115+K119+K123+K127)</f>
        <v>0</v>
      </c>
      <c r="L109" s="250">
        <f>SUM(L110+L115+L119+L123+L127)</f>
        <v>0</v>
      </c>
    </row>
    <row r="110" spans="1:12" ht="14.25" hidden="1" customHeight="1" collapsed="1">
      <c r="A110" s="274">
        <v>2</v>
      </c>
      <c r="B110" s="275">
        <v>6</v>
      </c>
      <c r="C110" s="276">
        <v>1</v>
      </c>
      <c r="D110" s="277"/>
      <c r="E110" s="275"/>
      <c r="F110" s="300"/>
      <c r="G110" s="277" t="s">
        <v>236</v>
      </c>
      <c r="H110" s="249">
        <v>81</v>
      </c>
      <c r="I110" s="260">
        <f t="shared" ref="I110:L111" si="8">I111</f>
        <v>0</v>
      </c>
      <c r="J110" s="295">
        <f t="shared" si="8"/>
        <v>0</v>
      </c>
      <c r="K110" s="259">
        <f t="shared" si="8"/>
        <v>0</v>
      </c>
      <c r="L110" s="260">
        <f t="shared" si="8"/>
        <v>0</v>
      </c>
    </row>
    <row r="111" spans="1:12" ht="14.25" hidden="1" customHeight="1" collapsed="1">
      <c r="A111" s="266">
        <v>2</v>
      </c>
      <c r="B111" s="261">
        <v>6</v>
      </c>
      <c r="C111" s="262">
        <v>1</v>
      </c>
      <c r="D111" s="263">
        <v>1</v>
      </c>
      <c r="E111" s="261"/>
      <c r="F111" s="297"/>
      <c r="G111" s="263" t="s">
        <v>236</v>
      </c>
      <c r="H111" s="249">
        <v>82</v>
      </c>
      <c r="I111" s="250">
        <f t="shared" si="8"/>
        <v>0</v>
      </c>
      <c r="J111" s="292">
        <f t="shared" si="8"/>
        <v>0</v>
      </c>
      <c r="K111" s="251">
        <f t="shared" si="8"/>
        <v>0</v>
      </c>
      <c r="L111" s="250">
        <f t="shared" si="8"/>
        <v>0</v>
      </c>
    </row>
    <row r="112" spans="1:12" hidden="1" collapsed="1">
      <c r="A112" s="266">
        <v>2</v>
      </c>
      <c r="B112" s="261">
        <v>6</v>
      </c>
      <c r="C112" s="262">
        <v>1</v>
      </c>
      <c r="D112" s="263">
        <v>1</v>
      </c>
      <c r="E112" s="261">
        <v>1</v>
      </c>
      <c r="F112" s="297"/>
      <c r="G112" s="263" t="s">
        <v>236</v>
      </c>
      <c r="H112" s="249">
        <v>83</v>
      </c>
      <c r="I112" s="250">
        <f>SUM(I113:I114)</f>
        <v>0</v>
      </c>
      <c r="J112" s="292">
        <f>SUM(J113:J114)</f>
        <v>0</v>
      </c>
      <c r="K112" s="251">
        <f>SUM(K113:K114)</f>
        <v>0</v>
      </c>
      <c r="L112" s="250">
        <f>SUM(L113:L114)</f>
        <v>0</v>
      </c>
    </row>
    <row r="113" spans="1:12" ht="13.5" hidden="1" customHeight="1" collapsed="1">
      <c r="A113" s="266">
        <v>2</v>
      </c>
      <c r="B113" s="261">
        <v>6</v>
      </c>
      <c r="C113" s="262">
        <v>1</v>
      </c>
      <c r="D113" s="263">
        <v>1</v>
      </c>
      <c r="E113" s="261">
        <v>1</v>
      </c>
      <c r="F113" s="297">
        <v>1</v>
      </c>
      <c r="G113" s="263" t="s">
        <v>237</v>
      </c>
      <c r="H113" s="249">
        <v>84</v>
      </c>
      <c r="I113" s="269">
        <v>0</v>
      </c>
      <c r="J113" s="269">
        <v>0</v>
      </c>
      <c r="K113" s="269">
        <v>0</v>
      </c>
      <c r="L113" s="269">
        <v>0</v>
      </c>
    </row>
    <row r="114" spans="1:12" hidden="1" collapsed="1">
      <c r="A114" s="282">
        <v>2</v>
      </c>
      <c r="B114" s="256">
        <v>6</v>
      </c>
      <c r="C114" s="254">
        <v>1</v>
      </c>
      <c r="D114" s="255">
        <v>1</v>
      </c>
      <c r="E114" s="256">
        <v>1</v>
      </c>
      <c r="F114" s="299">
        <v>2</v>
      </c>
      <c r="G114" s="255" t="s">
        <v>238</v>
      </c>
      <c r="H114" s="249">
        <v>85</v>
      </c>
      <c r="I114" s="267">
        <v>0</v>
      </c>
      <c r="J114" s="267">
        <v>0</v>
      </c>
      <c r="K114" s="267">
        <v>0</v>
      </c>
      <c r="L114" s="267">
        <v>0</v>
      </c>
    </row>
    <row r="115" spans="1:12" ht="25.5" hidden="1" customHeight="1" collapsed="1">
      <c r="A115" s="266">
        <v>2</v>
      </c>
      <c r="B115" s="261">
        <v>6</v>
      </c>
      <c r="C115" s="262">
        <v>2</v>
      </c>
      <c r="D115" s="263"/>
      <c r="E115" s="261"/>
      <c r="F115" s="297"/>
      <c r="G115" s="263" t="s">
        <v>239</v>
      </c>
      <c r="H115" s="249">
        <v>86</v>
      </c>
      <c r="I115" s="250">
        <f t="shared" ref="I115:L117" si="9">I116</f>
        <v>0</v>
      </c>
      <c r="J115" s="292">
        <f t="shared" si="9"/>
        <v>0</v>
      </c>
      <c r="K115" s="251">
        <f t="shared" si="9"/>
        <v>0</v>
      </c>
      <c r="L115" s="250">
        <f t="shared" si="9"/>
        <v>0</v>
      </c>
    </row>
    <row r="116" spans="1:12" ht="14.25" hidden="1" customHeight="1" collapsed="1">
      <c r="A116" s="266">
        <v>2</v>
      </c>
      <c r="B116" s="261">
        <v>6</v>
      </c>
      <c r="C116" s="262">
        <v>2</v>
      </c>
      <c r="D116" s="263">
        <v>1</v>
      </c>
      <c r="E116" s="261"/>
      <c r="F116" s="297"/>
      <c r="G116" s="263" t="s">
        <v>239</v>
      </c>
      <c r="H116" s="249">
        <v>87</v>
      </c>
      <c r="I116" s="250">
        <f t="shared" si="9"/>
        <v>0</v>
      </c>
      <c r="J116" s="292">
        <f t="shared" si="9"/>
        <v>0</v>
      </c>
      <c r="K116" s="251">
        <f t="shared" si="9"/>
        <v>0</v>
      </c>
      <c r="L116" s="250">
        <f t="shared" si="9"/>
        <v>0</v>
      </c>
    </row>
    <row r="117" spans="1:12" ht="14.25" hidden="1" customHeight="1" collapsed="1">
      <c r="A117" s="266">
        <v>2</v>
      </c>
      <c r="B117" s="261">
        <v>6</v>
      </c>
      <c r="C117" s="262">
        <v>2</v>
      </c>
      <c r="D117" s="263">
        <v>1</v>
      </c>
      <c r="E117" s="261">
        <v>1</v>
      </c>
      <c r="F117" s="297"/>
      <c r="G117" s="263" t="s">
        <v>239</v>
      </c>
      <c r="H117" s="249">
        <v>88</v>
      </c>
      <c r="I117" s="302">
        <f t="shared" si="9"/>
        <v>0</v>
      </c>
      <c r="J117" s="303">
        <f t="shared" si="9"/>
        <v>0</v>
      </c>
      <c r="K117" s="304">
        <f t="shared" si="9"/>
        <v>0</v>
      </c>
      <c r="L117" s="302">
        <f t="shared" si="9"/>
        <v>0</v>
      </c>
    </row>
    <row r="118" spans="1:12" ht="25.5" hidden="1" customHeight="1" collapsed="1">
      <c r="A118" s="266">
        <v>2</v>
      </c>
      <c r="B118" s="261">
        <v>6</v>
      </c>
      <c r="C118" s="262">
        <v>2</v>
      </c>
      <c r="D118" s="263">
        <v>1</v>
      </c>
      <c r="E118" s="261">
        <v>1</v>
      </c>
      <c r="F118" s="297">
        <v>1</v>
      </c>
      <c r="G118" s="263" t="s">
        <v>239</v>
      </c>
      <c r="H118" s="249">
        <v>89</v>
      </c>
      <c r="I118" s="269">
        <v>0</v>
      </c>
      <c r="J118" s="269">
        <v>0</v>
      </c>
      <c r="K118" s="269">
        <v>0</v>
      </c>
      <c r="L118" s="269">
        <v>0</v>
      </c>
    </row>
    <row r="119" spans="1:12" ht="26.25" hidden="1" customHeight="1" collapsed="1">
      <c r="A119" s="282">
        <v>2</v>
      </c>
      <c r="B119" s="256">
        <v>6</v>
      </c>
      <c r="C119" s="254">
        <v>3</v>
      </c>
      <c r="D119" s="255"/>
      <c r="E119" s="256"/>
      <c r="F119" s="299"/>
      <c r="G119" s="255" t="s">
        <v>240</v>
      </c>
      <c r="H119" s="249">
        <v>90</v>
      </c>
      <c r="I119" s="272">
        <f t="shared" ref="I119:L121" si="10">I120</f>
        <v>0</v>
      </c>
      <c r="J119" s="294">
        <f t="shared" si="10"/>
        <v>0</v>
      </c>
      <c r="K119" s="273">
        <f t="shared" si="10"/>
        <v>0</v>
      </c>
      <c r="L119" s="272">
        <f t="shared" si="10"/>
        <v>0</v>
      </c>
    </row>
    <row r="120" spans="1:12" ht="25.5" hidden="1" customHeight="1" collapsed="1">
      <c r="A120" s="266">
        <v>2</v>
      </c>
      <c r="B120" s="261">
        <v>6</v>
      </c>
      <c r="C120" s="262">
        <v>3</v>
      </c>
      <c r="D120" s="263">
        <v>1</v>
      </c>
      <c r="E120" s="261"/>
      <c r="F120" s="297"/>
      <c r="G120" s="263" t="s">
        <v>240</v>
      </c>
      <c r="H120" s="249">
        <v>91</v>
      </c>
      <c r="I120" s="250">
        <f t="shared" si="10"/>
        <v>0</v>
      </c>
      <c r="J120" s="292">
        <f t="shared" si="10"/>
        <v>0</v>
      </c>
      <c r="K120" s="251">
        <f t="shared" si="10"/>
        <v>0</v>
      </c>
      <c r="L120" s="250">
        <f t="shared" si="10"/>
        <v>0</v>
      </c>
    </row>
    <row r="121" spans="1:12" ht="26.25" hidden="1" customHeight="1" collapsed="1">
      <c r="A121" s="266">
        <v>2</v>
      </c>
      <c r="B121" s="261">
        <v>6</v>
      </c>
      <c r="C121" s="262">
        <v>3</v>
      </c>
      <c r="D121" s="263">
        <v>1</v>
      </c>
      <c r="E121" s="261">
        <v>1</v>
      </c>
      <c r="F121" s="297"/>
      <c r="G121" s="263" t="s">
        <v>240</v>
      </c>
      <c r="H121" s="249">
        <v>92</v>
      </c>
      <c r="I121" s="250">
        <f t="shared" si="10"/>
        <v>0</v>
      </c>
      <c r="J121" s="292">
        <f t="shared" si="10"/>
        <v>0</v>
      </c>
      <c r="K121" s="251">
        <f t="shared" si="10"/>
        <v>0</v>
      </c>
      <c r="L121" s="250">
        <f t="shared" si="10"/>
        <v>0</v>
      </c>
    </row>
    <row r="122" spans="1:12" ht="27" hidden="1" customHeight="1" collapsed="1">
      <c r="A122" s="266">
        <v>2</v>
      </c>
      <c r="B122" s="261">
        <v>6</v>
      </c>
      <c r="C122" s="262">
        <v>3</v>
      </c>
      <c r="D122" s="263">
        <v>1</v>
      </c>
      <c r="E122" s="261">
        <v>1</v>
      </c>
      <c r="F122" s="297">
        <v>1</v>
      </c>
      <c r="G122" s="263" t="s">
        <v>240</v>
      </c>
      <c r="H122" s="249">
        <v>93</v>
      </c>
      <c r="I122" s="269">
        <v>0</v>
      </c>
      <c r="J122" s="269">
        <v>0</v>
      </c>
      <c r="K122" s="269">
        <v>0</v>
      </c>
      <c r="L122" s="269">
        <v>0</v>
      </c>
    </row>
    <row r="123" spans="1:12" ht="25.5" hidden="1" customHeight="1" collapsed="1">
      <c r="A123" s="282">
        <v>2</v>
      </c>
      <c r="B123" s="256">
        <v>6</v>
      </c>
      <c r="C123" s="254">
        <v>4</v>
      </c>
      <c r="D123" s="255"/>
      <c r="E123" s="256"/>
      <c r="F123" s="299"/>
      <c r="G123" s="255" t="s">
        <v>241</v>
      </c>
      <c r="H123" s="249">
        <v>94</v>
      </c>
      <c r="I123" s="272">
        <f t="shared" ref="I123:L125" si="11">I124</f>
        <v>0</v>
      </c>
      <c r="J123" s="294">
        <f t="shared" si="11"/>
        <v>0</v>
      </c>
      <c r="K123" s="273">
        <f t="shared" si="11"/>
        <v>0</v>
      </c>
      <c r="L123" s="272">
        <f t="shared" si="11"/>
        <v>0</v>
      </c>
    </row>
    <row r="124" spans="1:12" ht="27" hidden="1" customHeight="1" collapsed="1">
      <c r="A124" s="266">
        <v>2</v>
      </c>
      <c r="B124" s="261">
        <v>6</v>
      </c>
      <c r="C124" s="262">
        <v>4</v>
      </c>
      <c r="D124" s="263">
        <v>1</v>
      </c>
      <c r="E124" s="261"/>
      <c r="F124" s="297"/>
      <c r="G124" s="263" t="s">
        <v>241</v>
      </c>
      <c r="H124" s="249">
        <v>95</v>
      </c>
      <c r="I124" s="250">
        <f t="shared" si="11"/>
        <v>0</v>
      </c>
      <c r="J124" s="292">
        <f t="shared" si="11"/>
        <v>0</v>
      </c>
      <c r="K124" s="251">
        <f t="shared" si="11"/>
        <v>0</v>
      </c>
      <c r="L124" s="250">
        <f t="shared" si="11"/>
        <v>0</v>
      </c>
    </row>
    <row r="125" spans="1:12" ht="27" hidden="1" customHeight="1" collapsed="1">
      <c r="A125" s="266">
        <v>2</v>
      </c>
      <c r="B125" s="261">
        <v>6</v>
      </c>
      <c r="C125" s="262">
        <v>4</v>
      </c>
      <c r="D125" s="263">
        <v>1</v>
      </c>
      <c r="E125" s="261">
        <v>1</v>
      </c>
      <c r="F125" s="297"/>
      <c r="G125" s="263" t="s">
        <v>241</v>
      </c>
      <c r="H125" s="249">
        <v>96</v>
      </c>
      <c r="I125" s="250">
        <f t="shared" si="11"/>
        <v>0</v>
      </c>
      <c r="J125" s="292">
        <f t="shared" si="11"/>
        <v>0</v>
      </c>
      <c r="K125" s="251">
        <f t="shared" si="11"/>
        <v>0</v>
      </c>
      <c r="L125" s="250">
        <f t="shared" si="11"/>
        <v>0</v>
      </c>
    </row>
    <row r="126" spans="1:12" ht="27.75" hidden="1" customHeight="1" collapsed="1">
      <c r="A126" s="266">
        <v>2</v>
      </c>
      <c r="B126" s="261">
        <v>6</v>
      </c>
      <c r="C126" s="262">
        <v>4</v>
      </c>
      <c r="D126" s="263">
        <v>1</v>
      </c>
      <c r="E126" s="261">
        <v>1</v>
      </c>
      <c r="F126" s="297">
        <v>1</v>
      </c>
      <c r="G126" s="263" t="s">
        <v>241</v>
      </c>
      <c r="H126" s="249">
        <v>97</v>
      </c>
      <c r="I126" s="269">
        <v>0</v>
      </c>
      <c r="J126" s="269">
        <v>0</v>
      </c>
      <c r="K126" s="269">
        <v>0</v>
      </c>
      <c r="L126" s="269">
        <v>0</v>
      </c>
    </row>
    <row r="127" spans="1:12" ht="27" hidden="1" customHeight="1" collapsed="1">
      <c r="A127" s="274">
        <v>2</v>
      </c>
      <c r="B127" s="283">
        <v>6</v>
      </c>
      <c r="C127" s="284">
        <v>5</v>
      </c>
      <c r="D127" s="286"/>
      <c r="E127" s="283"/>
      <c r="F127" s="305"/>
      <c r="G127" s="286" t="s">
        <v>242</v>
      </c>
      <c r="H127" s="249">
        <v>98</v>
      </c>
      <c r="I127" s="279">
        <f t="shared" ref="I127:L129" si="12">I128</f>
        <v>0</v>
      </c>
      <c r="J127" s="306">
        <f t="shared" si="12"/>
        <v>0</v>
      </c>
      <c r="K127" s="280">
        <f t="shared" si="12"/>
        <v>0</v>
      </c>
      <c r="L127" s="279">
        <f t="shared" si="12"/>
        <v>0</v>
      </c>
    </row>
    <row r="128" spans="1:12" ht="29.25" hidden="1" customHeight="1" collapsed="1">
      <c r="A128" s="266">
        <v>2</v>
      </c>
      <c r="B128" s="261">
        <v>6</v>
      </c>
      <c r="C128" s="262">
        <v>5</v>
      </c>
      <c r="D128" s="263">
        <v>1</v>
      </c>
      <c r="E128" s="261"/>
      <c r="F128" s="297"/>
      <c r="G128" s="286" t="s">
        <v>243</v>
      </c>
      <c r="H128" s="249">
        <v>99</v>
      </c>
      <c r="I128" s="250">
        <f t="shared" si="12"/>
        <v>0</v>
      </c>
      <c r="J128" s="292">
        <f t="shared" si="12"/>
        <v>0</v>
      </c>
      <c r="K128" s="251">
        <f t="shared" si="12"/>
        <v>0</v>
      </c>
      <c r="L128" s="250">
        <f t="shared" si="12"/>
        <v>0</v>
      </c>
    </row>
    <row r="129" spans="1:12" ht="25.5" hidden="1" customHeight="1" collapsed="1">
      <c r="A129" s="266">
        <v>2</v>
      </c>
      <c r="B129" s="261">
        <v>6</v>
      </c>
      <c r="C129" s="262">
        <v>5</v>
      </c>
      <c r="D129" s="263">
        <v>1</v>
      </c>
      <c r="E129" s="261">
        <v>1</v>
      </c>
      <c r="F129" s="297"/>
      <c r="G129" s="286" t="s">
        <v>242</v>
      </c>
      <c r="H129" s="249">
        <v>100</v>
      </c>
      <c r="I129" s="250">
        <f t="shared" si="12"/>
        <v>0</v>
      </c>
      <c r="J129" s="292">
        <f t="shared" si="12"/>
        <v>0</v>
      </c>
      <c r="K129" s="251">
        <f t="shared" si="12"/>
        <v>0</v>
      </c>
      <c r="L129" s="250">
        <f t="shared" si="12"/>
        <v>0</v>
      </c>
    </row>
    <row r="130" spans="1:12" ht="27.75" hidden="1" customHeight="1" collapsed="1">
      <c r="A130" s="261">
        <v>2</v>
      </c>
      <c r="B130" s="262">
        <v>6</v>
      </c>
      <c r="C130" s="261">
        <v>5</v>
      </c>
      <c r="D130" s="261">
        <v>1</v>
      </c>
      <c r="E130" s="263">
        <v>1</v>
      </c>
      <c r="F130" s="297">
        <v>1</v>
      </c>
      <c r="G130" s="286" t="s">
        <v>244</v>
      </c>
      <c r="H130" s="249">
        <v>101</v>
      </c>
      <c r="I130" s="269">
        <v>0</v>
      </c>
      <c r="J130" s="269">
        <v>0</v>
      </c>
      <c r="K130" s="269">
        <v>0</v>
      </c>
      <c r="L130" s="269">
        <v>0</v>
      </c>
    </row>
    <row r="131" spans="1:12" ht="14.25" customHeight="1">
      <c r="A131" s="296">
        <v>2</v>
      </c>
      <c r="B131" s="245">
        <v>7</v>
      </c>
      <c r="C131" s="245"/>
      <c r="D131" s="246"/>
      <c r="E131" s="246"/>
      <c r="F131" s="248"/>
      <c r="G131" s="247" t="s">
        <v>245</v>
      </c>
      <c r="H131" s="249">
        <v>102</v>
      </c>
      <c r="I131" s="251">
        <f>SUM(I132+I137+I145)</f>
        <v>6000</v>
      </c>
      <c r="J131" s="292">
        <f>SUM(J132+J137+J145)</f>
        <v>4600</v>
      </c>
      <c r="K131" s="251">
        <f>SUM(K132+K137+K145)</f>
        <v>4589.55</v>
      </c>
      <c r="L131" s="250">
        <f>SUM(L132+L137+L145)</f>
        <v>4589.55</v>
      </c>
    </row>
    <row r="132" spans="1:12" hidden="1" collapsed="1">
      <c r="A132" s="266">
        <v>2</v>
      </c>
      <c r="B132" s="261">
        <v>7</v>
      </c>
      <c r="C132" s="261">
        <v>1</v>
      </c>
      <c r="D132" s="262"/>
      <c r="E132" s="262"/>
      <c r="F132" s="264"/>
      <c r="G132" s="263" t="s">
        <v>246</v>
      </c>
      <c r="H132" s="249">
        <v>103</v>
      </c>
      <c r="I132" s="251">
        <f t="shared" ref="I132:L133" si="13">I133</f>
        <v>0</v>
      </c>
      <c r="J132" s="292">
        <f t="shared" si="13"/>
        <v>0</v>
      </c>
      <c r="K132" s="251">
        <f t="shared" si="13"/>
        <v>0</v>
      </c>
      <c r="L132" s="250">
        <f t="shared" si="13"/>
        <v>0</v>
      </c>
    </row>
    <row r="133" spans="1:12" ht="14.25" hidden="1" customHeight="1" collapsed="1">
      <c r="A133" s="266">
        <v>2</v>
      </c>
      <c r="B133" s="261">
        <v>7</v>
      </c>
      <c r="C133" s="261">
        <v>1</v>
      </c>
      <c r="D133" s="262">
        <v>1</v>
      </c>
      <c r="E133" s="262"/>
      <c r="F133" s="264"/>
      <c r="G133" s="263" t="s">
        <v>246</v>
      </c>
      <c r="H133" s="249">
        <v>104</v>
      </c>
      <c r="I133" s="251">
        <f t="shared" si="13"/>
        <v>0</v>
      </c>
      <c r="J133" s="292">
        <f t="shared" si="13"/>
        <v>0</v>
      </c>
      <c r="K133" s="251">
        <f t="shared" si="13"/>
        <v>0</v>
      </c>
      <c r="L133" s="250">
        <f t="shared" si="13"/>
        <v>0</v>
      </c>
    </row>
    <row r="134" spans="1:12" ht="15.75" hidden="1" customHeight="1" collapsed="1">
      <c r="A134" s="266">
        <v>2</v>
      </c>
      <c r="B134" s="261">
        <v>7</v>
      </c>
      <c r="C134" s="261">
        <v>1</v>
      </c>
      <c r="D134" s="262">
        <v>1</v>
      </c>
      <c r="E134" s="262">
        <v>1</v>
      </c>
      <c r="F134" s="264"/>
      <c r="G134" s="263" t="s">
        <v>246</v>
      </c>
      <c r="H134" s="249">
        <v>105</v>
      </c>
      <c r="I134" s="251">
        <f>SUM(I135:I136)</f>
        <v>0</v>
      </c>
      <c r="J134" s="292">
        <f>SUM(J135:J136)</f>
        <v>0</v>
      </c>
      <c r="K134" s="251">
        <f>SUM(K135:K136)</f>
        <v>0</v>
      </c>
      <c r="L134" s="250">
        <f>SUM(L135:L136)</f>
        <v>0</v>
      </c>
    </row>
    <row r="135" spans="1:12" ht="14.25" hidden="1" customHeight="1" collapsed="1">
      <c r="A135" s="282">
        <v>2</v>
      </c>
      <c r="B135" s="256">
        <v>7</v>
      </c>
      <c r="C135" s="282">
        <v>1</v>
      </c>
      <c r="D135" s="261">
        <v>1</v>
      </c>
      <c r="E135" s="254">
        <v>1</v>
      </c>
      <c r="F135" s="257">
        <v>1</v>
      </c>
      <c r="G135" s="255" t="s">
        <v>247</v>
      </c>
      <c r="H135" s="249">
        <v>106</v>
      </c>
      <c r="I135" s="307">
        <v>0</v>
      </c>
      <c r="J135" s="307">
        <v>0</v>
      </c>
      <c r="K135" s="307">
        <v>0</v>
      </c>
      <c r="L135" s="307">
        <v>0</v>
      </c>
    </row>
    <row r="136" spans="1:12" ht="14.25" hidden="1" customHeight="1" collapsed="1">
      <c r="A136" s="261">
        <v>2</v>
      </c>
      <c r="B136" s="261">
        <v>7</v>
      </c>
      <c r="C136" s="266">
        <v>1</v>
      </c>
      <c r="D136" s="261">
        <v>1</v>
      </c>
      <c r="E136" s="262">
        <v>1</v>
      </c>
      <c r="F136" s="264">
        <v>2</v>
      </c>
      <c r="G136" s="263" t="s">
        <v>248</v>
      </c>
      <c r="H136" s="249">
        <v>107</v>
      </c>
      <c r="I136" s="268">
        <v>0</v>
      </c>
      <c r="J136" s="268">
        <v>0</v>
      </c>
      <c r="K136" s="268">
        <v>0</v>
      </c>
      <c r="L136" s="268">
        <v>0</v>
      </c>
    </row>
    <row r="137" spans="1:12" ht="25.5" hidden="1" customHeight="1" collapsed="1">
      <c r="A137" s="274">
        <v>2</v>
      </c>
      <c r="B137" s="275">
        <v>7</v>
      </c>
      <c r="C137" s="274">
        <v>2</v>
      </c>
      <c r="D137" s="275"/>
      <c r="E137" s="276"/>
      <c r="F137" s="278"/>
      <c r="G137" s="277" t="s">
        <v>249</v>
      </c>
      <c r="H137" s="249">
        <v>108</v>
      </c>
      <c r="I137" s="259">
        <f t="shared" ref="I137:L138" si="14">I138</f>
        <v>0</v>
      </c>
      <c r="J137" s="295">
        <f t="shared" si="14"/>
        <v>0</v>
      </c>
      <c r="K137" s="259">
        <f t="shared" si="14"/>
        <v>0</v>
      </c>
      <c r="L137" s="260">
        <f t="shared" si="14"/>
        <v>0</v>
      </c>
    </row>
    <row r="138" spans="1:12" ht="25.5" hidden="1" customHeight="1" collapsed="1">
      <c r="A138" s="266">
        <v>2</v>
      </c>
      <c r="B138" s="261">
        <v>7</v>
      </c>
      <c r="C138" s="266">
        <v>2</v>
      </c>
      <c r="D138" s="261">
        <v>1</v>
      </c>
      <c r="E138" s="262"/>
      <c r="F138" s="264"/>
      <c r="G138" s="263" t="s">
        <v>250</v>
      </c>
      <c r="H138" s="249">
        <v>109</v>
      </c>
      <c r="I138" s="251">
        <f t="shared" si="14"/>
        <v>0</v>
      </c>
      <c r="J138" s="292">
        <f t="shared" si="14"/>
        <v>0</v>
      </c>
      <c r="K138" s="251">
        <f t="shared" si="14"/>
        <v>0</v>
      </c>
      <c r="L138" s="250">
        <f t="shared" si="14"/>
        <v>0</v>
      </c>
    </row>
    <row r="139" spans="1:12" ht="25.5" hidden="1" customHeight="1" collapsed="1">
      <c r="A139" s="266">
        <v>2</v>
      </c>
      <c r="B139" s="261">
        <v>7</v>
      </c>
      <c r="C139" s="266">
        <v>2</v>
      </c>
      <c r="D139" s="261">
        <v>1</v>
      </c>
      <c r="E139" s="262">
        <v>1</v>
      </c>
      <c r="F139" s="264"/>
      <c r="G139" s="263" t="s">
        <v>250</v>
      </c>
      <c r="H139" s="249">
        <v>110</v>
      </c>
      <c r="I139" s="251">
        <f>SUM(I140:I141)</f>
        <v>0</v>
      </c>
      <c r="J139" s="292">
        <f>SUM(J140:J141)</f>
        <v>0</v>
      </c>
      <c r="K139" s="251">
        <f>SUM(K140:K141)</f>
        <v>0</v>
      </c>
      <c r="L139" s="250">
        <f>SUM(L140:L141)</f>
        <v>0</v>
      </c>
    </row>
    <row r="140" spans="1:12" ht="12" hidden="1" customHeight="1" collapsed="1">
      <c r="A140" s="266">
        <v>2</v>
      </c>
      <c r="B140" s="261">
        <v>7</v>
      </c>
      <c r="C140" s="266">
        <v>2</v>
      </c>
      <c r="D140" s="261">
        <v>1</v>
      </c>
      <c r="E140" s="262">
        <v>1</v>
      </c>
      <c r="F140" s="264">
        <v>1</v>
      </c>
      <c r="G140" s="263" t="s">
        <v>251</v>
      </c>
      <c r="H140" s="249">
        <v>111</v>
      </c>
      <c r="I140" s="268">
        <v>0</v>
      </c>
      <c r="J140" s="268">
        <v>0</v>
      </c>
      <c r="K140" s="268">
        <v>0</v>
      </c>
      <c r="L140" s="268">
        <v>0</v>
      </c>
    </row>
    <row r="141" spans="1:12" ht="15" hidden="1" customHeight="1" collapsed="1">
      <c r="A141" s="266">
        <v>2</v>
      </c>
      <c r="B141" s="261">
        <v>7</v>
      </c>
      <c r="C141" s="266">
        <v>2</v>
      </c>
      <c r="D141" s="261">
        <v>1</v>
      </c>
      <c r="E141" s="262">
        <v>1</v>
      </c>
      <c r="F141" s="264">
        <v>2</v>
      </c>
      <c r="G141" s="263" t="s">
        <v>252</v>
      </c>
      <c r="H141" s="249">
        <v>112</v>
      </c>
      <c r="I141" s="268">
        <v>0</v>
      </c>
      <c r="J141" s="268">
        <v>0</v>
      </c>
      <c r="K141" s="268">
        <v>0</v>
      </c>
      <c r="L141" s="268">
        <v>0</v>
      </c>
    </row>
    <row r="142" spans="1:12" ht="15" hidden="1" customHeight="1" collapsed="1">
      <c r="A142" s="266">
        <v>2</v>
      </c>
      <c r="B142" s="261">
        <v>7</v>
      </c>
      <c r="C142" s="266">
        <v>2</v>
      </c>
      <c r="D142" s="261">
        <v>2</v>
      </c>
      <c r="E142" s="262"/>
      <c r="F142" s="264"/>
      <c r="G142" s="263" t="s">
        <v>253</v>
      </c>
      <c r="H142" s="249">
        <v>113</v>
      </c>
      <c r="I142" s="251">
        <f>I143</f>
        <v>0</v>
      </c>
      <c r="J142" s="251">
        <f>J143</f>
        <v>0</v>
      </c>
      <c r="K142" s="251">
        <f>K143</f>
        <v>0</v>
      </c>
      <c r="L142" s="251">
        <f>L143</f>
        <v>0</v>
      </c>
    </row>
    <row r="143" spans="1:12" ht="15" hidden="1" customHeight="1" collapsed="1">
      <c r="A143" s="266">
        <v>2</v>
      </c>
      <c r="B143" s="261">
        <v>7</v>
      </c>
      <c r="C143" s="266">
        <v>2</v>
      </c>
      <c r="D143" s="261">
        <v>2</v>
      </c>
      <c r="E143" s="262">
        <v>1</v>
      </c>
      <c r="F143" s="264"/>
      <c r="G143" s="263" t="s">
        <v>253</v>
      </c>
      <c r="H143" s="249">
        <v>114</v>
      </c>
      <c r="I143" s="251">
        <f>SUM(I144)</f>
        <v>0</v>
      </c>
      <c r="J143" s="251">
        <f>SUM(J144)</f>
        <v>0</v>
      </c>
      <c r="K143" s="251">
        <f>SUM(K144)</f>
        <v>0</v>
      </c>
      <c r="L143" s="251">
        <f>SUM(L144)</f>
        <v>0</v>
      </c>
    </row>
    <row r="144" spans="1:12" ht="15" hidden="1" customHeight="1" collapsed="1">
      <c r="A144" s="266">
        <v>2</v>
      </c>
      <c r="B144" s="261">
        <v>7</v>
      </c>
      <c r="C144" s="266">
        <v>2</v>
      </c>
      <c r="D144" s="261">
        <v>2</v>
      </c>
      <c r="E144" s="262">
        <v>1</v>
      </c>
      <c r="F144" s="264">
        <v>1</v>
      </c>
      <c r="G144" s="263" t="s">
        <v>253</v>
      </c>
      <c r="H144" s="249">
        <v>115</v>
      </c>
      <c r="I144" s="268">
        <v>0</v>
      </c>
      <c r="J144" s="268">
        <v>0</v>
      </c>
      <c r="K144" s="268">
        <v>0</v>
      </c>
      <c r="L144" s="268">
        <v>0</v>
      </c>
    </row>
    <row r="145" spans="1:12" hidden="1" collapsed="1">
      <c r="A145" s="266">
        <v>2</v>
      </c>
      <c r="B145" s="261">
        <v>7</v>
      </c>
      <c r="C145" s="266">
        <v>3</v>
      </c>
      <c r="D145" s="261"/>
      <c r="E145" s="262"/>
      <c r="F145" s="264"/>
      <c r="G145" s="263" t="s">
        <v>254</v>
      </c>
      <c r="H145" s="249">
        <v>116</v>
      </c>
      <c r="I145" s="251">
        <f t="shared" ref="I145:L146" si="15">I146</f>
        <v>6000</v>
      </c>
      <c r="J145" s="292">
        <f t="shared" si="15"/>
        <v>4600</v>
      </c>
      <c r="K145" s="251">
        <f t="shared" si="15"/>
        <v>4589.55</v>
      </c>
      <c r="L145" s="250">
        <f t="shared" si="15"/>
        <v>4589.55</v>
      </c>
    </row>
    <row r="146" spans="1:12" hidden="1" collapsed="1">
      <c r="A146" s="274">
        <v>2</v>
      </c>
      <c r="B146" s="283">
        <v>7</v>
      </c>
      <c r="C146" s="308">
        <v>3</v>
      </c>
      <c r="D146" s="283">
        <v>1</v>
      </c>
      <c r="E146" s="284"/>
      <c r="F146" s="285"/>
      <c r="G146" s="286" t="s">
        <v>254</v>
      </c>
      <c r="H146" s="249">
        <v>117</v>
      </c>
      <c r="I146" s="280">
        <f t="shared" si="15"/>
        <v>6000</v>
      </c>
      <c r="J146" s="306">
        <f t="shared" si="15"/>
        <v>4600</v>
      </c>
      <c r="K146" s="280">
        <f t="shared" si="15"/>
        <v>4589.55</v>
      </c>
      <c r="L146" s="279">
        <f t="shared" si="15"/>
        <v>4589.55</v>
      </c>
    </row>
    <row r="147" spans="1:12" hidden="1" collapsed="1">
      <c r="A147" s="266">
        <v>2</v>
      </c>
      <c r="B147" s="261">
        <v>7</v>
      </c>
      <c r="C147" s="266">
        <v>3</v>
      </c>
      <c r="D147" s="261">
        <v>1</v>
      </c>
      <c r="E147" s="262">
        <v>1</v>
      </c>
      <c r="F147" s="264"/>
      <c r="G147" s="263" t="s">
        <v>254</v>
      </c>
      <c r="H147" s="249">
        <v>118</v>
      </c>
      <c r="I147" s="251">
        <f>SUM(I148:I149)</f>
        <v>6000</v>
      </c>
      <c r="J147" s="292">
        <f>SUM(J148:J149)</f>
        <v>4600</v>
      </c>
      <c r="K147" s="251">
        <f>SUM(K148:K149)</f>
        <v>4589.55</v>
      </c>
      <c r="L147" s="250">
        <f>SUM(L148:L149)</f>
        <v>4589.55</v>
      </c>
    </row>
    <row r="148" spans="1:12">
      <c r="A148" s="282">
        <v>2</v>
      </c>
      <c r="B148" s="256">
        <v>7</v>
      </c>
      <c r="C148" s="282">
        <v>3</v>
      </c>
      <c r="D148" s="256">
        <v>1</v>
      </c>
      <c r="E148" s="254">
        <v>1</v>
      </c>
      <c r="F148" s="257">
        <v>1</v>
      </c>
      <c r="G148" s="255" t="s">
        <v>255</v>
      </c>
      <c r="H148" s="249">
        <v>119</v>
      </c>
      <c r="I148" s="307">
        <v>6000</v>
      </c>
      <c r="J148" s="307">
        <v>4600</v>
      </c>
      <c r="K148" s="307">
        <v>4589.55</v>
      </c>
      <c r="L148" s="307">
        <v>4589.55</v>
      </c>
    </row>
    <row r="149" spans="1:12" ht="16.5" hidden="1" customHeight="1" collapsed="1">
      <c r="A149" s="266">
        <v>2</v>
      </c>
      <c r="B149" s="261">
        <v>7</v>
      </c>
      <c r="C149" s="266">
        <v>3</v>
      </c>
      <c r="D149" s="261">
        <v>1</v>
      </c>
      <c r="E149" s="262">
        <v>1</v>
      </c>
      <c r="F149" s="264">
        <v>2</v>
      </c>
      <c r="G149" s="263" t="s">
        <v>256</v>
      </c>
      <c r="H149" s="249">
        <v>120</v>
      </c>
      <c r="I149" s="268">
        <v>0</v>
      </c>
      <c r="J149" s="269">
        <v>0</v>
      </c>
      <c r="K149" s="269">
        <v>0</v>
      </c>
      <c r="L149" s="269">
        <v>0</v>
      </c>
    </row>
    <row r="150" spans="1:12" ht="15" hidden="1" customHeight="1" collapsed="1">
      <c r="A150" s="296">
        <v>2</v>
      </c>
      <c r="B150" s="296">
        <v>8</v>
      </c>
      <c r="C150" s="245"/>
      <c r="D150" s="271"/>
      <c r="E150" s="253"/>
      <c r="F150" s="309"/>
      <c r="G150" s="258" t="s">
        <v>257</v>
      </c>
      <c r="H150" s="249">
        <v>121</v>
      </c>
      <c r="I150" s="273">
        <f>I151</f>
        <v>0</v>
      </c>
      <c r="J150" s="294">
        <f>J151</f>
        <v>0</v>
      </c>
      <c r="K150" s="273">
        <f>K151</f>
        <v>0</v>
      </c>
      <c r="L150" s="272">
        <f>L151</f>
        <v>0</v>
      </c>
    </row>
    <row r="151" spans="1:12" ht="14.25" hidden="1" customHeight="1" collapsed="1">
      <c r="A151" s="274">
        <v>2</v>
      </c>
      <c r="B151" s="274">
        <v>8</v>
      </c>
      <c r="C151" s="274">
        <v>1</v>
      </c>
      <c r="D151" s="275"/>
      <c r="E151" s="276"/>
      <c r="F151" s="278"/>
      <c r="G151" s="255" t="s">
        <v>257</v>
      </c>
      <c r="H151" s="249">
        <v>122</v>
      </c>
      <c r="I151" s="273">
        <f>I152+I157</f>
        <v>0</v>
      </c>
      <c r="J151" s="294">
        <f>J152+J157</f>
        <v>0</v>
      </c>
      <c r="K151" s="273">
        <f>K152+K157</f>
        <v>0</v>
      </c>
      <c r="L151" s="272">
        <f>L152+L157</f>
        <v>0</v>
      </c>
    </row>
    <row r="152" spans="1:12" ht="13.5" hidden="1" customHeight="1" collapsed="1">
      <c r="A152" s="266">
        <v>2</v>
      </c>
      <c r="B152" s="261">
        <v>8</v>
      </c>
      <c r="C152" s="263">
        <v>1</v>
      </c>
      <c r="D152" s="261">
        <v>1</v>
      </c>
      <c r="E152" s="262"/>
      <c r="F152" s="264"/>
      <c r="G152" s="263" t="s">
        <v>258</v>
      </c>
      <c r="H152" s="249">
        <v>123</v>
      </c>
      <c r="I152" s="251">
        <f>I153</f>
        <v>0</v>
      </c>
      <c r="J152" s="292">
        <f>J153</f>
        <v>0</v>
      </c>
      <c r="K152" s="251">
        <f>K153</f>
        <v>0</v>
      </c>
      <c r="L152" s="250">
        <f>L153</f>
        <v>0</v>
      </c>
    </row>
    <row r="153" spans="1:12" ht="13.5" hidden="1" customHeight="1" collapsed="1">
      <c r="A153" s="266">
        <v>2</v>
      </c>
      <c r="B153" s="261">
        <v>8</v>
      </c>
      <c r="C153" s="255">
        <v>1</v>
      </c>
      <c r="D153" s="256">
        <v>1</v>
      </c>
      <c r="E153" s="254">
        <v>1</v>
      </c>
      <c r="F153" s="257"/>
      <c r="G153" s="263" t="s">
        <v>258</v>
      </c>
      <c r="H153" s="249">
        <v>124</v>
      </c>
      <c r="I153" s="273">
        <f>SUM(I154:I156)</f>
        <v>0</v>
      </c>
      <c r="J153" s="273">
        <f>SUM(J154:J156)</f>
        <v>0</v>
      </c>
      <c r="K153" s="273">
        <f>SUM(K154:K156)</f>
        <v>0</v>
      </c>
      <c r="L153" s="273">
        <f>SUM(L154:L156)</f>
        <v>0</v>
      </c>
    </row>
    <row r="154" spans="1:12" ht="13.5" hidden="1" customHeight="1" collapsed="1">
      <c r="A154" s="261">
        <v>2</v>
      </c>
      <c r="B154" s="256">
        <v>8</v>
      </c>
      <c r="C154" s="263">
        <v>1</v>
      </c>
      <c r="D154" s="261">
        <v>1</v>
      </c>
      <c r="E154" s="262">
        <v>1</v>
      </c>
      <c r="F154" s="264">
        <v>1</v>
      </c>
      <c r="G154" s="263" t="s">
        <v>259</v>
      </c>
      <c r="H154" s="249">
        <v>125</v>
      </c>
      <c r="I154" s="268">
        <v>0</v>
      </c>
      <c r="J154" s="268">
        <v>0</v>
      </c>
      <c r="K154" s="268">
        <v>0</v>
      </c>
      <c r="L154" s="268">
        <v>0</v>
      </c>
    </row>
    <row r="155" spans="1:12" ht="15.75" hidden="1" customHeight="1" collapsed="1">
      <c r="A155" s="274">
        <v>2</v>
      </c>
      <c r="B155" s="283">
        <v>8</v>
      </c>
      <c r="C155" s="286">
        <v>1</v>
      </c>
      <c r="D155" s="283">
        <v>1</v>
      </c>
      <c r="E155" s="284">
        <v>1</v>
      </c>
      <c r="F155" s="285">
        <v>2</v>
      </c>
      <c r="G155" s="286" t="s">
        <v>260</v>
      </c>
      <c r="H155" s="249">
        <v>126</v>
      </c>
      <c r="I155" s="310">
        <v>0</v>
      </c>
      <c r="J155" s="310">
        <v>0</v>
      </c>
      <c r="K155" s="310">
        <v>0</v>
      </c>
      <c r="L155" s="310">
        <v>0</v>
      </c>
    </row>
    <row r="156" spans="1:12" hidden="1" collapsed="1">
      <c r="A156" s="274">
        <v>2</v>
      </c>
      <c r="B156" s="283">
        <v>8</v>
      </c>
      <c r="C156" s="286">
        <v>1</v>
      </c>
      <c r="D156" s="283">
        <v>1</v>
      </c>
      <c r="E156" s="284">
        <v>1</v>
      </c>
      <c r="F156" s="285">
        <v>3</v>
      </c>
      <c r="G156" s="286" t="s">
        <v>261</v>
      </c>
      <c r="H156" s="249">
        <v>127</v>
      </c>
      <c r="I156" s="310">
        <v>0</v>
      </c>
      <c r="J156" s="311">
        <v>0</v>
      </c>
      <c r="K156" s="310">
        <v>0</v>
      </c>
      <c r="L156" s="287">
        <v>0</v>
      </c>
    </row>
    <row r="157" spans="1:12" ht="15" hidden="1" customHeight="1" collapsed="1">
      <c r="A157" s="266">
        <v>2</v>
      </c>
      <c r="B157" s="261">
        <v>8</v>
      </c>
      <c r="C157" s="263">
        <v>1</v>
      </c>
      <c r="D157" s="261">
        <v>2</v>
      </c>
      <c r="E157" s="262"/>
      <c r="F157" s="264"/>
      <c r="G157" s="263" t="s">
        <v>262</v>
      </c>
      <c r="H157" s="249">
        <v>128</v>
      </c>
      <c r="I157" s="251">
        <f t="shared" ref="I157:L158" si="16">I158</f>
        <v>0</v>
      </c>
      <c r="J157" s="292">
        <f t="shared" si="16"/>
        <v>0</v>
      </c>
      <c r="K157" s="251">
        <f t="shared" si="16"/>
        <v>0</v>
      </c>
      <c r="L157" s="250">
        <f t="shared" si="16"/>
        <v>0</v>
      </c>
    </row>
    <row r="158" spans="1:12" hidden="1" collapsed="1">
      <c r="A158" s="266">
        <v>2</v>
      </c>
      <c r="B158" s="261">
        <v>8</v>
      </c>
      <c r="C158" s="263">
        <v>1</v>
      </c>
      <c r="D158" s="261">
        <v>2</v>
      </c>
      <c r="E158" s="262">
        <v>1</v>
      </c>
      <c r="F158" s="264"/>
      <c r="G158" s="263" t="s">
        <v>262</v>
      </c>
      <c r="H158" s="249">
        <v>129</v>
      </c>
      <c r="I158" s="251">
        <f t="shared" si="16"/>
        <v>0</v>
      </c>
      <c r="J158" s="292">
        <f t="shared" si="16"/>
        <v>0</v>
      </c>
      <c r="K158" s="251">
        <f t="shared" si="16"/>
        <v>0</v>
      </c>
      <c r="L158" s="250">
        <f t="shared" si="16"/>
        <v>0</v>
      </c>
    </row>
    <row r="159" spans="1:12" hidden="1" collapsed="1">
      <c r="A159" s="274">
        <v>2</v>
      </c>
      <c r="B159" s="275">
        <v>8</v>
      </c>
      <c r="C159" s="277">
        <v>1</v>
      </c>
      <c r="D159" s="275">
        <v>2</v>
      </c>
      <c r="E159" s="276">
        <v>1</v>
      </c>
      <c r="F159" s="278">
        <v>1</v>
      </c>
      <c r="G159" s="263" t="s">
        <v>262</v>
      </c>
      <c r="H159" s="249">
        <v>130</v>
      </c>
      <c r="I159" s="312">
        <v>0</v>
      </c>
      <c r="J159" s="269">
        <v>0</v>
      </c>
      <c r="K159" s="269">
        <v>0</v>
      </c>
      <c r="L159" s="269">
        <v>0</v>
      </c>
    </row>
    <row r="160" spans="1:12" ht="39.75" hidden="1" customHeight="1" collapsed="1">
      <c r="A160" s="296">
        <v>2</v>
      </c>
      <c r="B160" s="245">
        <v>9</v>
      </c>
      <c r="C160" s="247"/>
      <c r="D160" s="245"/>
      <c r="E160" s="246"/>
      <c r="F160" s="248"/>
      <c r="G160" s="247" t="s">
        <v>263</v>
      </c>
      <c r="H160" s="249">
        <v>131</v>
      </c>
      <c r="I160" s="251">
        <f>I161+I165</f>
        <v>0</v>
      </c>
      <c r="J160" s="292">
        <f>J161+J165</f>
        <v>0</v>
      </c>
      <c r="K160" s="251">
        <f>K161+K165</f>
        <v>0</v>
      </c>
      <c r="L160" s="250">
        <f>L161+L165</f>
        <v>0</v>
      </c>
    </row>
    <row r="161" spans="1:12" s="277" customFormat="1" ht="39" hidden="1" customHeight="1" collapsed="1">
      <c r="A161" s="266">
        <v>2</v>
      </c>
      <c r="B161" s="261">
        <v>9</v>
      </c>
      <c r="C161" s="263">
        <v>1</v>
      </c>
      <c r="D161" s="261"/>
      <c r="E161" s="262"/>
      <c r="F161" s="264"/>
      <c r="G161" s="263" t="s">
        <v>264</v>
      </c>
      <c r="H161" s="249">
        <v>132</v>
      </c>
      <c r="I161" s="251">
        <f t="shared" ref="I161:L163" si="17">I162</f>
        <v>0</v>
      </c>
      <c r="J161" s="292">
        <f t="shared" si="17"/>
        <v>0</v>
      </c>
      <c r="K161" s="251">
        <f t="shared" si="17"/>
        <v>0</v>
      </c>
      <c r="L161" s="250">
        <f t="shared" si="17"/>
        <v>0</v>
      </c>
    </row>
    <row r="162" spans="1:12" ht="42.75" hidden="1" customHeight="1" collapsed="1">
      <c r="A162" s="282">
        <v>2</v>
      </c>
      <c r="B162" s="256">
        <v>9</v>
      </c>
      <c r="C162" s="255">
        <v>1</v>
      </c>
      <c r="D162" s="256">
        <v>1</v>
      </c>
      <c r="E162" s="254"/>
      <c r="F162" s="257"/>
      <c r="G162" s="263" t="s">
        <v>265</v>
      </c>
      <c r="H162" s="249">
        <v>133</v>
      </c>
      <c r="I162" s="273">
        <f t="shared" si="17"/>
        <v>0</v>
      </c>
      <c r="J162" s="294">
        <f t="shared" si="17"/>
        <v>0</v>
      </c>
      <c r="K162" s="273">
        <f t="shared" si="17"/>
        <v>0</v>
      </c>
      <c r="L162" s="272">
        <f t="shared" si="17"/>
        <v>0</v>
      </c>
    </row>
    <row r="163" spans="1:12" ht="38.25" hidden="1" customHeight="1" collapsed="1">
      <c r="A163" s="266">
        <v>2</v>
      </c>
      <c r="B163" s="261">
        <v>9</v>
      </c>
      <c r="C163" s="266">
        <v>1</v>
      </c>
      <c r="D163" s="261">
        <v>1</v>
      </c>
      <c r="E163" s="262">
        <v>1</v>
      </c>
      <c r="F163" s="264"/>
      <c r="G163" s="263" t="s">
        <v>265</v>
      </c>
      <c r="H163" s="249">
        <v>134</v>
      </c>
      <c r="I163" s="251">
        <f t="shared" si="17"/>
        <v>0</v>
      </c>
      <c r="J163" s="292">
        <f t="shared" si="17"/>
        <v>0</v>
      </c>
      <c r="K163" s="251">
        <f t="shared" si="17"/>
        <v>0</v>
      </c>
      <c r="L163" s="250">
        <f t="shared" si="17"/>
        <v>0</v>
      </c>
    </row>
    <row r="164" spans="1:12" ht="38.25" hidden="1" customHeight="1" collapsed="1">
      <c r="A164" s="282">
        <v>2</v>
      </c>
      <c r="B164" s="256">
        <v>9</v>
      </c>
      <c r="C164" s="256">
        <v>1</v>
      </c>
      <c r="D164" s="256">
        <v>1</v>
      </c>
      <c r="E164" s="254">
        <v>1</v>
      </c>
      <c r="F164" s="257">
        <v>1</v>
      </c>
      <c r="G164" s="263" t="s">
        <v>265</v>
      </c>
      <c r="H164" s="249">
        <v>135</v>
      </c>
      <c r="I164" s="307">
        <v>0</v>
      </c>
      <c r="J164" s="307">
        <v>0</v>
      </c>
      <c r="K164" s="307">
        <v>0</v>
      </c>
      <c r="L164" s="307">
        <v>0</v>
      </c>
    </row>
    <row r="165" spans="1:12" ht="41.25" hidden="1" customHeight="1" collapsed="1">
      <c r="A165" s="266">
        <v>2</v>
      </c>
      <c r="B165" s="261">
        <v>9</v>
      </c>
      <c r="C165" s="261">
        <v>2</v>
      </c>
      <c r="D165" s="261"/>
      <c r="E165" s="262"/>
      <c r="F165" s="264"/>
      <c r="G165" s="263" t="s">
        <v>266</v>
      </c>
      <c r="H165" s="249">
        <v>136</v>
      </c>
      <c r="I165" s="251">
        <f>SUM(I166+I171)</f>
        <v>0</v>
      </c>
      <c r="J165" s="251">
        <f>SUM(J166+J171)</f>
        <v>0</v>
      </c>
      <c r="K165" s="251">
        <f>SUM(K166+K171)</f>
        <v>0</v>
      </c>
      <c r="L165" s="251">
        <f>SUM(L166+L171)</f>
        <v>0</v>
      </c>
    </row>
    <row r="166" spans="1:12" ht="44.25" hidden="1" customHeight="1" collapsed="1">
      <c r="A166" s="266">
        <v>2</v>
      </c>
      <c r="B166" s="261">
        <v>9</v>
      </c>
      <c r="C166" s="261">
        <v>2</v>
      </c>
      <c r="D166" s="256">
        <v>1</v>
      </c>
      <c r="E166" s="254"/>
      <c r="F166" s="257"/>
      <c r="G166" s="255" t="s">
        <v>267</v>
      </c>
      <c r="H166" s="249">
        <v>137</v>
      </c>
      <c r="I166" s="273">
        <f>I167</f>
        <v>0</v>
      </c>
      <c r="J166" s="294">
        <f>J167</f>
        <v>0</v>
      </c>
      <c r="K166" s="273">
        <f>K167</f>
        <v>0</v>
      </c>
      <c r="L166" s="272">
        <f>L167</f>
        <v>0</v>
      </c>
    </row>
    <row r="167" spans="1:12" ht="40.5" hidden="1" customHeight="1" collapsed="1">
      <c r="A167" s="282">
        <v>2</v>
      </c>
      <c r="B167" s="256">
        <v>9</v>
      </c>
      <c r="C167" s="256">
        <v>2</v>
      </c>
      <c r="D167" s="261">
        <v>1</v>
      </c>
      <c r="E167" s="262">
        <v>1</v>
      </c>
      <c r="F167" s="264"/>
      <c r="G167" s="255" t="s">
        <v>268</v>
      </c>
      <c r="H167" s="249">
        <v>138</v>
      </c>
      <c r="I167" s="251">
        <f>SUM(I168:I170)</f>
        <v>0</v>
      </c>
      <c r="J167" s="292">
        <f>SUM(J168:J170)</f>
        <v>0</v>
      </c>
      <c r="K167" s="251">
        <f>SUM(K168:K170)</f>
        <v>0</v>
      </c>
      <c r="L167" s="250">
        <f>SUM(L168:L170)</f>
        <v>0</v>
      </c>
    </row>
    <row r="168" spans="1:12" ht="53.25" hidden="1" customHeight="1" collapsed="1">
      <c r="A168" s="274">
        <v>2</v>
      </c>
      <c r="B168" s="283">
        <v>9</v>
      </c>
      <c r="C168" s="283">
        <v>2</v>
      </c>
      <c r="D168" s="283">
        <v>1</v>
      </c>
      <c r="E168" s="284">
        <v>1</v>
      </c>
      <c r="F168" s="285">
        <v>1</v>
      </c>
      <c r="G168" s="255" t="s">
        <v>269</v>
      </c>
      <c r="H168" s="249">
        <v>139</v>
      </c>
      <c r="I168" s="310">
        <v>0</v>
      </c>
      <c r="J168" s="267">
        <v>0</v>
      </c>
      <c r="K168" s="267">
        <v>0</v>
      </c>
      <c r="L168" s="267">
        <v>0</v>
      </c>
    </row>
    <row r="169" spans="1:12" ht="51.75" hidden="1" customHeight="1" collapsed="1">
      <c r="A169" s="266">
        <v>2</v>
      </c>
      <c r="B169" s="261">
        <v>9</v>
      </c>
      <c r="C169" s="261">
        <v>2</v>
      </c>
      <c r="D169" s="261">
        <v>1</v>
      </c>
      <c r="E169" s="262">
        <v>1</v>
      </c>
      <c r="F169" s="264">
        <v>2</v>
      </c>
      <c r="G169" s="255" t="s">
        <v>270</v>
      </c>
      <c r="H169" s="249">
        <v>140</v>
      </c>
      <c r="I169" s="268">
        <v>0</v>
      </c>
      <c r="J169" s="313">
        <v>0</v>
      </c>
      <c r="K169" s="313">
        <v>0</v>
      </c>
      <c r="L169" s="313">
        <v>0</v>
      </c>
    </row>
    <row r="170" spans="1:12" ht="54.75" hidden="1" customHeight="1" collapsed="1">
      <c r="A170" s="266">
        <v>2</v>
      </c>
      <c r="B170" s="261">
        <v>9</v>
      </c>
      <c r="C170" s="261">
        <v>2</v>
      </c>
      <c r="D170" s="261">
        <v>1</v>
      </c>
      <c r="E170" s="262">
        <v>1</v>
      </c>
      <c r="F170" s="264">
        <v>3</v>
      </c>
      <c r="G170" s="255" t="s">
        <v>271</v>
      </c>
      <c r="H170" s="249">
        <v>141</v>
      </c>
      <c r="I170" s="268">
        <v>0</v>
      </c>
      <c r="J170" s="268">
        <v>0</v>
      </c>
      <c r="K170" s="268">
        <v>0</v>
      </c>
      <c r="L170" s="268">
        <v>0</v>
      </c>
    </row>
    <row r="171" spans="1:12" ht="39" hidden="1" customHeight="1" collapsed="1">
      <c r="A171" s="314">
        <v>2</v>
      </c>
      <c r="B171" s="314">
        <v>9</v>
      </c>
      <c r="C171" s="314">
        <v>2</v>
      </c>
      <c r="D171" s="314">
        <v>2</v>
      </c>
      <c r="E171" s="314"/>
      <c r="F171" s="314"/>
      <c r="G171" s="263" t="s">
        <v>272</v>
      </c>
      <c r="H171" s="249">
        <v>142</v>
      </c>
      <c r="I171" s="251">
        <f>I172</f>
        <v>0</v>
      </c>
      <c r="J171" s="292">
        <f>J172</f>
        <v>0</v>
      </c>
      <c r="K171" s="251">
        <f>K172</f>
        <v>0</v>
      </c>
      <c r="L171" s="250">
        <f>L172</f>
        <v>0</v>
      </c>
    </row>
    <row r="172" spans="1:12" ht="43.5" hidden="1" customHeight="1" collapsed="1">
      <c r="A172" s="266">
        <v>2</v>
      </c>
      <c r="B172" s="261">
        <v>9</v>
      </c>
      <c r="C172" s="261">
        <v>2</v>
      </c>
      <c r="D172" s="261">
        <v>2</v>
      </c>
      <c r="E172" s="262">
        <v>1</v>
      </c>
      <c r="F172" s="264"/>
      <c r="G172" s="255" t="s">
        <v>273</v>
      </c>
      <c r="H172" s="249">
        <v>143</v>
      </c>
      <c r="I172" s="273">
        <f>SUM(I173:I175)</f>
        <v>0</v>
      </c>
      <c r="J172" s="273">
        <f>SUM(J173:J175)</f>
        <v>0</v>
      </c>
      <c r="K172" s="273">
        <f>SUM(K173:K175)</f>
        <v>0</v>
      </c>
      <c r="L172" s="273">
        <f>SUM(L173:L175)</f>
        <v>0</v>
      </c>
    </row>
    <row r="173" spans="1:12" ht="54.75" hidden="1" customHeight="1" collapsed="1">
      <c r="A173" s="266">
        <v>2</v>
      </c>
      <c r="B173" s="261">
        <v>9</v>
      </c>
      <c r="C173" s="261">
        <v>2</v>
      </c>
      <c r="D173" s="261">
        <v>2</v>
      </c>
      <c r="E173" s="261">
        <v>1</v>
      </c>
      <c r="F173" s="264">
        <v>1</v>
      </c>
      <c r="G173" s="315" t="s">
        <v>274</v>
      </c>
      <c r="H173" s="249">
        <v>144</v>
      </c>
      <c r="I173" s="268">
        <v>0</v>
      </c>
      <c r="J173" s="267">
        <v>0</v>
      </c>
      <c r="K173" s="267">
        <v>0</v>
      </c>
      <c r="L173" s="267">
        <v>0</v>
      </c>
    </row>
    <row r="174" spans="1:12" ht="54" hidden="1" customHeight="1" collapsed="1">
      <c r="A174" s="275">
        <v>2</v>
      </c>
      <c r="B174" s="277">
        <v>9</v>
      </c>
      <c r="C174" s="275">
        <v>2</v>
      </c>
      <c r="D174" s="276">
        <v>2</v>
      </c>
      <c r="E174" s="276">
        <v>1</v>
      </c>
      <c r="F174" s="278">
        <v>2</v>
      </c>
      <c r="G174" s="277" t="s">
        <v>275</v>
      </c>
      <c r="H174" s="249">
        <v>145</v>
      </c>
      <c r="I174" s="267">
        <v>0</v>
      </c>
      <c r="J174" s="269">
        <v>0</v>
      </c>
      <c r="K174" s="269">
        <v>0</v>
      </c>
      <c r="L174" s="269">
        <v>0</v>
      </c>
    </row>
    <row r="175" spans="1:12" ht="54" hidden="1" customHeight="1" collapsed="1">
      <c r="A175" s="261">
        <v>2</v>
      </c>
      <c r="B175" s="286">
        <v>9</v>
      </c>
      <c r="C175" s="283">
        <v>2</v>
      </c>
      <c r="D175" s="284">
        <v>2</v>
      </c>
      <c r="E175" s="284">
        <v>1</v>
      </c>
      <c r="F175" s="285">
        <v>3</v>
      </c>
      <c r="G175" s="286" t="s">
        <v>276</v>
      </c>
      <c r="H175" s="249">
        <v>146</v>
      </c>
      <c r="I175" s="313">
        <v>0</v>
      </c>
      <c r="J175" s="313">
        <v>0</v>
      </c>
      <c r="K175" s="313">
        <v>0</v>
      </c>
      <c r="L175" s="313">
        <v>0</v>
      </c>
    </row>
    <row r="176" spans="1:12" ht="76.5" hidden="1" customHeight="1" collapsed="1">
      <c r="A176" s="245">
        <v>3</v>
      </c>
      <c r="B176" s="247"/>
      <c r="C176" s="245"/>
      <c r="D176" s="246"/>
      <c r="E176" s="246"/>
      <c r="F176" s="248"/>
      <c r="G176" s="301" t="s">
        <v>277</v>
      </c>
      <c r="H176" s="249">
        <v>147</v>
      </c>
      <c r="I176" s="250">
        <f>SUM(I177+I229+I294)</f>
        <v>0</v>
      </c>
      <c r="J176" s="292">
        <f>SUM(J177+J229+J294)</f>
        <v>0</v>
      </c>
      <c r="K176" s="251">
        <f>SUM(K177+K229+K294)</f>
        <v>0</v>
      </c>
      <c r="L176" s="250">
        <f>SUM(L177+L229+L294)</f>
        <v>0</v>
      </c>
    </row>
    <row r="177" spans="1:12" ht="34.5" hidden="1" customHeight="1" collapsed="1">
      <c r="A177" s="296">
        <v>3</v>
      </c>
      <c r="B177" s="245">
        <v>1</v>
      </c>
      <c r="C177" s="271"/>
      <c r="D177" s="253"/>
      <c r="E177" s="253"/>
      <c r="F177" s="309"/>
      <c r="G177" s="291" t="s">
        <v>278</v>
      </c>
      <c r="H177" s="249">
        <v>148</v>
      </c>
      <c r="I177" s="250">
        <f>SUM(I178+I200+I207+I219+I223)</f>
        <v>0</v>
      </c>
      <c r="J177" s="272">
        <f>SUM(J178+J200+J207+J219+J223)</f>
        <v>0</v>
      </c>
      <c r="K177" s="272">
        <f>SUM(K178+K200+K207+K219+K223)</f>
        <v>0</v>
      </c>
      <c r="L177" s="272">
        <f>SUM(L178+L200+L207+L219+L223)</f>
        <v>0</v>
      </c>
    </row>
    <row r="178" spans="1:12" ht="30.75" hidden="1" customHeight="1" collapsed="1">
      <c r="A178" s="256">
        <v>3</v>
      </c>
      <c r="B178" s="255">
        <v>1</v>
      </c>
      <c r="C178" s="256">
        <v>1</v>
      </c>
      <c r="D178" s="254"/>
      <c r="E178" s="254"/>
      <c r="F178" s="316"/>
      <c r="G178" s="266" t="s">
        <v>279</v>
      </c>
      <c r="H178" s="249">
        <v>149</v>
      </c>
      <c r="I178" s="272">
        <f>SUM(I179+I182+I187+I192+I197)</f>
        <v>0</v>
      </c>
      <c r="J178" s="292">
        <f>SUM(J179+J182+J187+J192+J197)</f>
        <v>0</v>
      </c>
      <c r="K178" s="251">
        <f>SUM(K179+K182+K187+K192+K197)</f>
        <v>0</v>
      </c>
      <c r="L178" s="250">
        <f>SUM(L179+L182+L187+L192+L197)</f>
        <v>0</v>
      </c>
    </row>
    <row r="179" spans="1:12" ht="12.75" hidden="1" customHeight="1" collapsed="1">
      <c r="A179" s="261">
        <v>3</v>
      </c>
      <c r="B179" s="263">
        <v>1</v>
      </c>
      <c r="C179" s="261">
        <v>1</v>
      </c>
      <c r="D179" s="262">
        <v>1</v>
      </c>
      <c r="E179" s="262"/>
      <c r="F179" s="317"/>
      <c r="G179" s="266" t="s">
        <v>280</v>
      </c>
      <c r="H179" s="249">
        <v>150</v>
      </c>
      <c r="I179" s="250">
        <f t="shared" ref="I179:L180" si="18">I180</f>
        <v>0</v>
      </c>
      <c r="J179" s="294">
        <f t="shared" si="18"/>
        <v>0</v>
      </c>
      <c r="K179" s="273">
        <f t="shared" si="18"/>
        <v>0</v>
      </c>
      <c r="L179" s="272">
        <f t="shared" si="18"/>
        <v>0</v>
      </c>
    </row>
    <row r="180" spans="1:12" ht="13.5" hidden="1" customHeight="1" collapsed="1">
      <c r="A180" s="261">
        <v>3</v>
      </c>
      <c r="B180" s="263">
        <v>1</v>
      </c>
      <c r="C180" s="261">
        <v>1</v>
      </c>
      <c r="D180" s="262">
        <v>1</v>
      </c>
      <c r="E180" s="262">
        <v>1</v>
      </c>
      <c r="F180" s="297"/>
      <c r="G180" s="266" t="s">
        <v>281</v>
      </c>
      <c r="H180" s="249">
        <v>151</v>
      </c>
      <c r="I180" s="272">
        <f t="shared" si="18"/>
        <v>0</v>
      </c>
      <c r="J180" s="250">
        <f t="shared" si="18"/>
        <v>0</v>
      </c>
      <c r="K180" s="250">
        <f t="shared" si="18"/>
        <v>0</v>
      </c>
      <c r="L180" s="250">
        <f t="shared" si="18"/>
        <v>0</v>
      </c>
    </row>
    <row r="181" spans="1:12" ht="13.5" hidden="1" customHeight="1" collapsed="1">
      <c r="A181" s="261">
        <v>3</v>
      </c>
      <c r="B181" s="263">
        <v>1</v>
      </c>
      <c r="C181" s="261">
        <v>1</v>
      </c>
      <c r="D181" s="262">
        <v>1</v>
      </c>
      <c r="E181" s="262">
        <v>1</v>
      </c>
      <c r="F181" s="297">
        <v>1</v>
      </c>
      <c r="G181" s="266" t="s">
        <v>281</v>
      </c>
      <c r="H181" s="249">
        <v>152</v>
      </c>
      <c r="I181" s="269">
        <v>0</v>
      </c>
      <c r="J181" s="269">
        <v>0</v>
      </c>
      <c r="K181" s="269">
        <v>0</v>
      </c>
      <c r="L181" s="269">
        <v>0</v>
      </c>
    </row>
    <row r="182" spans="1:12" ht="14.25" hidden="1" customHeight="1" collapsed="1">
      <c r="A182" s="256">
        <v>3</v>
      </c>
      <c r="B182" s="254">
        <v>1</v>
      </c>
      <c r="C182" s="254">
        <v>1</v>
      </c>
      <c r="D182" s="254">
        <v>2</v>
      </c>
      <c r="E182" s="254"/>
      <c r="F182" s="257"/>
      <c r="G182" s="255" t="s">
        <v>282</v>
      </c>
      <c r="H182" s="249">
        <v>153</v>
      </c>
      <c r="I182" s="272">
        <f>I183</f>
        <v>0</v>
      </c>
      <c r="J182" s="294">
        <f>J183</f>
        <v>0</v>
      </c>
      <c r="K182" s="273">
        <f>K183</f>
        <v>0</v>
      </c>
      <c r="L182" s="272">
        <f>L183</f>
        <v>0</v>
      </c>
    </row>
    <row r="183" spans="1:12" ht="13.5" hidden="1" customHeight="1" collapsed="1">
      <c r="A183" s="261">
        <v>3</v>
      </c>
      <c r="B183" s="262">
        <v>1</v>
      </c>
      <c r="C183" s="262">
        <v>1</v>
      </c>
      <c r="D183" s="262">
        <v>2</v>
      </c>
      <c r="E183" s="262">
        <v>1</v>
      </c>
      <c r="F183" s="264"/>
      <c r="G183" s="255" t="s">
        <v>282</v>
      </c>
      <c r="H183" s="249">
        <v>154</v>
      </c>
      <c r="I183" s="250">
        <f>SUM(I184:I186)</f>
        <v>0</v>
      </c>
      <c r="J183" s="292">
        <f>SUM(J184:J186)</f>
        <v>0</v>
      </c>
      <c r="K183" s="251">
        <f>SUM(K184:K186)</f>
        <v>0</v>
      </c>
      <c r="L183" s="250">
        <f>SUM(L184:L186)</f>
        <v>0</v>
      </c>
    </row>
    <row r="184" spans="1:12" ht="14.25" hidden="1" customHeight="1" collapsed="1">
      <c r="A184" s="256">
        <v>3</v>
      </c>
      <c r="B184" s="254">
        <v>1</v>
      </c>
      <c r="C184" s="254">
        <v>1</v>
      </c>
      <c r="D184" s="254">
        <v>2</v>
      </c>
      <c r="E184" s="254">
        <v>1</v>
      </c>
      <c r="F184" s="257">
        <v>1</v>
      </c>
      <c r="G184" s="255" t="s">
        <v>283</v>
      </c>
      <c r="H184" s="249">
        <v>155</v>
      </c>
      <c r="I184" s="267">
        <v>0</v>
      </c>
      <c r="J184" s="267">
        <v>0</v>
      </c>
      <c r="K184" s="267">
        <v>0</v>
      </c>
      <c r="L184" s="313">
        <v>0</v>
      </c>
    </row>
    <row r="185" spans="1:12" ht="14.25" hidden="1" customHeight="1" collapsed="1">
      <c r="A185" s="261">
        <v>3</v>
      </c>
      <c r="B185" s="262">
        <v>1</v>
      </c>
      <c r="C185" s="262">
        <v>1</v>
      </c>
      <c r="D185" s="262">
        <v>2</v>
      </c>
      <c r="E185" s="262">
        <v>1</v>
      </c>
      <c r="F185" s="264">
        <v>2</v>
      </c>
      <c r="G185" s="263" t="s">
        <v>284</v>
      </c>
      <c r="H185" s="249">
        <v>156</v>
      </c>
      <c r="I185" s="269">
        <v>0</v>
      </c>
      <c r="J185" s="269">
        <v>0</v>
      </c>
      <c r="K185" s="269">
        <v>0</v>
      </c>
      <c r="L185" s="269">
        <v>0</v>
      </c>
    </row>
    <row r="186" spans="1:12" ht="26.25" hidden="1" customHeight="1" collapsed="1">
      <c r="A186" s="256">
        <v>3</v>
      </c>
      <c r="B186" s="254">
        <v>1</v>
      </c>
      <c r="C186" s="254">
        <v>1</v>
      </c>
      <c r="D186" s="254">
        <v>2</v>
      </c>
      <c r="E186" s="254">
        <v>1</v>
      </c>
      <c r="F186" s="257">
        <v>3</v>
      </c>
      <c r="G186" s="255" t="s">
        <v>285</v>
      </c>
      <c r="H186" s="249">
        <v>157</v>
      </c>
      <c r="I186" s="267">
        <v>0</v>
      </c>
      <c r="J186" s="267">
        <v>0</v>
      </c>
      <c r="K186" s="267">
        <v>0</v>
      </c>
      <c r="L186" s="313">
        <v>0</v>
      </c>
    </row>
    <row r="187" spans="1:12" ht="14.25" hidden="1" customHeight="1" collapsed="1">
      <c r="A187" s="261">
        <v>3</v>
      </c>
      <c r="B187" s="262">
        <v>1</v>
      </c>
      <c r="C187" s="262">
        <v>1</v>
      </c>
      <c r="D187" s="262">
        <v>3</v>
      </c>
      <c r="E187" s="262"/>
      <c r="F187" s="264"/>
      <c r="G187" s="263" t="s">
        <v>286</v>
      </c>
      <c r="H187" s="249">
        <v>158</v>
      </c>
      <c r="I187" s="250">
        <f>I188</f>
        <v>0</v>
      </c>
      <c r="J187" s="292">
        <f>J188</f>
        <v>0</v>
      </c>
      <c r="K187" s="251">
        <f>K188</f>
        <v>0</v>
      </c>
      <c r="L187" s="250">
        <f>L188</f>
        <v>0</v>
      </c>
    </row>
    <row r="188" spans="1:12" ht="14.25" hidden="1" customHeight="1" collapsed="1">
      <c r="A188" s="261">
        <v>3</v>
      </c>
      <c r="B188" s="262">
        <v>1</v>
      </c>
      <c r="C188" s="262">
        <v>1</v>
      </c>
      <c r="D188" s="262">
        <v>3</v>
      </c>
      <c r="E188" s="262">
        <v>1</v>
      </c>
      <c r="F188" s="264"/>
      <c r="G188" s="263" t="s">
        <v>286</v>
      </c>
      <c r="H188" s="249">
        <v>159</v>
      </c>
      <c r="I188" s="250">
        <f>SUM(I189:I191)</f>
        <v>0</v>
      </c>
      <c r="J188" s="250">
        <f>SUM(J189:J191)</f>
        <v>0</v>
      </c>
      <c r="K188" s="250">
        <f>SUM(K189:K191)</f>
        <v>0</v>
      </c>
      <c r="L188" s="250">
        <f>SUM(L189:L191)</f>
        <v>0</v>
      </c>
    </row>
    <row r="189" spans="1:12" ht="13.5" hidden="1" customHeight="1" collapsed="1">
      <c r="A189" s="261">
        <v>3</v>
      </c>
      <c r="B189" s="262">
        <v>1</v>
      </c>
      <c r="C189" s="262">
        <v>1</v>
      </c>
      <c r="D189" s="262">
        <v>3</v>
      </c>
      <c r="E189" s="262">
        <v>1</v>
      </c>
      <c r="F189" s="264">
        <v>1</v>
      </c>
      <c r="G189" s="263" t="s">
        <v>287</v>
      </c>
      <c r="H189" s="249">
        <v>160</v>
      </c>
      <c r="I189" s="269">
        <v>0</v>
      </c>
      <c r="J189" s="269">
        <v>0</v>
      </c>
      <c r="K189" s="269">
        <v>0</v>
      </c>
      <c r="L189" s="313">
        <v>0</v>
      </c>
    </row>
    <row r="190" spans="1:12" ht="15.75" hidden="1" customHeight="1" collapsed="1">
      <c r="A190" s="261">
        <v>3</v>
      </c>
      <c r="B190" s="262">
        <v>1</v>
      </c>
      <c r="C190" s="262">
        <v>1</v>
      </c>
      <c r="D190" s="262">
        <v>3</v>
      </c>
      <c r="E190" s="262">
        <v>1</v>
      </c>
      <c r="F190" s="264">
        <v>2</v>
      </c>
      <c r="G190" s="263" t="s">
        <v>288</v>
      </c>
      <c r="H190" s="249">
        <v>161</v>
      </c>
      <c r="I190" s="267">
        <v>0</v>
      </c>
      <c r="J190" s="269">
        <v>0</v>
      </c>
      <c r="K190" s="269">
        <v>0</v>
      </c>
      <c r="L190" s="269">
        <v>0</v>
      </c>
    </row>
    <row r="191" spans="1:12" ht="15.75" hidden="1" customHeight="1" collapsed="1">
      <c r="A191" s="261">
        <v>3</v>
      </c>
      <c r="B191" s="262">
        <v>1</v>
      </c>
      <c r="C191" s="262">
        <v>1</v>
      </c>
      <c r="D191" s="262">
        <v>3</v>
      </c>
      <c r="E191" s="262">
        <v>1</v>
      </c>
      <c r="F191" s="264">
        <v>3</v>
      </c>
      <c r="G191" s="266" t="s">
        <v>289</v>
      </c>
      <c r="H191" s="249">
        <v>162</v>
      </c>
      <c r="I191" s="267">
        <v>0</v>
      </c>
      <c r="J191" s="269">
        <v>0</v>
      </c>
      <c r="K191" s="269">
        <v>0</v>
      </c>
      <c r="L191" s="269">
        <v>0</v>
      </c>
    </row>
    <row r="192" spans="1:12" ht="18" hidden="1" customHeight="1" collapsed="1">
      <c r="A192" s="275">
        <v>3</v>
      </c>
      <c r="B192" s="276">
        <v>1</v>
      </c>
      <c r="C192" s="276">
        <v>1</v>
      </c>
      <c r="D192" s="276">
        <v>4</v>
      </c>
      <c r="E192" s="276"/>
      <c r="F192" s="278"/>
      <c r="G192" s="277" t="s">
        <v>290</v>
      </c>
      <c r="H192" s="249">
        <v>163</v>
      </c>
      <c r="I192" s="250">
        <f>I193</f>
        <v>0</v>
      </c>
      <c r="J192" s="295">
        <f>J193</f>
        <v>0</v>
      </c>
      <c r="K192" s="259">
        <f>K193</f>
        <v>0</v>
      </c>
      <c r="L192" s="260">
        <f>L193</f>
        <v>0</v>
      </c>
    </row>
    <row r="193" spans="1:12" ht="13.5" hidden="1" customHeight="1" collapsed="1">
      <c r="A193" s="261">
        <v>3</v>
      </c>
      <c r="B193" s="262">
        <v>1</v>
      </c>
      <c r="C193" s="262">
        <v>1</v>
      </c>
      <c r="D193" s="262">
        <v>4</v>
      </c>
      <c r="E193" s="262">
        <v>1</v>
      </c>
      <c r="F193" s="264"/>
      <c r="G193" s="277" t="s">
        <v>290</v>
      </c>
      <c r="H193" s="249">
        <v>164</v>
      </c>
      <c r="I193" s="272">
        <f>SUM(I194:I196)</f>
        <v>0</v>
      </c>
      <c r="J193" s="292">
        <f>SUM(J194:J196)</f>
        <v>0</v>
      </c>
      <c r="K193" s="251">
        <f>SUM(K194:K196)</f>
        <v>0</v>
      </c>
      <c r="L193" s="250">
        <f>SUM(L194:L196)</f>
        <v>0</v>
      </c>
    </row>
    <row r="194" spans="1:12" ht="17.25" hidden="1" customHeight="1" collapsed="1">
      <c r="A194" s="261">
        <v>3</v>
      </c>
      <c r="B194" s="262">
        <v>1</v>
      </c>
      <c r="C194" s="262">
        <v>1</v>
      </c>
      <c r="D194" s="262">
        <v>4</v>
      </c>
      <c r="E194" s="262">
        <v>1</v>
      </c>
      <c r="F194" s="264">
        <v>1</v>
      </c>
      <c r="G194" s="263" t="s">
        <v>291</v>
      </c>
      <c r="H194" s="249">
        <v>165</v>
      </c>
      <c r="I194" s="269">
        <v>0</v>
      </c>
      <c r="J194" s="269">
        <v>0</v>
      </c>
      <c r="K194" s="269">
        <v>0</v>
      </c>
      <c r="L194" s="313">
        <v>0</v>
      </c>
    </row>
    <row r="195" spans="1:12" ht="25.5" hidden="1" customHeight="1" collapsed="1">
      <c r="A195" s="256">
        <v>3</v>
      </c>
      <c r="B195" s="254">
        <v>1</v>
      </c>
      <c r="C195" s="254">
        <v>1</v>
      </c>
      <c r="D195" s="254">
        <v>4</v>
      </c>
      <c r="E195" s="254">
        <v>1</v>
      </c>
      <c r="F195" s="257">
        <v>2</v>
      </c>
      <c r="G195" s="255" t="s">
        <v>292</v>
      </c>
      <c r="H195" s="249">
        <v>166</v>
      </c>
      <c r="I195" s="267">
        <v>0</v>
      </c>
      <c r="J195" s="267">
        <v>0</v>
      </c>
      <c r="K195" s="267">
        <v>0</v>
      </c>
      <c r="L195" s="269">
        <v>0</v>
      </c>
    </row>
    <row r="196" spans="1:12" ht="14.25" hidden="1" customHeight="1" collapsed="1">
      <c r="A196" s="261">
        <v>3</v>
      </c>
      <c r="B196" s="262">
        <v>1</v>
      </c>
      <c r="C196" s="262">
        <v>1</v>
      </c>
      <c r="D196" s="262">
        <v>4</v>
      </c>
      <c r="E196" s="262">
        <v>1</v>
      </c>
      <c r="F196" s="264">
        <v>3</v>
      </c>
      <c r="G196" s="263" t="s">
        <v>293</v>
      </c>
      <c r="H196" s="249">
        <v>167</v>
      </c>
      <c r="I196" s="267">
        <v>0</v>
      </c>
      <c r="J196" s="267">
        <v>0</v>
      </c>
      <c r="K196" s="267">
        <v>0</v>
      </c>
      <c r="L196" s="269">
        <v>0</v>
      </c>
    </row>
    <row r="197" spans="1:12" ht="25.5" hidden="1" customHeight="1" collapsed="1">
      <c r="A197" s="261">
        <v>3</v>
      </c>
      <c r="B197" s="262">
        <v>1</v>
      </c>
      <c r="C197" s="262">
        <v>1</v>
      </c>
      <c r="D197" s="262">
        <v>5</v>
      </c>
      <c r="E197" s="262"/>
      <c r="F197" s="264"/>
      <c r="G197" s="263" t="s">
        <v>294</v>
      </c>
      <c r="H197" s="249">
        <v>168</v>
      </c>
      <c r="I197" s="250">
        <f t="shared" ref="I197:L198" si="19">I198</f>
        <v>0</v>
      </c>
      <c r="J197" s="292">
        <f t="shared" si="19"/>
        <v>0</v>
      </c>
      <c r="K197" s="251">
        <f t="shared" si="19"/>
        <v>0</v>
      </c>
      <c r="L197" s="250">
        <f t="shared" si="19"/>
        <v>0</v>
      </c>
    </row>
    <row r="198" spans="1:12" ht="26.25" hidden="1" customHeight="1" collapsed="1">
      <c r="A198" s="275">
        <v>3</v>
      </c>
      <c r="B198" s="276">
        <v>1</v>
      </c>
      <c r="C198" s="276">
        <v>1</v>
      </c>
      <c r="D198" s="276">
        <v>5</v>
      </c>
      <c r="E198" s="276">
        <v>1</v>
      </c>
      <c r="F198" s="278"/>
      <c r="G198" s="263" t="s">
        <v>294</v>
      </c>
      <c r="H198" s="249">
        <v>169</v>
      </c>
      <c r="I198" s="251">
        <f t="shared" si="19"/>
        <v>0</v>
      </c>
      <c r="J198" s="251">
        <f t="shared" si="19"/>
        <v>0</v>
      </c>
      <c r="K198" s="251">
        <f t="shared" si="19"/>
        <v>0</v>
      </c>
      <c r="L198" s="251">
        <f t="shared" si="19"/>
        <v>0</v>
      </c>
    </row>
    <row r="199" spans="1:12" ht="27" hidden="1" customHeight="1" collapsed="1">
      <c r="A199" s="261">
        <v>3</v>
      </c>
      <c r="B199" s="262">
        <v>1</v>
      </c>
      <c r="C199" s="262">
        <v>1</v>
      </c>
      <c r="D199" s="262">
        <v>5</v>
      </c>
      <c r="E199" s="262">
        <v>1</v>
      </c>
      <c r="F199" s="264">
        <v>1</v>
      </c>
      <c r="G199" s="263" t="s">
        <v>294</v>
      </c>
      <c r="H199" s="249">
        <v>170</v>
      </c>
      <c r="I199" s="267">
        <v>0</v>
      </c>
      <c r="J199" s="269">
        <v>0</v>
      </c>
      <c r="K199" s="269">
        <v>0</v>
      </c>
      <c r="L199" s="269">
        <v>0</v>
      </c>
    </row>
    <row r="200" spans="1:12" ht="26.25" hidden="1" customHeight="1" collapsed="1">
      <c r="A200" s="275">
        <v>3</v>
      </c>
      <c r="B200" s="276">
        <v>1</v>
      </c>
      <c r="C200" s="276">
        <v>2</v>
      </c>
      <c r="D200" s="276"/>
      <c r="E200" s="276"/>
      <c r="F200" s="278"/>
      <c r="G200" s="277" t="s">
        <v>295</v>
      </c>
      <c r="H200" s="249">
        <v>171</v>
      </c>
      <c r="I200" s="250">
        <f t="shared" ref="I200:L201" si="20">I201</f>
        <v>0</v>
      </c>
      <c r="J200" s="295">
        <f t="shared" si="20"/>
        <v>0</v>
      </c>
      <c r="K200" s="259">
        <f t="shared" si="20"/>
        <v>0</v>
      </c>
      <c r="L200" s="260">
        <f t="shared" si="20"/>
        <v>0</v>
      </c>
    </row>
    <row r="201" spans="1:12" ht="25.5" hidden="1" customHeight="1" collapsed="1">
      <c r="A201" s="261">
        <v>3</v>
      </c>
      <c r="B201" s="262">
        <v>1</v>
      </c>
      <c r="C201" s="262">
        <v>2</v>
      </c>
      <c r="D201" s="262">
        <v>1</v>
      </c>
      <c r="E201" s="262"/>
      <c r="F201" s="264"/>
      <c r="G201" s="277" t="s">
        <v>295</v>
      </c>
      <c r="H201" s="249">
        <v>172</v>
      </c>
      <c r="I201" s="272">
        <f t="shared" si="20"/>
        <v>0</v>
      </c>
      <c r="J201" s="292">
        <f t="shared" si="20"/>
        <v>0</v>
      </c>
      <c r="K201" s="251">
        <f t="shared" si="20"/>
        <v>0</v>
      </c>
      <c r="L201" s="250">
        <f t="shared" si="20"/>
        <v>0</v>
      </c>
    </row>
    <row r="202" spans="1:12" ht="26.25" hidden="1" customHeight="1" collapsed="1">
      <c r="A202" s="256">
        <v>3</v>
      </c>
      <c r="B202" s="254">
        <v>1</v>
      </c>
      <c r="C202" s="254">
        <v>2</v>
      </c>
      <c r="D202" s="254">
        <v>1</v>
      </c>
      <c r="E202" s="254">
        <v>1</v>
      </c>
      <c r="F202" s="257"/>
      <c r="G202" s="277" t="s">
        <v>295</v>
      </c>
      <c r="H202" s="249">
        <v>173</v>
      </c>
      <c r="I202" s="250">
        <f>SUM(I203:I206)</f>
        <v>0</v>
      </c>
      <c r="J202" s="294">
        <f>SUM(J203:J206)</f>
        <v>0</v>
      </c>
      <c r="K202" s="273">
        <f>SUM(K203:K206)</f>
        <v>0</v>
      </c>
      <c r="L202" s="272">
        <f>SUM(L203:L206)</f>
        <v>0</v>
      </c>
    </row>
    <row r="203" spans="1:12" ht="41.25" hidden="1" customHeight="1" collapsed="1">
      <c r="A203" s="261">
        <v>3</v>
      </c>
      <c r="B203" s="262">
        <v>1</v>
      </c>
      <c r="C203" s="262">
        <v>2</v>
      </c>
      <c r="D203" s="262">
        <v>1</v>
      </c>
      <c r="E203" s="262">
        <v>1</v>
      </c>
      <c r="F203" s="264">
        <v>2</v>
      </c>
      <c r="G203" s="263" t="s">
        <v>296</v>
      </c>
      <c r="H203" s="249">
        <v>174</v>
      </c>
      <c r="I203" s="269">
        <v>0</v>
      </c>
      <c r="J203" s="269">
        <v>0</v>
      </c>
      <c r="K203" s="269">
        <v>0</v>
      </c>
      <c r="L203" s="269">
        <v>0</v>
      </c>
    </row>
    <row r="204" spans="1:12" ht="14.25" hidden="1" customHeight="1" collapsed="1">
      <c r="A204" s="261">
        <v>3</v>
      </c>
      <c r="B204" s="262">
        <v>1</v>
      </c>
      <c r="C204" s="262">
        <v>2</v>
      </c>
      <c r="D204" s="261">
        <v>1</v>
      </c>
      <c r="E204" s="262">
        <v>1</v>
      </c>
      <c r="F204" s="264">
        <v>3</v>
      </c>
      <c r="G204" s="263" t="s">
        <v>297</v>
      </c>
      <c r="H204" s="249">
        <v>175</v>
      </c>
      <c r="I204" s="269">
        <v>0</v>
      </c>
      <c r="J204" s="269">
        <v>0</v>
      </c>
      <c r="K204" s="269">
        <v>0</v>
      </c>
      <c r="L204" s="269">
        <v>0</v>
      </c>
    </row>
    <row r="205" spans="1:12" ht="18.75" hidden="1" customHeight="1" collapsed="1">
      <c r="A205" s="261">
        <v>3</v>
      </c>
      <c r="B205" s="262">
        <v>1</v>
      </c>
      <c r="C205" s="262">
        <v>2</v>
      </c>
      <c r="D205" s="261">
        <v>1</v>
      </c>
      <c r="E205" s="262">
        <v>1</v>
      </c>
      <c r="F205" s="264">
        <v>4</v>
      </c>
      <c r="G205" s="263" t="s">
        <v>298</v>
      </c>
      <c r="H205" s="249">
        <v>176</v>
      </c>
      <c r="I205" s="269">
        <v>0</v>
      </c>
      <c r="J205" s="269">
        <v>0</v>
      </c>
      <c r="K205" s="269">
        <v>0</v>
      </c>
      <c r="L205" s="269">
        <v>0</v>
      </c>
    </row>
    <row r="206" spans="1:12" ht="17.25" hidden="1" customHeight="1" collapsed="1">
      <c r="A206" s="275">
        <v>3</v>
      </c>
      <c r="B206" s="284">
        <v>1</v>
      </c>
      <c r="C206" s="284">
        <v>2</v>
      </c>
      <c r="D206" s="283">
        <v>1</v>
      </c>
      <c r="E206" s="284">
        <v>1</v>
      </c>
      <c r="F206" s="285">
        <v>5</v>
      </c>
      <c r="G206" s="286" t="s">
        <v>299</v>
      </c>
      <c r="H206" s="249">
        <v>177</v>
      </c>
      <c r="I206" s="269">
        <v>0</v>
      </c>
      <c r="J206" s="269">
        <v>0</v>
      </c>
      <c r="K206" s="269">
        <v>0</v>
      </c>
      <c r="L206" s="313">
        <v>0</v>
      </c>
    </row>
    <row r="207" spans="1:12" ht="15" hidden="1" customHeight="1" collapsed="1">
      <c r="A207" s="261">
        <v>3</v>
      </c>
      <c r="B207" s="262">
        <v>1</v>
      </c>
      <c r="C207" s="262">
        <v>3</v>
      </c>
      <c r="D207" s="261"/>
      <c r="E207" s="262"/>
      <c r="F207" s="264"/>
      <c r="G207" s="263" t="s">
        <v>300</v>
      </c>
      <c r="H207" s="249">
        <v>178</v>
      </c>
      <c r="I207" s="250">
        <f>SUM(I208+I211)</f>
        <v>0</v>
      </c>
      <c r="J207" s="292">
        <f>SUM(J208+J211)</f>
        <v>0</v>
      </c>
      <c r="K207" s="251">
        <f>SUM(K208+K211)</f>
        <v>0</v>
      </c>
      <c r="L207" s="250">
        <f>SUM(L208+L211)</f>
        <v>0</v>
      </c>
    </row>
    <row r="208" spans="1:12" ht="27.75" hidden="1" customHeight="1" collapsed="1">
      <c r="A208" s="256">
        <v>3</v>
      </c>
      <c r="B208" s="254">
        <v>1</v>
      </c>
      <c r="C208" s="254">
        <v>3</v>
      </c>
      <c r="D208" s="256">
        <v>1</v>
      </c>
      <c r="E208" s="261"/>
      <c r="F208" s="257"/>
      <c r="G208" s="255" t="s">
        <v>301</v>
      </c>
      <c r="H208" s="249">
        <v>179</v>
      </c>
      <c r="I208" s="272">
        <f t="shared" ref="I208:L209" si="21">I209</f>
        <v>0</v>
      </c>
      <c r="J208" s="294">
        <f t="shared" si="21"/>
        <v>0</v>
      </c>
      <c r="K208" s="273">
        <f t="shared" si="21"/>
        <v>0</v>
      </c>
      <c r="L208" s="272">
        <f t="shared" si="21"/>
        <v>0</v>
      </c>
    </row>
    <row r="209" spans="1:16" ht="30.75" hidden="1" customHeight="1" collapsed="1">
      <c r="A209" s="261">
        <v>3</v>
      </c>
      <c r="B209" s="262">
        <v>1</v>
      </c>
      <c r="C209" s="262">
        <v>3</v>
      </c>
      <c r="D209" s="261">
        <v>1</v>
      </c>
      <c r="E209" s="261">
        <v>1</v>
      </c>
      <c r="F209" s="264"/>
      <c r="G209" s="255" t="s">
        <v>301</v>
      </c>
      <c r="H209" s="249">
        <v>180</v>
      </c>
      <c r="I209" s="250">
        <f t="shared" si="21"/>
        <v>0</v>
      </c>
      <c r="J209" s="292">
        <f t="shared" si="21"/>
        <v>0</v>
      </c>
      <c r="K209" s="251">
        <f t="shared" si="21"/>
        <v>0</v>
      </c>
      <c r="L209" s="250">
        <f t="shared" si="21"/>
        <v>0</v>
      </c>
    </row>
    <row r="210" spans="1:16" ht="27.75" hidden="1" customHeight="1" collapsed="1">
      <c r="A210" s="261">
        <v>3</v>
      </c>
      <c r="B210" s="263">
        <v>1</v>
      </c>
      <c r="C210" s="261">
        <v>3</v>
      </c>
      <c r="D210" s="262">
        <v>1</v>
      </c>
      <c r="E210" s="262">
        <v>1</v>
      </c>
      <c r="F210" s="264">
        <v>1</v>
      </c>
      <c r="G210" s="255" t="s">
        <v>301</v>
      </c>
      <c r="H210" s="249">
        <v>181</v>
      </c>
      <c r="I210" s="313">
        <v>0</v>
      </c>
      <c r="J210" s="313">
        <v>0</v>
      </c>
      <c r="K210" s="313">
        <v>0</v>
      </c>
      <c r="L210" s="313">
        <v>0</v>
      </c>
    </row>
    <row r="211" spans="1:16" ht="15" hidden="1" customHeight="1" collapsed="1">
      <c r="A211" s="261">
        <v>3</v>
      </c>
      <c r="B211" s="263">
        <v>1</v>
      </c>
      <c r="C211" s="261">
        <v>3</v>
      </c>
      <c r="D211" s="262">
        <v>2</v>
      </c>
      <c r="E211" s="262"/>
      <c r="F211" s="264"/>
      <c r="G211" s="263" t="s">
        <v>302</v>
      </c>
      <c r="H211" s="249">
        <v>182</v>
      </c>
      <c r="I211" s="250">
        <f>I212</f>
        <v>0</v>
      </c>
      <c r="J211" s="292">
        <f>J212</f>
        <v>0</v>
      </c>
      <c r="K211" s="251">
        <f>K212</f>
        <v>0</v>
      </c>
      <c r="L211" s="250">
        <f>L212</f>
        <v>0</v>
      </c>
    </row>
    <row r="212" spans="1:16" ht="15.75" hidden="1" customHeight="1" collapsed="1">
      <c r="A212" s="256">
        <v>3</v>
      </c>
      <c r="B212" s="255">
        <v>1</v>
      </c>
      <c r="C212" s="256">
        <v>3</v>
      </c>
      <c r="D212" s="254">
        <v>2</v>
      </c>
      <c r="E212" s="254">
        <v>1</v>
      </c>
      <c r="F212" s="257"/>
      <c r="G212" s="263" t="s">
        <v>302</v>
      </c>
      <c r="H212" s="249">
        <v>183</v>
      </c>
      <c r="I212" s="250">
        <f>SUM(I213:I218)</f>
        <v>0</v>
      </c>
      <c r="J212" s="250">
        <f>SUM(J213:J218)</f>
        <v>0</v>
      </c>
      <c r="K212" s="250">
        <f>SUM(K213:K218)</f>
        <v>0</v>
      </c>
      <c r="L212" s="250">
        <f>SUM(L213:L218)</f>
        <v>0</v>
      </c>
      <c r="M212" s="318"/>
      <c r="N212" s="318"/>
      <c r="O212" s="318"/>
      <c r="P212" s="318"/>
    </row>
    <row r="213" spans="1:16" ht="15" hidden="1" customHeight="1" collapsed="1">
      <c r="A213" s="261">
        <v>3</v>
      </c>
      <c r="B213" s="263">
        <v>1</v>
      </c>
      <c r="C213" s="261">
        <v>3</v>
      </c>
      <c r="D213" s="262">
        <v>2</v>
      </c>
      <c r="E213" s="262">
        <v>1</v>
      </c>
      <c r="F213" s="264">
        <v>1</v>
      </c>
      <c r="G213" s="263" t="s">
        <v>303</v>
      </c>
      <c r="H213" s="249">
        <v>184</v>
      </c>
      <c r="I213" s="269">
        <v>0</v>
      </c>
      <c r="J213" s="269">
        <v>0</v>
      </c>
      <c r="K213" s="269">
        <v>0</v>
      </c>
      <c r="L213" s="313">
        <v>0</v>
      </c>
    </row>
    <row r="214" spans="1:16" ht="26.25" hidden="1" customHeight="1" collapsed="1">
      <c r="A214" s="261">
        <v>3</v>
      </c>
      <c r="B214" s="263">
        <v>1</v>
      </c>
      <c r="C214" s="261">
        <v>3</v>
      </c>
      <c r="D214" s="262">
        <v>2</v>
      </c>
      <c r="E214" s="262">
        <v>1</v>
      </c>
      <c r="F214" s="264">
        <v>2</v>
      </c>
      <c r="G214" s="263" t="s">
        <v>304</v>
      </c>
      <c r="H214" s="249">
        <v>185</v>
      </c>
      <c r="I214" s="269">
        <v>0</v>
      </c>
      <c r="J214" s="269">
        <v>0</v>
      </c>
      <c r="K214" s="269">
        <v>0</v>
      </c>
      <c r="L214" s="269">
        <v>0</v>
      </c>
    </row>
    <row r="215" spans="1:16" ht="16.5" hidden="1" customHeight="1" collapsed="1">
      <c r="A215" s="261">
        <v>3</v>
      </c>
      <c r="B215" s="263">
        <v>1</v>
      </c>
      <c r="C215" s="261">
        <v>3</v>
      </c>
      <c r="D215" s="262">
        <v>2</v>
      </c>
      <c r="E215" s="262">
        <v>1</v>
      </c>
      <c r="F215" s="264">
        <v>3</v>
      </c>
      <c r="G215" s="263" t="s">
        <v>305</v>
      </c>
      <c r="H215" s="249">
        <v>186</v>
      </c>
      <c r="I215" s="269">
        <v>0</v>
      </c>
      <c r="J215" s="269">
        <v>0</v>
      </c>
      <c r="K215" s="269">
        <v>0</v>
      </c>
      <c r="L215" s="269">
        <v>0</v>
      </c>
    </row>
    <row r="216" spans="1:16" ht="27.75" hidden="1" customHeight="1" collapsed="1">
      <c r="A216" s="261">
        <v>3</v>
      </c>
      <c r="B216" s="263">
        <v>1</v>
      </c>
      <c r="C216" s="261">
        <v>3</v>
      </c>
      <c r="D216" s="262">
        <v>2</v>
      </c>
      <c r="E216" s="262">
        <v>1</v>
      </c>
      <c r="F216" s="264">
        <v>4</v>
      </c>
      <c r="G216" s="263" t="s">
        <v>306</v>
      </c>
      <c r="H216" s="249">
        <v>187</v>
      </c>
      <c r="I216" s="269">
        <v>0</v>
      </c>
      <c r="J216" s="269">
        <v>0</v>
      </c>
      <c r="K216" s="269">
        <v>0</v>
      </c>
      <c r="L216" s="313">
        <v>0</v>
      </c>
    </row>
    <row r="217" spans="1:16" ht="15.75" hidden="1" customHeight="1" collapsed="1">
      <c r="A217" s="261">
        <v>3</v>
      </c>
      <c r="B217" s="263">
        <v>1</v>
      </c>
      <c r="C217" s="261">
        <v>3</v>
      </c>
      <c r="D217" s="262">
        <v>2</v>
      </c>
      <c r="E217" s="262">
        <v>1</v>
      </c>
      <c r="F217" s="264">
        <v>5</v>
      </c>
      <c r="G217" s="255" t="s">
        <v>307</v>
      </c>
      <c r="H217" s="249">
        <v>188</v>
      </c>
      <c r="I217" s="269">
        <v>0</v>
      </c>
      <c r="J217" s="269">
        <v>0</v>
      </c>
      <c r="K217" s="269">
        <v>0</v>
      </c>
      <c r="L217" s="269">
        <v>0</v>
      </c>
    </row>
    <row r="218" spans="1:16" ht="13.5" hidden="1" customHeight="1" collapsed="1">
      <c r="A218" s="261">
        <v>3</v>
      </c>
      <c r="B218" s="263">
        <v>1</v>
      </c>
      <c r="C218" s="261">
        <v>3</v>
      </c>
      <c r="D218" s="262">
        <v>2</v>
      </c>
      <c r="E218" s="262">
        <v>1</v>
      </c>
      <c r="F218" s="264">
        <v>6</v>
      </c>
      <c r="G218" s="255" t="s">
        <v>302</v>
      </c>
      <c r="H218" s="249">
        <v>189</v>
      </c>
      <c r="I218" s="269">
        <v>0</v>
      </c>
      <c r="J218" s="269">
        <v>0</v>
      </c>
      <c r="K218" s="269">
        <v>0</v>
      </c>
      <c r="L218" s="313">
        <v>0</v>
      </c>
    </row>
    <row r="219" spans="1:16" ht="27" hidden="1" customHeight="1" collapsed="1">
      <c r="A219" s="256">
        <v>3</v>
      </c>
      <c r="B219" s="254">
        <v>1</v>
      </c>
      <c r="C219" s="254">
        <v>4</v>
      </c>
      <c r="D219" s="254"/>
      <c r="E219" s="254"/>
      <c r="F219" s="257"/>
      <c r="G219" s="255" t="s">
        <v>308</v>
      </c>
      <c r="H219" s="249">
        <v>190</v>
      </c>
      <c r="I219" s="272">
        <f t="shared" ref="I219:L221" si="22">I220</f>
        <v>0</v>
      </c>
      <c r="J219" s="294">
        <f t="shared" si="22"/>
        <v>0</v>
      </c>
      <c r="K219" s="273">
        <f t="shared" si="22"/>
        <v>0</v>
      </c>
      <c r="L219" s="273">
        <f t="shared" si="22"/>
        <v>0</v>
      </c>
    </row>
    <row r="220" spans="1:16" ht="27" hidden="1" customHeight="1" collapsed="1">
      <c r="A220" s="275">
        <v>3</v>
      </c>
      <c r="B220" s="284">
        <v>1</v>
      </c>
      <c r="C220" s="284">
        <v>4</v>
      </c>
      <c r="D220" s="284">
        <v>1</v>
      </c>
      <c r="E220" s="284"/>
      <c r="F220" s="285"/>
      <c r="G220" s="255" t="s">
        <v>308</v>
      </c>
      <c r="H220" s="249">
        <v>191</v>
      </c>
      <c r="I220" s="279">
        <f t="shared" si="22"/>
        <v>0</v>
      </c>
      <c r="J220" s="306">
        <f t="shared" si="22"/>
        <v>0</v>
      </c>
      <c r="K220" s="280">
        <f t="shared" si="22"/>
        <v>0</v>
      </c>
      <c r="L220" s="280">
        <f t="shared" si="22"/>
        <v>0</v>
      </c>
    </row>
    <row r="221" spans="1:16" ht="27.75" hidden="1" customHeight="1" collapsed="1">
      <c r="A221" s="261">
        <v>3</v>
      </c>
      <c r="B221" s="262">
        <v>1</v>
      </c>
      <c r="C221" s="262">
        <v>4</v>
      </c>
      <c r="D221" s="262">
        <v>1</v>
      </c>
      <c r="E221" s="262">
        <v>1</v>
      </c>
      <c r="F221" s="264"/>
      <c r="G221" s="255" t="s">
        <v>309</v>
      </c>
      <c r="H221" s="249">
        <v>192</v>
      </c>
      <c r="I221" s="250">
        <f t="shared" si="22"/>
        <v>0</v>
      </c>
      <c r="J221" s="292">
        <f t="shared" si="22"/>
        <v>0</v>
      </c>
      <c r="K221" s="251">
        <f t="shared" si="22"/>
        <v>0</v>
      </c>
      <c r="L221" s="251">
        <f t="shared" si="22"/>
        <v>0</v>
      </c>
    </row>
    <row r="222" spans="1:16" ht="27" hidden="1" customHeight="1" collapsed="1">
      <c r="A222" s="266">
        <v>3</v>
      </c>
      <c r="B222" s="261">
        <v>1</v>
      </c>
      <c r="C222" s="262">
        <v>4</v>
      </c>
      <c r="D222" s="262">
        <v>1</v>
      </c>
      <c r="E222" s="262">
        <v>1</v>
      </c>
      <c r="F222" s="264">
        <v>1</v>
      </c>
      <c r="G222" s="255" t="s">
        <v>309</v>
      </c>
      <c r="H222" s="249">
        <v>193</v>
      </c>
      <c r="I222" s="269">
        <v>0</v>
      </c>
      <c r="J222" s="269">
        <v>0</v>
      </c>
      <c r="K222" s="269">
        <v>0</v>
      </c>
      <c r="L222" s="269">
        <v>0</v>
      </c>
    </row>
    <row r="223" spans="1:16" ht="26.25" hidden="1" customHeight="1" collapsed="1">
      <c r="A223" s="266">
        <v>3</v>
      </c>
      <c r="B223" s="262">
        <v>1</v>
      </c>
      <c r="C223" s="262">
        <v>5</v>
      </c>
      <c r="D223" s="262"/>
      <c r="E223" s="262"/>
      <c r="F223" s="264"/>
      <c r="G223" s="263" t="s">
        <v>310</v>
      </c>
      <c r="H223" s="249">
        <v>194</v>
      </c>
      <c r="I223" s="250">
        <f t="shared" ref="I223:L224" si="23">I224</f>
        <v>0</v>
      </c>
      <c r="J223" s="250">
        <f t="shared" si="23"/>
        <v>0</v>
      </c>
      <c r="K223" s="250">
        <f t="shared" si="23"/>
        <v>0</v>
      </c>
      <c r="L223" s="250">
        <f t="shared" si="23"/>
        <v>0</v>
      </c>
    </row>
    <row r="224" spans="1:16" ht="30" hidden="1" customHeight="1" collapsed="1">
      <c r="A224" s="266">
        <v>3</v>
      </c>
      <c r="B224" s="262">
        <v>1</v>
      </c>
      <c r="C224" s="262">
        <v>5</v>
      </c>
      <c r="D224" s="262">
        <v>1</v>
      </c>
      <c r="E224" s="262"/>
      <c r="F224" s="264"/>
      <c r="G224" s="263" t="s">
        <v>310</v>
      </c>
      <c r="H224" s="249">
        <v>195</v>
      </c>
      <c r="I224" s="250">
        <f t="shared" si="23"/>
        <v>0</v>
      </c>
      <c r="J224" s="250">
        <f t="shared" si="23"/>
        <v>0</v>
      </c>
      <c r="K224" s="250">
        <f t="shared" si="23"/>
        <v>0</v>
      </c>
      <c r="L224" s="250">
        <f t="shared" si="23"/>
        <v>0</v>
      </c>
    </row>
    <row r="225" spans="1:12" ht="27" hidden="1" customHeight="1" collapsed="1">
      <c r="A225" s="266">
        <v>3</v>
      </c>
      <c r="B225" s="262">
        <v>1</v>
      </c>
      <c r="C225" s="262">
        <v>5</v>
      </c>
      <c r="D225" s="262">
        <v>1</v>
      </c>
      <c r="E225" s="262">
        <v>1</v>
      </c>
      <c r="F225" s="264"/>
      <c r="G225" s="263" t="s">
        <v>310</v>
      </c>
      <c r="H225" s="249">
        <v>196</v>
      </c>
      <c r="I225" s="250">
        <f>SUM(I226:I228)</f>
        <v>0</v>
      </c>
      <c r="J225" s="250">
        <f>SUM(J226:J228)</f>
        <v>0</v>
      </c>
      <c r="K225" s="250">
        <f>SUM(K226:K228)</f>
        <v>0</v>
      </c>
      <c r="L225" s="250">
        <f>SUM(L226:L228)</f>
        <v>0</v>
      </c>
    </row>
    <row r="226" spans="1:12" ht="21" hidden="1" customHeight="1" collapsed="1">
      <c r="A226" s="266">
        <v>3</v>
      </c>
      <c r="B226" s="262">
        <v>1</v>
      </c>
      <c r="C226" s="262">
        <v>5</v>
      </c>
      <c r="D226" s="262">
        <v>1</v>
      </c>
      <c r="E226" s="262">
        <v>1</v>
      </c>
      <c r="F226" s="264">
        <v>1</v>
      </c>
      <c r="G226" s="315" t="s">
        <v>311</v>
      </c>
      <c r="H226" s="249">
        <v>197</v>
      </c>
      <c r="I226" s="269">
        <v>0</v>
      </c>
      <c r="J226" s="269">
        <v>0</v>
      </c>
      <c r="K226" s="269">
        <v>0</v>
      </c>
      <c r="L226" s="269">
        <v>0</v>
      </c>
    </row>
    <row r="227" spans="1:12" ht="25.5" hidden="1" customHeight="1" collapsed="1">
      <c r="A227" s="266">
        <v>3</v>
      </c>
      <c r="B227" s="262">
        <v>1</v>
      </c>
      <c r="C227" s="262">
        <v>5</v>
      </c>
      <c r="D227" s="262">
        <v>1</v>
      </c>
      <c r="E227" s="262">
        <v>1</v>
      </c>
      <c r="F227" s="264">
        <v>2</v>
      </c>
      <c r="G227" s="315" t="s">
        <v>312</v>
      </c>
      <c r="H227" s="249">
        <v>198</v>
      </c>
      <c r="I227" s="269">
        <v>0</v>
      </c>
      <c r="J227" s="269">
        <v>0</v>
      </c>
      <c r="K227" s="269">
        <v>0</v>
      </c>
      <c r="L227" s="269">
        <v>0</v>
      </c>
    </row>
    <row r="228" spans="1:12" ht="28.5" hidden="1" customHeight="1" collapsed="1">
      <c r="A228" s="266">
        <v>3</v>
      </c>
      <c r="B228" s="262">
        <v>1</v>
      </c>
      <c r="C228" s="262">
        <v>5</v>
      </c>
      <c r="D228" s="262">
        <v>1</v>
      </c>
      <c r="E228" s="262">
        <v>1</v>
      </c>
      <c r="F228" s="264">
        <v>3</v>
      </c>
      <c r="G228" s="315" t="s">
        <v>313</v>
      </c>
      <c r="H228" s="249">
        <v>199</v>
      </c>
      <c r="I228" s="269">
        <v>0</v>
      </c>
      <c r="J228" s="269">
        <v>0</v>
      </c>
      <c r="K228" s="269">
        <v>0</v>
      </c>
      <c r="L228" s="269">
        <v>0</v>
      </c>
    </row>
    <row r="229" spans="1:12" s="197" customFormat="1" ht="41.25" hidden="1" customHeight="1" collapsed="1">
      <c r="A229" s="245">
        <v>3</v>
      </c>
      <c r="B229" s="246">
        <v>2</v>
      </c>
      <c r="C229" s="246"/>
      <c r="D229" s="246"/>
      <c r="E229" s="246"/>
      <c r="F229" s="248"/>
      <c r="G229" s="247" t="s">
        <v>314</v>
      </c>
      <c r="H229" s="249">
        <v>200</v>
      </c>
      <c r="I229" s="250">
        <f>SUM(I230+I262)</f>
        <v>0</v>
      </c>
      <c r="J229" s="292">
        <f>SUM(J230+J262)</f>
        <v>0</v>
      </c>
      <c r="K229" s="251">
        <f>SUM(K230+K262)</f>
        <v>0</v>
      </c>
      <c r="L229" s="251">
        <f>SUM(L230+L262)</f>
        <v>0</v>
      </c>
    </row>
    <row r="230" spans="1:12" ht="26.25" hidden="1" customHeight="1" collapsed="1">
      <c r="A230" s="275">
        <v>3</v>
      </c>
      <c r="B230" s="283">
        <v>2</v>
      </c>
      <c r="C230" s="284">
        <v>1</v>
      </c>
      <c r="D230" s="284"/>
      <c r="E230" s="284"/>
      <c r="F230" s="285"/>
      <c r="G230" s="286" t="s">
        <v>315</v>
      </c>
      <c r="H230" s="249">
        <v>201</v>
      </c>
      <c r="I230" s="279">
        <f>SUM(I231+I240+I244+I248+I252+I255+I258)</f>
        <v>0</v>
      </c>
      <c r="J230" s="306">
        <f>SUM(J231+J240+J244+J248+J252+J255+J258)</f>
        <v>0</v>
      </c>
      <c r="K230" s="280">
        <f>SUM(K231+K240+K244+K248+K252+K255+K258)</f>
        <v>0</v>
      </c>
      <c r="L230" s="280">
        <f>SUM(L231+L240+L244+L248+L252+L255+L258)</f>
        <v>0</v>
      </c>
    </row>
    <row r="231" spans="1:12" ht="15.75" hidden="1" customHeight="1" collapsed="1">
      <c r="A231" s="261">
        <v>3</v>
      </c>
      <c r="B231" s="262">
        <v>2</v>
      </c>
      <c r="C231" s="262">
        <v>1</v>
      </c>
      <c r="D231" s="262">
        <v>1</v>
      </c>
      <c r="E231" s="262"/>
      <c r="F231" s="264"/>
      <c r="G231" s="263" t="s">
        <v>316</v>
      </c>
      <c r="H231" s="249">
        <v>202</v>
      </c>
      <c r="I231" s="279">
        <f>I232</f>
        <v>0</v>
      </c>
      <c r="J231" s="279">
        <f>J232</f>
        <v>0</v>
      </c>
      <c r="K231" s="279">
        <f>K232</f>
        <v>0</v>
      </c>
      <c r="L231" s="279">
        <f>L232</f>
        <v>0</v>
      </c>
    </row>
    <row r="232" spans="1:12" ht="12" hidden="1" customHeight="1" collapsed="1">
      <c r="A232" s="261">
        <v>3</v>
      </c>
      <c r="B232" s="261">
        <v>2</v>
      </c>
      <c r="C232" s="262">
        <v>1</v>
      </c>
      <c r="D232" s="262">
        <v>1</v>
      </c>
      <c r="E232" s="262">
        <v>1</v>
      </c>
      <c r="F232" s="264"/>
      <c r="G232" s="263" t="s">
        <v>317</v>
      </c>
      <c r="H232" s="249">
        <v>203</v>
      </c>
      <c r="I232" s="250">
        <f>SUM(I233:I233)</f>
        <v>0</v>
      </c>
      <c r="J232" s="292">
        <f>SUM(J233:J233)</f>
        <v>0</v>
      </c>
      <c r="K232" s="251">
        <f>SUM(K233:K233)</f>
        <v>0</v>
      </c>
      <c r="L232" s="251">
        <f>SUM(L233:L233)</f>
        <v>0</v>
      </c>
    </row>
    <row r="233" spans="1:12" ht="14.25" hidden="1" customHeight="1" collapsed="1">
      <c r="A233" s="275">
        <v>3</v>
      </c>
      <c r="B233" s="275">
        <v>2</v>
      </c>
      <c r="C233" s="284">
        <v>1</v>
      </c>
      <c r="D233" s="284">
        <v>1</v>
      </c>
      <c r="E233" s="284">
        <v>1</v>
      </c>
      <c r="F233" s="285">
        <v>1</v>
      </c>
      <c r="G233" s="286" t="s">
        <v>317</v>
      </c>
      <c r="H233" s="249">
        <v>204</v>
      </c>
      <c r="I233" s="269">
        <v>0</v>
      </c>
      <c r="J233" s="269">
        <v>0</v>
      </c>
      <c r="K233" s="269">
        <v>0</v>
      </c>
      <c r="L233" s="269">
        <v>0</v>
      </c>
    </row>
    <row r="234" spans="1:12" ht="14.25" hidden="1" customHeight="1" collapsed="1">
      <c r="A234" s="275">
        <v>3</v>
      </c>
      <c r="B234" s="284">
        <v>2</v>
      </c>
      <c r="C234" s="284">
        <v>1</v>
      </c>
      <c r="D234" s="284">
        <v>1</v>
      </c>
      <c r="E234" s="284">
        <v>2</v>
      </c>
      <c r="F234" s="285"/>
      <c r="G234" s="286" t="s">
        <v>318</v>
      </c>
      <c r="H234" s="249">
        <v>205</v>
      </c>
      <c r="I234" s="250">
        <f>SUM(I235:I236)</f>
        <v>0</v>
      </c>
      <c r="J234" s="250">
        <f>SUM(J235:J236)</f>
        <v>0</v>
      </c>
      <c r="K234" s="250">
        <f>SUM(K235:K236)</f>
        <v>0</v>
      </c>
      <c r="L234" s="250">
        <f>SUM(L235:L236)</f>
        <v>0</v>
      </c>
    </row>
    <row r="235" spans="1:12" ht="14.25" hidden="1" customHeight="1" collapsed="1">
      <c r="A235" s="275">
        <v>3</v>
      </c>
      <c r="B235" s="284">
        <v>2</v>
      </c>
      <c r="C235" s="284">
        <v>1</v>
      </c>
      <c r="D235" s="284">
        <v>1</v>
      </c>
      <c r="E235" s="284">
        <v>2</v>
      </c>
      <c r="F235" s="285">
        <v>1</v>
      </c>
      <c r="G235" s="286" t="s">
        <v>319</v>
      </c>
      <c r="H235" s="249">
        <v>206</v>
      </c>
      <c r="I235" s="269">
        <v>0</v>
      </c>
      <c r="J235" s="269">
        <v>0</v>
      </c>
      <c r="K235" s="269">
        <v>0</v>
      </c>
      <c r="L235" s="269">
        <v>0</v>
      </c>
    </row>
    <row r="236" spans="1:12" ht="14.25" hidden="1" customHeight="1" collapsed="1">
      <c r="A236" s="275">
        <v>3</v>
      </c>
      <c r="B236" s="284">
        <v>2</v>
      </c>
      <c r="C236" s="284">
        <v>1</v>
      </c>
      <c r="D236" s="284">
        <v>1</v>
      </c>
      <c r="E236" s="284">
        <v>2</v>
      </c>
      <c r="F236" s="285">
        <v>2</v>
      </c>
      <c r="G236" s="286" t="s">
        <v>320</v>
      </c>
      <c r="H236" s="249">
        <v>207</v>
      </c>
      <c r="I236" s="269">
        <v>0</v>
      </c>
      <c r="J236" s="269">
        <v>0</v>
      </c>
      <c r="K236" s="269">
        <v>0</v>
      </c>
      <c r="L236" s="269">
        <v>0</v>
      </c>
    </row>
    <row r="237" spans="1:12" ht="14.25" hidden="1" customHeight="1" collapsed="1">
      <c r="A237" s="275">
        <v>3</v>
      </c>
      <c r="B237" s="284">
        <v>2</v>
      </c>
      <c r="C237" s="284">
        <v>1</v>
      </c>
      <c r="D237" s="284">
        <v>1</v>
      </c>
      <c r="E237" s="284">
        <v>3</v>
      </c>
      <c r="F237" s="319"/>
      <c r="G237" s="286" t="s">
        <v>321</v>
      </c>
      <c r="H237" s="249">
        <v>208</v>
      </c>
      <c r="I237" s="250">
        <f>SUM(I238:I239)</f>
        <v>0</v>
      </c>
      <c r="J237" s="250">
        <f>SUM(J238:J239)</f>
        <v>0</v>
      </c>
      <c r="K237" s="250">
        <f>SUM(K238:K239)</f>
        <v>0</v>
      </c>
      <c r="L237" s="250">
        <f>SUM(L238:L239)</f>
        <v>0</v>
      </c>
    </row>
    <row r="238" spans="1:12" ht="14.25" hidden="1" customHeight="1" collapsed="1">
      <c r="A238" s="275">
        <v>3</v>
      </c>
      <c r="B238" s="284">
        <v>2</v>
      </c>
      <c r="C238" s="284">
        <v>1</v>
      </c>
      <c r="D238" s="284">
        <v>1</v>
      </c>
      <c r="E238" s="284">
        <v>3</v>
      </c>
      <c r="F238" s="285">
        <v>1</v>
      </c>
      <c r="G238" s="286" t="s">
        <v>322</v>
      </c>
      <c r="H238" s="249">
        <v>209</v>
      </c>
      <c r="I238" s="269">
        <v>0</v>
      </c>
      <c r="J238" s="269">
        <v>0</v>
      </c>
      <c r="K238" s="269">
        <v>0</v>
      </c>
      <c r="L238" s="269">
        <v>0</v>
      </c>
    </row>
    <row r="239" spans="1:12" ht="14.25" hidden="1" customHeight="1" collapsed="1">
      <c r="A239" s="275">
        <v>3</v>
      </c>
      <c r="B239" s="284">
        <v>2</v>
      </c>
      <c r="C239" s="284">
        <v>1</v>
      </c>
      <c r="D239" s="284">
        <v>1</v>
      </c>
      <c r="E239" s="284">
        <v>3</v>
      </c>
      <c r="F239" s="285">
        <v>2</v>
      </c>
      <c r="G239" s="286" t="s">
        <v>323</v>
      </c>
      <c r="H239" s="249">
        <v>210</v>
      </c>
      <c r="I239" s="269">
        <v>0</v>
      </c>
      <c r="J239" s="269">
        <v>0</v>
      </c>
      <c r="K239" s="269">
        <v>0</v>
      </c>
      <c r="L239" s="269">
        <v>0</v>
      </c>
    </row>
    <row r="240" spans="1:12" ht="27" hidden="1" customHeight="1" collapsed="1">
      <c r="A240" s="261">
        <v>3</v>
      </c>
      <c r="B240" s="262">
        <v>2</v>
      </c>
      <c r="C240" s="262">
        <v>1</v>
      </c>
      <c r="D240" s="262">
        <v>2</v>
      </c>
      <c r="E240" s="262"/>
      <c r="F240" s="264"/>
      <c r="G240" s="263" t="s">
        <v>324</v>
      </c>
      <c r="H240" s="249">
        <v>211</v>
      </c>
      <c r="I240" s="250">
        <f>I241</f>
        <v>0</v>
      </c>
      <c r="J240" s="250">
        <f>J241</f>
        <v>0</v>
      </c>
      <c r="K240" s="250">
        <f>K241</f>
        <v>0</v>
      </c>
      <c r="L240" s="250">
        <f>L241</f>
        <v>0</v>
      </c>
    </row>
    <row r="241" spans="1:12" ht="14.25" hidden="1" customHeight="1" collapsed="1">
      <c r="A241" s="261">
        <v>3</v>
      </c>
      <c r="B241" s="262">
        <v>2</v>
      </c>
      <c r="C241" s="262">
        <v>1</v>
      </c>
      <c r="D241" s="262">
        <v>2</v>
      </c>
      <c r="E241" s="262">
        <v>1</v>
      </c>
      <c r="F241" s="264"/>
      <c r="G241" s="263" t="s">
        <v>324</v>
      </c>
      <c r="H241" s="249">
        <v>212</v>
      </c>
      <c r="I241" s="250">
        <f>SUM(I242:I243)</f>
        <v>0</v>
      </c>
      <c r="J241" s="292">
        <f>SUM(J242:J243)</f>
        <v>0</v>
      </c>
      <c r="K241" s="251">
        <f>SUM(K242:K243)</f>
        <v>0</v>
      </c>
      <c r="L241" s="251">
        <f>SUM(L242:L243)</f>
        <v>0</v>
      </c>
    </row>
    <row r="242" spans="1:12" ht="27" hidden="1" customHeight="1" collapsed="1">
      <c r="A242" s="275">
        <v>3</v>
      </c>
      <c r="B242" s="283">
        <v>2</v>
      </c>
      <c r="C242" s="284">
        <v>1</v>
      </c>
      <c r="D242" s="284">
        <v>2</v>
      </c>
      <c r="E242" s="284">
        <v>1</v>
      </c>
      <c r="F242" s="285">
        <v>1</v>
      </c>
      <c r="G242" s="286" t="s">
        <v>325</v>
      </c>
      <c r="H242" s="249">
        <v>213</v>
      </c>
      <c r="I242" s="269">
        <v>0</v>
      </c>
      <c r="J242" s="269">
        <v>0</v>
      </c>
      <c r="K242" s="269">
        <v>0</v>
      </c>
      <c r="L242" s="269">
        <v>0</v>
      </c>
    </row>
    <row r="243" spans="1:12" ht="25.5" hidden="1" customHeight="1" collapsed="1">
      <c r="A243" s="261">
        <v>3</v>
      </c>
      <c r="B243" s="262">
        <v>2</v>
      </c>
      <c r="C243" s="262">
        <v>1</v>
      </c>
      <c r="D243" s="262">
        <v>2</v>
      </c>
      <c r="E243" s="262">
        <v>1</v>
      </c>
      <c r="F243" s="264">
        <v>2</v>
      </c>
      <c r="G243" s="263" t="s">
        <v>326</v>
      </c>
      <c r="H243" s="249">
        <v>214</v>
      </c>
      <c r="I243" s="269">
        <v>0</v>
      </c>
      <c r="J243" s="269">
        <v>0</v>
      </c>
      <c r="K243" s="269">
        <v>0</v>
      </c>
      <c r="L243" s="269">
        <v>0</v>
      </c>
    </row>
    <row r="244" spans="1:12" ht="26.25" hidden="1" customHeight="1" collapsed="1">
      <c r="A244" s="256">
        <v>3</v>
      </c>
      <c r="B244" s="254">
        <v>2</v>
      </c>
      <c r="C244" s="254">
        <v>1</v>
      </c>
      <c r="D244" s="254">
        <v>3</v>
      </c>
      <c r="E244" s="254"/>
      <c r="F244" s="257"/>
      <c r="G244" s="255" t="s">
        <v>327</v>
      </c>
      <c r="H244" s="249">
        <v>215</v>
      </c>
      <c r="I244" s="272">
        <f>I245</f>
        <v>0</v>
      </c>
      <c r="J244" s="294">
        <f>J245</f>
        <v>0</v>
      </c>
      <c r="K244" s="273">
        <f>K245</f>
        <v>0</v>
      </c>
      <c r="L244" s="273">
        <f>L245</f>
        <v>0</v>
      </c>
    </row>
    <row r="245" spans="1:12" ht="29.25" hidden="1" customHeight="1" collapsed="1">
      <c r="A245" s="261">
        <v>3</v>
      </c>
      <c r="B245" s="262">
        <v>2</v>
      </c>
      <c r="C245" s="262">
        <v>1</v>
      </c>
      <c r="D245" s="262">
        <v>3</v>
      </c>
      <c r="E245" s="262">
        <v>1</v>
      </c>
      <c r="F245" s="264"/>
      <c r="G245" s="255" t="s">
        <v>327</v>
      </c>
      <c r="H245" s="249">
        <v>216</v>
      </c>
      <c r="I245" s="250">
        <f>I246+I247</f>
        <v>0</v>
      </c>
      <c r="J245" s="250">
        <f>J246+J247</f>
        <v>0</v>
      </c>
      <c r="K245" s="250">
        <f>K246+K247</f>
        <v>0</v>
      </c>
      <c r="L245" s="250">
        <f>L246+L247</f>
        <v>0</v>
      </c>
    </row>
    <row r="246" spans="1:12" ht="30" hidden="1" customHeight="1" collapsed="1">
      <c r="A246" s="261">
        <v>3</v>
      </c>
      <c r="B246" s="262">
        <v>2</v>
      </c>
      <c r="C246" s="262">
        <v>1</v>
      </c>
      <c r="D246" s="262">
        <v>3</v>
      </c>
      <c r="E246" s="262">
        <v>1</v>
      </c>
      <c r="F246" s="264">
        <v>1</v>
      </c>
      <c r="G246" s="263" t="s">
        <v>328</v>
      </c>
      <c r="H246" s="249">
        <v>217</v>
      </c>
      <c r="I246" s="269">
        <v>0</v>
      </c>
      <c r="J246" s="269">
        <v>0</v>
      </c>
      <c r="K246" s="269">
        <v>0</v>
      </c>
      <c r="L246" s="269">
        <v>0</v>
      </c>
    </row>
    <row r="247" spans="1:12" ht="27.75" hidden="1" customHeight="1" collapsed="1">
      <c r="A247" s="261">
        <v>3</v>
      </c>
      <c r="B247" s="262">
        <v>2</v>
      </c>
      <c r="C247" s="262">
        <v>1</v>
      </c>
      <c r="D247" s="262">
        <v>3</v>
      </c>
      <c r="E247" s="262">
        <v>1</v>
      </c>
      <c r="F247" s="264">
        <v>2</v>
      </c>
      <c r="G247" s="263" t="s">
        <v>329</v>
      </c>
      <c r="H247" s="249">
        <v>218</v>
      </c>
      <c r="I247" s="313">
        <v>0</v>
      </c>
      <c r="J247" s="310">
        <v>0</v>
      </c>
      <c r="K247" s="313">
        <v>0</v>
      </c>
      <c r="L247" s="313">
        <v>0</v>
      </c>
    </row>
    <row r="248" spans="1:12" ht="12" hidden="1" customHeight="1" collapsed="1">
      <c r="A248" s="261">
        <v>3</v>
      </c>
      <c r="B248" s="262">
        <v>2</v>
      </c>
      <c r="C248" s="262">
        <v>1</v>
      </c>
      <c r="D248" s="262">
        <v>4</v>
      </c>
      <c r="E248" s="262"/>
      <c r="F248" s="264"/>
      <c r="G248" s="263" t="s">
        <v>330</v>
      </c>
      <c r="H248" s="249">
        <v>219</v>
      </c>
      <c r="I248" s="250">
        <f>I249</f>
        <v>0</v>
      </c>
      <c r="J248" s="251">
        <f>J249</f>
        <v>0</v>
      </c>
      <c r="K248" s="250">
        <f>K249</f>
        <v>0</v>
      </c>
      <c r="L248" s="251">
        <f>L249</f>
        <v>0</v>
      </c>
    </row>
    <row r="249" spans="1:12" ht="14.25" hidden="1" customHeight="1" collapsed="1">
      <c r="A249" s="256">
        <v>3</v>
      </c>
      <c r="B249" s="254">
        <v>2</v>
      </c>
      <c r="C249" s="254">
        <v>1</v>
      </c>
      <c r="D249" s="254">
        <v>4</v>
      </c>
      <c r="E249" s="254">
        <v>1</v>
      </c>
      <c r="F249" s="257"/>
      <c r="G249" s="255" t="s">
        <v>330</v>
      </c>
      <c r="H249" s="249">
        <v>220</v>
      </c>
      <c r="I249" s="272">
        <f>SUM(I250:I251)</f>
        <v>0</v>
      </c>
      <c r="J249" s="294">
        <f>SUM(J250:J251)</f>
        <v>0</v>
      </c>
      <c r="K249" s="273">
        <f>SUM(K250:K251)</f>
        <v>0</v>
      </c>
      <c r="L249" s="273">
        <f>SUM(L250:L251)</f>
        <v>0</v>
      </c>
    </row>
    <row r="250" spans="1:12" ht="25.5" hidden="1" customHeight="1" collapsed="1">
      <c r="A250" s="261">
        <v>3</v>
      </c>
      <c r="B250" s="262">
        <v>2</v>
      </c>
      <c r="C250" s="262">
        <v>1</v>
      </c>
      <c r="D250" s="262">
        <v>4</v>
      </c>
      <c r="E250" s="262">
        <v>1</v>
      </c>
      <c r="F250" s="264">
        <v>1</v>
      </c>
      <c r="G250" s="263" t="s">
        <v>331</v>
      </c>
      <c r="H250" s="249">
        <v>221</v>
      </c>
      <c r="I250" s="269">
        <v>0</v>
      </c>
      <c r="J250" s="269">
        <v>0</v>
      </c>
      <c r="K250" s="269">
        <v>0</v>
      </c>
      <c r="L250" s="269">
        <v>0</v>
      </c>
    </row>
    <row r="251" spans="1:12" ht="18.75" hidden="1" customHeight="1" collapsed="1">
      <c r="A251" s="261">
        <v>3</v>
      </c>
      <c r="B251" s="262">
        <v>2</v>
      </c>
      <c r="C251" s="262">
        <v>1</v>
      </c>
      <c r="D251" s="262">
        <v>4</v>
      </c>
      <c r="E251" s="262">
        <v>1</v>
      </c>
      <c r="F251" s="264">
        <v>2</v>
      </c>
      <c r="G251" s="263" t="s">
        <v>332</v>
      </c>
      <c r="H251" s="249">
        <v>222</v>
      </c>
      <c r="I251" s="269">
        <v>0</v>
      </c>
      <c r="J251" s="269">
        <v>0</v>
      </c>
      <c r="K251" s="269">
        <v>0</v>
      </c>
      <c r="L251" s="269">
        <v>0</v>
      </c>
    </row>
    <row r="252" spans="1:12" hidden="1" collapsed="1">
      <c r="A252" s="261">
        <v>3</v>
      </c>
      <c r="B252" s="262">
        <v>2</v>
      </c>
      <c r="C252" s="262">
        <v>1</v>
      </c>
      <c r="D252" s="262">
        <v>5</v>
      </c>
      <c r="E252" s="262"/>
      <c r="F252" s="264"/>
      <c r="G252" s="263" t="s">
        <v>333</v>
      </c>
      <c r="H252" s="249">
        <v>223</v>
      </c>
      <c r="I252" s="250">
        <f t="shared" ref="I252:L253" si="24">I253</f>
        <v>0</v>
      </c>
      <c r="J252" s="292">
        <f t="shared" si="24"/>
        <v>0</v>
      </c>
      <c r="K252" s="251">
        <f t="shared" si="24"/>
        <v>0</v>
      </c>
      <c r="L252" s="251">
        <f t="shared" si="24"/>
        <v>0</v>
      </c>
    </row>
    <row r="253" spans="1:12" ht="16.5" hidden="1" customHeight="1" collapsed="1">
      <c r="A253" s="261">
        <v>3</v>
      </c>
      <c r="B253" s="262">
        <v>2</v>
      </c>
      <c r="C253" s="262">
        <v>1</v>
      </c>
      <c r="D253" s="262">
        <v>5</v>
      </c>
      <c r="E253" s="262">
        <v>1</v>
      </c>
      <c r="F253" s="264"/>
      <c r="G253" s="263" t="s">
        <v>333</v>
      </c>
      <c r="H253" s="249">
        <v>224</v>
      </c>
      <c r="I253" s="251">
        <f t="shared" si="24"/>
        <v>0</v>
      </c>
      <c r="J253" s="292">
        <f t="shared" si="24"/>
        <v>0</v>
      </c>
      <c r="K253" s="251">
        <f t="shared" si="24"/>
        <v>0</v>
      </c>
      <c r="L253" s="251">
        <f t="shared" si="24"/>
        <v>0</v>
      </c>
    </row>
    <row r="254" spans="1:12" hidden="1" collapsed="1">
      <c r="A254" s="283">
        <v>3</v>
      </c>
      <c r="B254" s="284">
        <v>2</v>
      </c>
      <c r="C254" s="284">
        <v>1</v>
      </c>
      <c r="D254" s="284">
        <v>5</v>
      </c>
      <c r="E254" s="284">
        <v>1</v>
      </c>
      <c r="F254" s="285">
        <v>1</v>
      </c>
      <c r="G254" s="263" t="s">
        <v>333</v>
      </c>
      <c r="H254" s="249">
        <v>225</v>
      </c>
      <c r="I254" s="313">
        <v>0</v>
      </c>
      <c r="J254" s="313">
        <v>0</v>
      </c>
      <c r="K254" s="313">
        <v>0</v>
      </c>
      <c r="L254" s="313">
        <v>0</v>
      </c>
    </row>
    <row r="255" spans="1:12" hidden="1" collapsed="1">
      <c r="A255" s="261">
        <v>3</v>
      </c>
      <c r="B255" s="262">
        <v>2</v>
      </c>
      <c r="C255" s="262">
        <v>1</v>
      </c>
      <c r="D255" s="262">
        <v>6</v>
      </c>
      <c r="E255" s="262"/>
      <c r="F255" s="264"/>
      <c r="G255" s="263" t="s">
        <v>334</v>
      </c>
      <c r="H255" s="249">
        <v>226</v>
      </c>
      <c r="I255" s="250">
        <f t="shared" ref="I255:L256" si="25">I256</f>
        <v>0</v>
      </c>
      <c r="J255" s="292">
        <f t="shared" si="25"/>
        <v>0</v>
      </c>
      <c r="K255" s="251">
        <f t="shared" si="25"/>
        <v>0</v>
      </c>
      <c r="L255" s="251">
        <f t="shared" si="25"/>
        <v>0</v>
      </c>
    </row>
    <row r="256" spans="1:12" hidden="1" collapsed="1">
      <c r="A256" s="261">
        <v>3</v>
      </c>
      <c r="B256" s="261">
        <v>2</v>
      </c>
      <c r="C256" s="262">
        <v>1</v>
      </c>
      <c r="D256" s="262">
        <v>6</v>
      </c>
      <c r="E256" s="262">
        <v>1</v>
      </c>
      <c r="F256" s="264"/>
      <c r="G256" s="263" t="s">
        <v>334</v>
      </c>
      <c r="H256" s="249">
        <v>227</v>
      </c>
      <c r="I256" s="250">
        <f t="shared" si="25"/>
        <v>0</v>
      </c>
      <c r="J256" s="292">
        <f t="shared" si="25"/>
        <v>0</v>
      </c>
      <c r="K256" s="251">
        <f t="shared" si="25"/>
        <v>0</v>
      </c>
      <c r="L256" s="251">
        <f t="shared" si="25"/>
        <v>0</v>
      </c>
    </row>
    <row r="257" spans="1:12" ht="15.75" hidden="1" customHeight="1" collapsed="1">
      <c r="A257" s="256">
        <v>3</v>
      </c>
      <c r="B257" s="256">
        <v>2</v>
      </c>
      <c r="C257" s="262">
        <v>1</v>
      </c>
      <c r="D257" s="262">
        <v>6</v>
      </c>
      <c r="E257" s="262">
        <v>1</v>
      </c>
      <c r="F257" s="264">
        <v>1</v>
      </c>
      <c r="G257" s="263" t="s">
        <v>334</v>
      </c>
      <c r="H257" s="249">
        <v>228</v>
      </c>
      <c r="I257" s="313">
        <v>0</v>
      </c>
      <c r="J257" s="313">
        <v>0</v>
      </c>
      <c r="K257" s="313">
        <v>0</v>
      </c>
      <c r="L257" s="313">
        <v>0</v>
      </c>
    </row>
    <row r="258" spans="1:12" ht="13.5" hidden="1" customHeight="1" collapsed="1">
      <c r="A258" s="261">
        <v>3</v>
      </c>
      <c r="B258" s="261">
        <v>2</v>
      </c>
      <c r="C258" s="262">
        <v>1</v>
      </c>
      <c r="D258" s="262">
        <v>7</v>
      </c>
      <c r="E258" s="262"/>
      <c r="F258" s="264"/>
      <c r="G258" s="263" t="s">
        <v>335</v>
      </c>
      <c r="H258" s="249">
        <v>229</v>
      </c>
      <c r="I258" s="250">
        <f>I259</f>
        <v>0</v>
      </c>
      <c r="J258" s="292">
        <f>J259</f>
        <v>0</v>
      </c>
      <c r="K258" s="251">
        <f>K259</f>
        <v>0</v>
      </c>
      <c r="L258" s="251">
        <f>L259</f>
        <v>0</v>
      </c>
    </row>
    <row r="259" spans="1:12" hidden="1" collapsed="1">
      <c r="A259" s="261">
        <v>3</v>
      </c>
      <c r="B259" s="262">
        <v>2</v>
      </c>
      <c r="C259" s="262">
        <v>1</v>
      </c>
      <c r="D259" s="262">
        <v>7</v>
      </c>
      <c r="E259" s="262">
        <v>1</v>
      </c>
      <c r="F259" s="264"/>
      <c r="G259" s="263" t="s">
        <v>335</v>
      </c>
      <c r="H259" s="249">
        <v>230</v>
      </c>
      <c r="I259" s="250">
        <f>I260+I261</f>
        <v>0</v>
      </c>
      <c r="J259" s="250">
        <f>J260+J261</f>
        <v>0</v>
      </c>
      <c r="K259" s="250">
        <f>K260+K261</f>
        <v>0</v>
      </c>
      <c r="L259" s="250">
        <f>L260+L261</f>
        <v>0</v>
      </c>
    </row>
    <row r="260" spans="1:12" ht="27" hidden="1" customHeight="1" collapsed="1">
      <c r="A260" s="261">
        <v>3</v>
      </c>
      <c r="B260" s="262">
        <v>2</v>
      </c>
      <c r="C260" s="262">
        <v>1</v>
      </c>
      <c r="D260" s="262">
        <v>7</v>
      </c>
      <c r="E260" s="262">
        <v>1</v>
      </c>
      <c r="F260" s="264">
        <v>1</v>
      </c>
      <c r="G260" s="263" t="s">
        <v>336</v>
      </c>
      <c r="H260" s="249">
        <v>231</v>
      </c>
      <c r="I260" s="268">
        <v>0</v>
      </c>
      <c r="J260" s="269">
        <v>0</v>
      </c>
      <c r="K260" s="269">
        <v>0</v>
      </c>
      <c r="L260" s="269">
        <v>0</v>
      </c>
    </row>
    <row r="261" spans="1:12" ht="24.75" hidden="1" customHeight="1" collapsed="1">
      <c r="A261" s="261">
        <v>3</v>
      </c>
      <c r="B261" s="262">
        <v>2</v>
      </c>
      <c r="C261" s="262">
        <v>1</v>
      </c>
      <c r="D261" s="262">
        <v>7</v>
      </c>
      <c r="E261" s="262">
        <v>1</v>
      </c>
      <c r="F261" s="264">
        <v>2</v>
      </c>
      <c r="G261" s="263" t="s">
        <v>337</v>
      </c>
      <c r="H261" s="249">
        <v>232</v>
      </c>
      <c r="I261" s="269">
        <v>0</v>
      </c>
      <c r="J261" s="269">
        <v>0</v>
      </c>
      <c r="K261" s="269">
        <v>0</v>
      </c>
      <c r="L261" s="269">
        <v>0</v>
      </c>
    </row>
    <row r="262" spans="1:12" ht="38.25" hidden="1" customHeight="1" collapsed="1">
      <c r="A262" s="261">
        <v>3</v>
      </c>
      <c r="B262" s="262">
        <v>2</v>
      </c>
      <c r="C262" s="262">
        <v>2</v>
      </c>
      <c r="D262" s="320"/>
      <c r="E262" s="320"/>
      <c r="F262" s="321"/>
      <c r="G262" s="263" t="s">
        <v>338</v>
      </c>
      <c r="H262" s="249">
        <v>233</v>
      </c>
      <c r="I262" s="250">
        <f>SUM(I263+I272+I276+I280+I284+I287+I290)</f>
        <v>0</v>
      </c>
      <c r="J262" s="292">
        <f>SUM(J263+J272+J276+J280+J284+J287+J290)</f>
        <v>0</v>
      </c>
      <c r="K262" s="251">
        <f>SUM(K263+K272+K276+K280+K284+K287+K290)</f>
        <v>0</v>
      </c>
      <c r="L262" s="251">
        <f>SUM(L263+L272+L276+L280+L284+L287+L290)</f>
        <v>0</v>
      </c>
    </row>
    <row r="263" spans="1:12" hidden="1" collapsed="1">
      <c r="A263" s="261">
        <v>3</v>
      </c>
      <c r="B263" s="262">
        <v>2</v>
      </c>
      <c r="C263" s="262">
        <v>2</v>
      </c>
      <c r="D263" s="262">
        <v>1</v>
      </c>
      <c r="E263" s="262"/>
      <c r="F263" s="264"/>
      <c r="G263" s="263" t="s">
        <v>339</v>
      </c>
      <c r="H263" s="249">
        <v>234</v>
      </c>
      <c r="I263" s="250">
        <f>I264</f>
        <v>0</v>
      </c>
      <c r="J263" s="250">
        <f>J264</f>
        <v>0</v>
      </c>
      <c r="K263" s="250">
        <f>K264</f>
        <v>0</v>
      </c>
      <c r="L263" s="250">
        <f>L264</f>
        <v>0</v>
      </c>
    </row>
    <row r="264" spans="1:12" hidden="1" collapsed="1">
      <c r="A264" s="266">
        <v>3</v>
      </c>
      <c r="B264" s="261">
        <v>2</v>
      </c>
      <c r="C264" s="262">
        <v>2</v>
      </c>
      <c r="D264" s="262">
        <v>1</v>
      </c>
      <c r="E264" s="262">
        <v>1</v>
      </c>
      <c r="F264" s="264"/>
      <c r="G264" s="263" t="s">
        <v>317</v>
      </c>
      <c r="H264" s="249">
        <v>235</v>
      </c>
      <c r="I264" s="250">
        <f>SUM(I265)</f>
        <v>0</v>
      </c>
      <c r="J264" s="250">
        <f>SUM(J265)</f>
        <v>0</v>
      </c>
      <c r="K264" s="250">
        <f>SUM(K265)</f>
        <v>0</v>
      </c>
      <c r="L264" s="250">
        <f>SUM(L265)</f>
        <v>0</v>
      </c>
    </row>
    <row r="265" spans="1:12" hidden="1" collapsed="1">
      <c r="A265" s="266">
        <v>3</v>
      </c>
      <c r="B265" s="261">
        <v>2</v>
      </c>
      <c r="C265" s="262">
        <v>2</v>
      </c>
      <c r="D265" s="262">
        <v>1</v>
      </c>
      <c r="E265" s="262">
        <v>1</v>
      </c>
      <c r="F265" s="264">
        <v>1</v>
      </c>
      <c r="G265" s="263" t="s">
        <v>317</v>
      </c>
      <c r="H265" s="249">
        <v>236</v>
      </c>
      <c r="I265" s="269">
        <v>0</v>
      </c>
      <c r="J265" s="269">
        <v>0</v>
      </c>
      <c r="K265" s="269">
        <v>0</v>
      </c>
      <c r="L265" s="269">
        <v>0</v>
      </c>
    </row>
    <row r="266" spans="1:12" ht="15" hidden="1" customHeight="1" collapsed="1">
      <c r="A266" s="266">
        <v>3</v>
      </c>
      <c r="B266" s="261">
        <v>2</v>
      </c>
      <c r="C266" s="262">
        <v>2</v>
      </c>
      <c r="D266" s="262">
        <v>1</v>
      </c>
      <c r="E266" s="262">
        <v>2</v>
      </c>
      <c r="F266" s="264"/>
      <c r="G266" s="263" t="s">
        <v>340</v>
      </c>
      <c r="H266" s="249">
        <v>237</v>
      </c>
      <c r="I266" s="250">
        <f>SUM(I267:I268)</f>
        <v>0</v>
      </c>
      <c r="J266" s="250">
        <f>SUM(J267:J268)</f>
        <v>0</v>
      </c>
      <c r="K266" s="250">
        <f>SUM(K267:K268)</f>
        <v>0</v>
      </c>
      <c r="L266" s="250">
        <f>SUM(L267:L268)</f>
        <v>0</v>
      </c>
    </row>
    <row r="267" spans="1:12" ht="15" hidden="1" customHeight="1" collapsed="1">
      <c r="A267" s="266">
        <v>3</v>
      </c>
      <c r="B267" s="261">
        <v>2</v>
      </c>
      <c r="C267" s="262">
        <v>2</v>
      </c>
      <c r="D267" s="262">
        <v>1</v>
      </c>
      <c r="E267" s="262">
        <v>2</v>
      </c>
      <c r="F267" s="264">
        <v>1</v>
      </c>
      <c r="G267" s="263" t="s">
        <v>319</v>
      </c>
      <c r="H267" s="249">
        <v>238</v>
      </c>
      <c r="I267" s="269">
        <v>0</v>
      </c>
      <c r="J267" s="268">
        <v>0</v>
      </c>
      <c r="K267" s="269">
        <v>0</v>
      </c>
      <c r="L267" s="269">
        <v>0</v>
      </c>
    </row>
    <row r="268" spans="1:12" ht="15" hidden="1" customHeight="1" collapsed="1">
      <c r="A268" s="266">
        <v>3</v>
      </c>
      <c r="B268" s="261">
        <v>2</v>
      </c>
      <c r="C268" s="262">
        <v>2</v>
      </c>
      <c r="D268" s="262">
        <v>1</v>
      </c>
      <c r="E268" s="262">
        <v>2</v>
      </c>
      <c r="F268" s="264">
        <v>2</v>
      </c>
      <c r="G268" s="263" t="s">
        <v>320</v>
      </c>
      <c r="H268" s="249">
        <v>239</v>
      </c>
      <c r="I268" s="269">
        <v>0</v>
      </c>
      <c r="J268" s="268">
        <v>0</v>
      </c>
      <c r="K268" s="269">
        <v>0</v>
      </c>
      <c r="L268" s="269">
        <v>0</v>
      </c>
    </row>
    <row r="269" spans="1:12" ht="15" hidden="1" customHeight="1" collapsed="1">
      <c r="A269" s="266">
        <v>3</v>
      </c>
      <c r="B269" s="261">
        <v>2</v>
      </c>
      <c r="C269" s="262">
        <v>2</v>
      </c>
      <c r="D269" s="262">
        <v>1</v>
      </c>
      <c r="E269" s="262">
        <v>3</v>
      </c>
      <c r="F269" s="264"/>
      <c r="G269" s="263" t="s">
        <v>321</v>
      </c>
      <c r="H269" s="249">
        <v>240</v>
      </c>
      <c r="I269" s="250">
        <f>SUM(I270:I271)</f>
        <v>0</v>
      </c>
      <c r="J269" s="250">
        <f>SUM(J270:J271)</f>
        <v>0</v>
      </c>
      <c r="K269" s="250">
        <f>SUM(K270:K271)</f>
        <v>0</v>
      </c>
      <c r="L269" s="250">
        <f>SUM(L270:L271)</f>
        <v>0</v>
      </c>
    </row>
    <row r="270" spans="1:12" ht="15" hidden="1" customHeight="1" collapsed="1">
      <c r="A270" s="266">
        <v>3</v>
      </c>
      <c r="B270" s="261">
        <v>2</v>
      </c>
      <c r="C270" s="262">
        <v>2</v>
      </c>
      <c r="D270" s="262">
        <v>1</v>
      </c>
      <c r="E270" s="262">
        <v>3</v>
      </c>
      <c r="F270" s="264">
        <v>1</v>
      </c>
      <c r="G270" s="263" t="s">
        <v>322</v>
      </c>
      <c r="H270" s="249">
        <v>241</v>
      </c>
      <c r="I270" s="269">
        <v>0</v>
      </c>
      <c r="J270" s="268">
        <v>0</v>
      </c>
      <c r="K270" s="269">
        <v>0</v>
      </c>
      <c r="L270" s="269">
        <v>0</v>
      </c>
    </row>
    <row r="271" spans="1:12" ht="15" hidden="1" customHeight="1" collapsed="1">
      <c r="A271" s="266">
        <v>3</v>
      </c>
      <c r="B271" s="261">
        <v>2</v>
      </c>
      <c r="C271" s="262">
        <v>2</v>
      </c>
      <c r="D271" s="262">
        <v>1</v>
      </c>
      <c r="E271" s="262">
        <v>3</v>
      </c>
      <c r="F271" s="264">
        <v>2</v>
      </c>
      <c r="G271" s="263" t="s">
        <v>341</v>
      </c>
      <c r="H271" s="249">
        <v>242</v>
      </c>
      <c r="I271" s="269">
        <v>0</v>
      </c>
      <c r="J271" s="268">
        <v>0</v>
      </c>
      <c r="K271" s="269">
        <v>0</v>
      </c>
      <c r="L271" s="269">
        <v>0</v>
      </c>
    </row>
    <row r="272" spans="1:12" ht="25.5" hidden="1" customHeight="1" collapsed="1">
      <c r="A272" s="266">
        <v>3</v>
      </c>
      <c r="B272" s="261">
        <v>2</v>
      </c>
      <c r="C272" s="262">
        <v>2</v>
      </c>
      <c r="D272" s="262">
        <v>2</v>
      </c>
      <c r="E272" s="262"/>
      <c r="F272" s="264"/>
      <c r="G272" s="263" t="s">
        <v>342</v>
      </c>
      <c r="H272" s="249">
        <v>243</v>
      </c>
      <c r="I272" s="250">
        <f>I273</f>
        <v>0</v>
      </c>
      <c r="J272" s="251">
        <f>J273</f>
        <v>0</v>
      </c>
      <c r="K272" s="250">
        <f>K273</f>
        <v>0</v>
      </c>
      <c r="L272" s="251">
        <f>L273</f>
        <v>0</v>
      </c>
    </row>
    <row r="273" spans="1:12" ht="20.25" hidden="1" customHeight="1" collapsed="1">
      <c r="A273" s="261">
        <v>3</v>
      </c>
      <c r="B273" s="262">
        <v>2</v>
      </c>
      <c r="C273" s="254">
        <v>2</v>
      </c>
      <c r="D273" s="254">
        <v>2</v>
      </c>
      <c r="E273" s="254">
        <v>1</v>
      </c>
      <c r="F273" s="257"/>
      <c r="G273" s="263" t="s">
        <v>342</v>
      </c>
      <c r="H273" s="249">
        <v>244</v>
      </c>
      <c r="I273" s="272">
        <f>SUM(I274:I275)</f>
        <v>0</v>
      </c>
      <c r="J273" s="294">
        <f>SUM(J274:J275)</f>
        <v>0</v>
      </c>
      <c r="K273" s="273">
        <f>SUM(K274:K275)</f>
        <v>0</v>
      </c>
      <c r="L273" s="273">
        <f>SUM(L274:L275)</f>
        <v>0</v>
      </c>
    </row>
    <row r="274" spans="1:12" ht="25.5" hidden="1" customHeight="1" collapsed="1">
      <c r="A274" s="261">
        <v>3</v>
      </c>
      <c r="B274" s="262">
        <v>2</v>
      </c>
      <c r="C274" s="262">
        <v>2</v>
      </c>
      <c r="D274" s="262">
        <v>2</v>
      </c>
      <c r="E274" s="262">
        <v>1</v>
      </c>
      <c r="F274" s="264">
        <v>1</v>
      </c>
      <c r="G274" s="263" t="s">
        <v>343</v>
      </c>
      <c r="H274" s="249">
        <v>245</v>
      </c>
      <c r="I274" s="269">
        <v>0</v>
      </c>
      <c r="J274" s="269">
        <v>0</v>
      </c>
      <c r="K274" s="269">
        <v>0</v>
      </c>
      <c r="L274" s="269">
        <v>0</v>
      </c>
    </row>
    <row r="275" spans="1:12" ht="25.5" hidden="1" customHeight="1" collapsed="1">
      <c r="A275" s="261">
        <v>3</v>
      </c>
      <c r="B275" s="262">
        <v>2</v>
      </c>
      <c r="C275" s="262">
        <v>2</v>
      </c>
      <c r="D275" s="262">
        <v>2</v>
      </c>
      <c r="E275" s="262">
        <v>1</v>
      </c>
      <c r="F275" s="264">
        <v>2</v>
      </c>
      <c r="G275" s="266" t="s">
        <v>344</v>
      </c>
      <c r="H275" s="249">
        <v>246</v>
      </c>
      <c r="I275" s="269">
        <v>0</v>
      </c>
      <c r="J275" s="269">
        <v>0</v>
      </c>
      <c r="K275" s="269">
        <v>0</v>
      </c>
      <c r="L275" s="269">
        <v>0</v>
      </c>
    </row>
    <row r="276" spans="1:12" ht="25.5" hidden="1" customHeight="1" collapsed="1">
      <c r="A276" s="261">
        <v>3</v>
      </c>
      <c r="B276" s="262">
        <v>2</v>
      </c>
      <c r="C276" s="262">
        <v>2</v>
      </c>
      <c r="D276" s="262">
        <v>3</v>
      </c>
      <c r="E276" s="262"/>
      <c r="F276" s="264"/>
      <c r="G276" s="263" t="s">
        <v>345</v>
      </c>
      <c r="H276" s="249">
        <v>247</v>
      </c>
      <c r="I276" s="250">
        <f>I277</f>
        <v>0</v>
      </c>
      <c r="J276" s="292">
        <f>J277</f>
        <v>0</v>
      </c>
      <c r="K276" s="251">
        <f>K277</f>
        <v>0</v>
      </c>
      <c r="L276" s="251">
        <f>L277</f>
        <v>0</v>
      </c>
    </row>
    <row r="277" spans="1:12" ht="30" hidden="1" customHeight="1" collapsed="1">
      <c r="A277" s="256">
        <v>3</v>
      </c>
      <c r="B277" s="262">
        <v>2</v>
      </c>
      <c r="C277" s="262">
        <v>2</v>
      </c>
      <c r="D277" s="262">
        <v>3</v>
      </c>
      <c r="E277" s="262">
        <v>1</v>
      </c>
      <c r="F277" s="264"/>
      <c r="G277" s="263" t="s">
        <v>345</v>
      </c>
      <c r="H277" s="249">
        <v>248</v>
      </c>
      <c r="I277" s="250">
        <f>I278+I279</f>
        <v>0</v>
      </c>
      <c r="J277" s="250">
        <f>J278+J279</f>
        <v>0</v>
      </c>
      <c r="K277" s="250">
        <f>K278+K279</f>
        <v>0</v>
      </c>
      <c r="L277" s="250">
        <f>L278+L279</f>
        <v>0</v>
      </c>
    </row>
    <row r="278" spans="1:12" ht="31.5" hidden="1" customHeight="1" collapsed="1">
      <c r="A278" s="256">
        <v>3</v>
      </c>
      <c r="B278" s="262">
        <v>2</v>
      </c>
      <c r="C278" s="262">
        <v>2</v>
      </c>
      <c r="D278" s="262">
        <v>3</v>
      </c>
      <c r="E278" s="262">
        <v>1</v>
      </c>
      <c r="F278" s="264">
        <v>1</v>
      </c>
      <c r="G278" s="263" t="s">
        <v>346</v>
      </c>
      <c r="H278" s="249">
        <v>249</v>
      </c>
      <c r="I278" s="269">
        <v>0</v>
      </c>
      <c r="J278" s="269">
        <v>0</v>
      </c>
      <c r="K278" s="269">
        <v>0</v>
      </c>
      <c r="L278" s="269">
        <v>0</v>
      </c>
    </row>
    <row r="279" spans="1:12" ht="25.5" hidden="1" customHeight="1" collapsed="1">
      <c r="A279" s="256">
        <v>3</v>
      </c>
      <c r="B279" s="262">
        <v>2</v>
      </c>
      <c r="C279" s="262">
        <v>2</v>
      </c>
      <c r="D279" s="262">
        <v>3</v>
      </c>
      <c r="E279" s="262">
        <v>1</v>
      </c>
      <c r="F279" s="264">
        <v>2</v>
      </c>
      <c r="G279" s="263" t="s">
        <v>347</v>
      </c>
      <c r="H279" s="249">
        <v>250</v>
      </c>
      <c r="I279" s="269">
        <v>0</v>
      </c>
      <c r="J279" s="269">
        <v>0</v>
      </c>
      <c r="K279" s="269">
        <v>0</v>
      </c>
      <c r="L279" s="269">
        <v>0</v>
      </c>
    </row>
    <row r="280" spans="1:12" ht="22.5" hidden="1" customHeight="1" collapsed="1">
      <c r="A280" s="261">
        <v>3</v>
      </c>
      <c r="B280" s="262">
        <v>2</v>
      </c>
      <c r="C280" s="262">
        <v>2</v>
      </c>
      <c r="D280" s="262">
        <v>4</v>
      </c>
      <c r="E280" s="262"/>
      <c r="F280" s="264"/>
      <c r="G280" s="263" t="s">
        <v>348</v>
      </c>
      <c r="H280" s="249">
        <v>251</v>
      </c>
      <c r="I280" s="250">
        <f>I281</f>
        <v>0</v>
      </c>
      <c r="J280" s="292">
        <f>J281</f>
        <v>0</v>
      </c>
      <c r="K280" s="251">
        <f>K281</f>
        <v>0</v>
      </c>
      <c r="L280" s="251">
        <f>L281</f>
        <v>0</v>
      </c>
    </row>
    <row r="281" spans="1:12" hidden="1" collapsed="1">
      <c r="A281" s="261">
        <v>3</v>
      </c>
      <c r="B281" s="262">
        <v>2</v>
      </c>
      <c r="C281" s="262">
        <v>2</v>
      </c>
      <c r="D281" s="262">
        <v>4</v>
      </c>
      <c r="E281" s="262">
        <v>1</v>
      </c>
      <c r="F281" s="264"/>
      <c r="G281" s="263" t="s">
        <v>348</v>
      </c>
      <c r="H281" s="249">
        <v>252</v>
      </c>
      <c r="I281" s="250">
        <f>SUM(I282:I283)</f>
        <v>0</v>
      </c>
      <c r="J281" s="292">
        <f>SUM(J282:J283)</f>
        <v>0</v>
      </c>
      <c r="K281" s="251">
        <f>SUM(K282:K283)</f>
        <v>0</v>
      </c>
      <c r="L281" s="251">
        <f>SUM(L282:L283)</f>
        <v>0</v>
      </c>
    </row>
    <row r="282" spans="1:12" ht="30.75" hidden="1" customHeight="1" collapsed="1">
      <c r="A282" s="261">
        <v>3</v>
      </c>
      <c r="B282" s="262">
        <v>2</v>
      </c>
      <c r="C282" s="262">
        <v>2</v>
      </c>
      <c r="D282" s="262">
        <v>4</v>
      </c>
      <c r="E282" s="262">
        <v>1</v>
      </c>
      <c r="F282" s="264">
        <v>1</v>
      </c>
      <c r="G282" s="263" t="s">
        <v>349</v>
      </c>
      <c r="H282" s="249">
        <v>253</v>
      </c>
      <c r="I282" s="269">
        <v>0</v>
      </c>
      <c r="J282" s="269">
        <v>0</v>
      </c>
      <c r="K282" s="269">
        <v>0</v>
      </c>
      <c r="L282" s="269">
        <v>0</v>
      </c>
    </row>
    <row r="283" spans="1:12" ht="27.75" hidden="1" customHeight="1" collapsed="1">
      <c r="A283" s="256">
        <v>3</v>
      </c>
      <c r="B283" s="254">
        <v>2</v>
      </c>
      <c r="C283" s="254">
        <v>2</v>
      </c>
      <c r="D283" s="254">
        <v>4</v>
      </c>
      <c r="E283" s="254">
        <v>1</v>
      </c>
      <c r="F283" s="257">
        <v>2</v>
      </c>
      <c r="G283" s="266" t="s">
        <v>350</v>
      </c>
      <c r="H283" s="249">
        <v>254</v>
      </c>
      <c r="I283" s="269">
        <v>0</v>
      </c>
      <c r="J283" s="269">
        <v>0</v>
      </c>
      <c r="K283" s="269">
        <v>0</v>
      </c>
      <c r="L283" s="269">
        <v>0</v>
      </c>
    </row>
    <row r="284" spans="1:12" ht="14.25" hidden="1" customHeight="1" collapsed="1">
      <c r="A284" s="261">
        <v>3</v>
      </c>
      <c r="B284" s="262">
        <v>2</v>
      </c>
      <c r="C284" s="262">
        <v>2</v>
      </c>
      <c r="D284" s="262">
        <v>5</v>
      </c>
      <c r="E284" s="262"/>
      <c r="F284" s="264"/>
      <c r="G284" s="263" t="s">
        <v>351</v>
      </c>
      <c r="H284" s="249">
        <v>255</v>
      </c>
      <c r="I284" s="250">
        <f t="shared" ref="I284:L285" si="26">I285</f>
        <v>0</v>
      </c>
      <c r="J284" s="292">
        <f t="shared" si="26"/>
        <v>0</v>
      </c>
      <c r="K284" s="251">
        <f t="shared" si="26"/>
        <v>0</v>
      </c>
      <c r="L284" s="251">
        <f t="shared" si="26"/>
        <v>0</v>
      </c>
    </row>
    <row r="285" spans="1:12" ht="15.75" hidden="1" customHeight="1" collapsed="1">
      <c r="A285" s="261">
        <v>3</v>
      </c>
      <c r="B285" s="262">
        <v>2</v>
      </c>
      <c r="C285" s="262">
        <v>2</v>
      </c>
      <c r="D285" s="262">
        <v>5</v>
      </c>
      <c r="E285" s="262">
        <v>1</v>
      </c>
      <c r="F285" s="264"/>
      <c r="G285" s="263" t="s">
        <v>351</v>
      </c>
      <c r="H285" s="249">
        <v>256</v>
      </c>
      <c r="I285" s="250">
        <f t="shared" si="26"/>
        <v>0</v>
      </c>
      <c r="J285" s="292">
        <f t="shared" si="26"/>
        <v>0</v>
      </c>
      <c r="K285" s="251">
        <f t="shared" si="26"/>
        <v>0</v>
      </c>
      <c r="L285" s="251">
        <f t="shared" si="26"/>
        <v>0</v>
      </c>
    </row>
    <row r="286" spans="1:12" ht="15.75" hidden="1" customHeight="1" collapsed="1">
      <c r="A286" s="261">
        <v>3</v>
      </c>
      <c r="B286" s="262">
        <v>2</v>
      </c>
      <c r="C286" s="262">
        <v>2</v>
      </c>
      <c r="D286" s="262">
        <v>5</v>
      </c>
      <c r="E286" s="262">
        <v>1</v>
      </c>
      <c r="F286" s="264">
        <v>1</v>
      </c>
      <c r="G286" s="263" t="s">
        <v>351</v>
      </c>
      <c r="H286" s="249">
        <v>257</v>
      </c>
      <c r="I286" s="269">
        <v>0</v>
      </c>
      <c r="J286" s="269">
        <v>0</v>
      </c>
      <c r="K286" s="269">
        <v>0</v>
      </c>
      <c r="L286" s="269">
        <v>0</v>
      </c>
    </row>
    <row r="287" spans="1:12" ht="14.25" hidden="1" customHeight="1" collapsed="1">
      <c r="A287" s="261">
        <v>3</v>
      </c>
      <c r="B287" s="262">
        <v>2</v>
      </c>
      <c r="C287" s="262">
        <v>2</v>
      </c>
      <c r="D287" s="262">
        <v>6</v>
      </c>
      <c r="E287" s="262"/>
      <c r="F287" s="264"/>
      <c r="G287" s="263" t="s">
        <v>334</v>
      </c>
      <c r="H287" s="249">
        <v>258</v>
      </c>
      <c r="I287" s="250">
        <f t="shared" ref="I287:L288" si="27">I288</f>
        <v>0</v>
      </c>
      <c r="J287" s="322">
        <f t="shared" si="27"/>
        <v>0</v>
      </c>
      <c r="K287" s="251">
        <f t="shared" si="27"/>
        <v>0</v>
      </c>
      <c r="L287" s="251">
        <f t="shared" si="27"/>
        <v>0</v>
      </c>
    </row>
    <row r="288" spans="1:12" ht="15" hidden="1" customHeight="1" collapsed="1">
      <c r="A288" s="261">
        <v>3</v>
      </c>
      <c r="B288" s="262">
        <v>2</v>
      </c>
      <c r="C288" s="262">
        <v>2</v>
      </c>
      <c r="D288" s="262">
        <v>6</v>
      </c>
      <c r="E288" s="262">
        <v>1</v>
      </c>
      <c r="F288" s="264"/>
      <c r="G288" s="263" t="s">
        <v>334</v>
      </c>
      <c r="H288" s="249">
        <v>259</v>
      </c>
      <c r="I288" s="250">
        <f t="shared" si="27"/>
        <v>0</v>
      </c>
      <c r="J288" s="322">
        <f t="shared" si="27"/>
        <v>0</v>
      </c>
      <c r="K288" s="251">
        <f t="shared" si="27"/>
        <v>0</v>
      </c>
      <c r="L288" s="251">
        <f t="shared" si="27"/>
        <v>0</v>
      </c>
    </row>
    <row r="289" spans="1:12" ht="15" hidden="1" customHeight="1" collapsed="1">
      <c r="A289" s="261">
        <v>3</v>
      </c>
      <c r="B289" s="284">
        <v>2</v>
      </c>
      <c r="C289" s="284">
        <v>2</v>
      </c>
      <c r="D289" s="262">
        <v>6</v>
      </c>
      <c r="E289" s="284">
        <v>1</v>
      </c>
      <c r="F289" s="285">
        <v>1</v>
      </c>
      <c r="G289" s="286" t="s">
        <v>334</v>
      </c>
      <c r="H289" s="249">
        <v>260</v>
      </c>
      <c r="I289" s="269">
        <v>0</v>
      </c>
      <c r="J289" s="269">
        <v>0</v>
      </c>
      <c r="K289" s="269">
        <v>0</v>
      </c>
      <c r="L289" s="269">
        <v>0</v>
      </c>
    </row>
    <row r="290" spans="1:12" ht="14.25" hidden="1" customHeight="1" collapsed="1">
      <c r="A290" s="266">
        <v>3</v>
      </c>
      <c r="B290" s="261">
        <v>2</v>
      </c>
      <c r="C290" s="262">
        <v>2</v>
      </c>
      <c r="D290" s="262">
        <v>7</v>
      </c>
      <c r="E290" s="262"/>
      <c r="F290" s="264"/>
      <c r="G290" s="263" t="s">
        <v>335</v>
      </c>
      <c r="H290" s="249">
        <v>261</v>
      </c>
      <c r="I290" s="250">
        <f>I291</f>
        <v>0</v>
      </c>
      <c r="J290" s="322">
        <f>J291</f>
        <v>0</v>
      </c>
      <c r="K290" s="251">
        <f>K291</f>
        <v>0</v>
      </c>
      <c r="L290" s="251">
        <f>L291</f>
        <v>0</v>
      </c>
    </row>
    <row r="291" spans="1:12" ht="15" hidden="1" customHeight="1" collapsed="1">
      <c r="A291" s="266">
        <v>3</v>
      </c>
      <c r="B291" s="261">
        <v>2</v>
      </c>
      <c r="C291" s="262">
        <v>2</v>
      </c>
      <c r="D291" s="262">
        <v>7</v>
      </c>
      <c r="E291" s="262">
        <v>1</v>
      </c>
      <c r="F291" s="264"/>
      <c r="G291" s="263" t="s">
        <v>335</v>
      </c>
      <c r="H291" s="249">
        <v>262</v>
      </c>
      <c r="I291" s="250">
        <f>I292+I293</f>
        <v>0</v>
      </c>
      <c r="J291" s="250">
        <f>J292+J293</f>
        <v>0</v>
      </c>
      <c r="K291" s="250">
        <f>K292+K293</f>
        <v>0</v>
      </c>
      <c r="L291" s="250">
        <f>L292+L293</f>
        <v>0</v>
      </c>
    </row>
    <row r="292" spans="1:12" ht="27.75" hidden="1" customHeight="1" collapsed="1">
      <c r="A292" s="266">
        <v>3</v>
      </c>
      <c r="B292" s="261">
        <v>2</v>
      </c>
      <c r="C292" s="261">
        <v>2</v>
      </c>
      <c r="D292" s="262">
        <v>7</v>
      </c>
      <c r="E292" s="262">
        <v>1</v>
      </c>
      <c r="F292" s="264">
        <v>1</v>
      </c>
      <c r="G292" s="263" t="s">
        <v>336</v>
      </c>
      <c r="H292" s="249">
        <v>263</v>
      </c>
      <c r="I292" s="269">
        <v>0</v>
      </c>
      <c r="J292" s="269">
        <v>0</v>
      </c>
      <c r="K292" s="269">
        <v>0</v>
      </c>
      <c r="L292" s="269">
        <v>0</v>
      </c>
    </row>
    <row r="293" spans="1:12" ht="25.5" hidden="1" customHeight="1" collapsed="1">
      <c r="A293" s="266">
        <v>3</v>
      </c>
      <c r="B293" s="261">
        <v>2</v>
      </c>
      <c r="C293" s="261">
        <v>2</v>
      </c>
      <c r="D293" s="262">
        <v>7</v>
      </c>
      <c r="E293" s="262">
        <v>1</v>
      </c>
      <c r="F293" s="264">
        <v>2</v>
      </c>
      <c r="G293" s="263" t="s">
        <v>337</v>
      </c>
      <c r="H293" s="249">
        <v>264</v>
      </c>
      <c r="I293" s="269">
        <v>0</v>
      </c>
      <c r="J293" s="269">
        <v>0</v>
      </c>
      <c r="K293" s="269">
        <v>0</v>
      </c>
      <c r="L293" s="269">
        <v>0</v>
      </c>
    </row>
    <row r="294" spans="1:12" ht="30" hidden="1" customHeight="1" collapsed="1">
      <c r="A294" s="270">
        <v>3</v>
      </c>
      <c r="B294" s="270">
        <v>3</v>
      </c>
      <c r="C294" s="245"/>
      <c r="D294" s="246"/>
      <c r="E294" s="246"/>
      <c r="F294" s="248"/>
      <c r="G294" s="247" t="s">
        <v>352</v>
      </c>
      <c r="H294" s="249">
        <v>265</v>
      </c>
      <c r="I294" s="250">
        <f>SUM(I295+I327)</f>
        <v>0</v>
      </c>
      <c r="J294" s="322">
        <f>SUM(J295+J327)</f>
        <v>0</v>
      </c>
      <c r="K294" s="251">
        <f>SUM(K295+K327)</f>
        <v>0</v>
      </c>
      <c r="L294" s="251">
        <f>SUM(L295+L327)</f>
        <v>0</v>
      </c>
    </row>
    <row r="295" spans="1:12" ht="40.5" hidden="1" customHeight="1" collapsed="1">
      <c r="A295" s="266">
        <v>3</v>
      </c>
      <c r="B295" s="266">
        <v>3</v>
      </c>
      <c r="C295" s="261">
        <v>1</v>
      </c>
      <c r="D295" s="262"/>
      <c r="E295" s="262"/>
      <c r="F295" s="264"/>
      <c r="G295" s="263" t="s">
        <v>353</v>
      </c>
      <c r="H295" s="249">
        <v>266</v>
      </c>
      <c r="I295" s="250">
        <f>SUM(I296+I305+I309+I313+I317+I320+I323)</f>
        <v>0</v>
      </c>
      <c r="J295" s="322">
        <f>SUM(J296+J305+J309+J313+J317+J320+J323)</f>
        <v>0</v>
      </c>
      <c r="K295" s="251">
        <f>SUM(K296+K305+K309+K313+K317+K320+K323)</f>
        <v>0</v>
      </c>
      <c r="L295" s="251">
        <f>SUM(L296+L305+L309+L313+L317+L320+L323)</f>
        <v>0</v>
      </c>
    </row>
    <row r="296" spans="1:12" ht="15" hidden="1" customHeight="1" collapsed="1">
      <c r="A296" s="266">
        <v>3</v>
      </c>
      <c r="B296" s="266">
        <v>3</v>
      </c>
      <c r="C296" s="261">
        <v>1</v>
      </c>
      <c r="D296" s="262">
        <v>1</v>
      </c>
      <c r="E296" s="262"/>
      <c r="F296" s="264"/>
      <c r="G296" s="263" t="s">
        <v>339</v>
      </c>
      <c r="H296" s="249">
        <v>267</v>
      </c>
      <c r="I296" s="250">
        <f>SUM(I297+I299+I302)</f>
        <v>0</v>
      </c>
      <c r="J296" s="250">
        <f>SUM(J297+J299+J302)</f>
        <v>0</v>
      </c>
      <c r="K296" s="250">
        <f>SUM(K297+K299+K302)</f>
        <v>0</v>
      </c>
      <c r="L296" s="250">
        <f>SUM(L297+L299+L302)</f>
        <v>0</v>
      </c>
    </row>
    <row r="297" spans="1:12" ht="12.75" hidden="1" customHeight="1" collapsed="1">
      <c r="A297" s="266">
        <v>3</v>
      </c>
      <c r="B297" s="266">
        <v>3</v>
      </c>
      <c r="C297" s="261">
        <v>1</v>
      </c>
      <c r="D297" s="262">
        <v>1</v>
      </c>
      <c r="E297" s="262">
        <v>1</v>
      </c>
      <c r="F297" s="264"/>
      <c r="G297" s="263" t="s">
        <v>317</v>
      </c>
      <c r="H297" s="249">
        <v>268</v>
      </c>
      <c r="I297" s="250">
        <f>SUM(I298:I298)</f>
        <v>0</v>
      </c>
      <c r="J297" s="322">
        <f>SUM(J298:J298)</f>
        <v>0</v>
      </c>
      <c r="K297" s="251">
        <f>SUM(K298:K298)</f>
        <v>0</v>
      </c>
      <c r="L297" s="251">
        <f>SUM(L298:L298)</f>
        <v>0</v>
      </c>
    </row>
    <row r="298" spans="1:12" ht="15" hidden="1" customHeight="1" collapsed="1">
      <c r="A298" s="266">
        <v>3</v>
      </c>
      <c r="B298" s="266">
        <v>3</v>
      </c>
      <c r="C298" s="261">
        <v>1</v>
      </c>
      <c r="D298" s="262">
        <v>1</v>
      </c>
      <c r="E298" s="262">
        <v>1</v>
      </c>
      <c r="F298" s="264">
        <v>1</v>
      </c>
      <c r="G298" s="263" t="s">
        <v>317</v>
      </c>
      <c r="H298" s="249">
        <v>269</v>
      </c>
      <c r="I298" s="269">
        <v>0</v>
      </c>
      <c r="J298" s="269">
        <v>0</v>
      </c>
      <c r="K298" s="269">
        <v>0</v>
      </c>
      <c r="L298" s="269">
        <v>0</v>
      </c>
    </row>
    <row r="299" spans="1:12" ht="14.25" hidden="1" customHeight="1" collapsed="1">
      <c r="A299" s="266">
        <v>3</v>
      </c>
      <c r="B299" s="266">
        <v>3</v>
      </c>
      <c r="C299" s="261">
        <v>1</v>
      </c>
      <c r="D299" s="262">
        <v>1</v>
      </c>
      <c r="E299" s="262">
        <v>2</v>
      </c>
      <c r="F299" s="264"/>
      <c r="G299" s="263" t="s">
        <v>340</v>
      </c>
      <c r="H299" s="249">
        <v>270</v>
      </c>
      <c r="I299" s="250">
        <f>SUM(I300:I301)</f>
        <v>0</v>
      </c>
      <c r="J299" s="250">
        <f>SUM(J300:J301)</f>
        <v>0</v>
      </c>
      <c r="K299" s="250">
        <f>SUM(K300:K301)</f>
        <v>0</v>
      </c>
      <c r="L299" s="250">
        <f>SUM(L300:L301)</f>
        <v>0</v>
      </c>
    </row>
    <row r="300" spans="1:12" ht="14.25" hidden="1" customHeight="1" collapsed="1">
      <c r="A300" s="266">
        <v>3</v>
      </c>
      <c r="B300" s="266">
        <v>3</v>
      </c>
      <c r="C300" s="261">
        <v>1</v>
      </c>
      <c r="D300" s="262">
        <v>1</v>
      </c>
      <c r="E300" s="262">
        <v>2</v>
      </c>
      <c r="F300" s="264">
        <v>1</v>
      </c>
      <c r="G300" s="263" t="s">
        <v>319</v>
      </c>
      <c r="H300" s="249">
        <v>271</v>
      </c>
      <c r="I300" s="269">
        <v>0</v>
      </c>
      <c r="J300" s="269">
        <v>0</v>
      </c>
      <c r="K300" s="269">
        <v>0</v>
      </c>
      <c r="L300" s="269">
        <v>0</v>
      </c>
    </row>
    <row r="301" spans="1:12" ht="14.25" hidden="1" customHeight="1" collapsed="1">
      <c r="A301" s="266">
        <v>3</v>
      </c>
      <c r="B301" s="266">
        <v>3</v>
      </c>
      <c r="C301" s="261">
        <v>1</v>
      </c>
      <c r="D301" s="262">
        <v>1</v>
      </c>
      <c r="E301" s="262">
        <v>2</v>
      </c>
      <c r="F301" s="264">
        <v>2</v>
      </c>
      <c r="G301" s="263" t="s">
        <v>320</v>
      </c>
      <c r="H301" s="249">
        <v>272</v>
      </c>
      <c r="I301" s="269">
        <v>0</v>
      </c>
      <c r="J301" s="269">
        <v>0</v>
      </c>
      <c r="K301" s="269">
        <v>0</v>
      </c>
      <c r="L301" s="269">
        <v>0</v>
      </c>
    </row>
    <row r="302" spans="1:12" ht="14.25" hidden="1" customHeight="1" collapsed="1">
      <c r="A302" s="266">
        <v>3</v>
      </c>
      <c r="B302" s="266">
        <v>3</v>
      </c>
      <c r="C302" s="261">
        <v>1</v>
      </c>
      <c r="D302" s="262">
        <v>1</v>
      </c>
      <c r="E302" s="262">
        <v>3</v>
      </c>
      <c r="F302" s="264"/>
      <c r="G302" s="263" t="s">
        <v>321</v>
      </c>
      <c r="H302" s="249">
        <v>273</v>
      </c>
      <c r="I302" s="250">
        <f>SUM(I303:I304)</f>
        <v>0</v>
      </c>
      <c r="J302" s="250">
        <f>SUM(J303:J304)</f>
        <v>0</v>
      </c>
      <c r="K302" s="250">
        <f>SUM(K303:K304)</f>
        <v>0</v>
      </c>
      <c r="L302" s="250">
        <f>SUM(L303:L304)</f>
        <v>0</v>
      </c>
    </row>
    <row r="303" spans="1:12" ht="14.25" hidden="1" customHeight="1" collapsed="1">
      <c r="A303" s="266">
        <v>3</v>
      </c>
      <c r="B303" s="266">
        <v>3</v>
      </c>
      <c r="C303" s="261">
        <v>1</v>
      </c>
      <c r="D303" s="262">
        <v>1</v>
      </c>
      <c r="E303" s="262">
        <v>3</v>
      </c>
      <c r="F303" s="264">
        <v>1</v>
      </c>
      <c r="G303" s="263" t="s">
        <v>354</v>
      </c>
      <c r="H303" s="249">
        <v>274</v>
      </c>
      <c r="I303" s="269">
        <v>0</v>
      </c>
      <c r="J303" s="269">
        <v>0</v>
      </c>
      <c r="K303" s="269">
        <v>0</v>
      </c>
      <c r="L303" s="269">
        <v>0</v>
      </c>
    </row>
    <row r="304" spans="1:12" ht="14.25" hidden="1" customHeight="1" collapsed="1">
      <c r="A304" s="266">
        <v>3</v>
      </c>
      <c r="B304" s="266">
        <v>3</v>
      </c>
      <c r="C304" s="261">
        <v>1</v>
      </c>
      <c r="D304" s="262">
        <v>1</v>
      </c>
      <c r="E304" s="262">
        <v>3</v>
      </c>
      <c r="F304" s="264">
        <v>2</v>
      </c>
      <c r="G304" s="263" t="s">
        <v>341</v>
      </c>
      <c r="H304" s="249">
        <v>275</v>
      </c>
      <c r="I304" s="269">
        <v>0</v>
      </c>
      <c r="J304" s="269">
        <v>0</v>
      </c>
      <c r="K304" s="269">
        <v>0</v>
      </c>
      <c r="L304" s="269">
        <v>0</v>
      </c>
    </row>
    <row r="305" spans="1:12" hidden="1" collapsed="1">
      <c r="A305" s="282">
        <v>3</v>
      </c>
      <c r="B305" s="256">
        <v>3</v>
      </c>
      <c r="C305" s="261">
        <v>1</v>
      </c>
      <c r="D305" s="262">
        <v>2</v>
      </c>
      <c r="E305" s="262"/>
      <c r="F305" s="264"/>
      <c r="G305" s="263" t="s">
        <v>355</v>
      </c>
      <c r="H305" s="249">
        <v>276</v>
      </c>
      <c r="I305" s="250">
        <f>I306</f>
        <v>0</v>
      </c>
      <c r="J305" s="322">
        <f>J306</f>
        <v>0</v>
      </c>
      <c r="K305" s="251">
        <f>K306</f>
        <v>0</v>
      </c>
      <c r="L305" s="251">
        <f>L306</f>
        <v>0</v>
      </c>
    </row>
    <row r="306" spans="1:12" ht="15" hidden="1" customHeight="1" collapsed="1">
      <c r="A306" s="282">
        <v>3</v>
      </c>
      <c r="B306" s="282">
        <v>3</v>
      </c>
      <c r="C306" s="256">
        <v>1</v>
      </c>
      <c r="D306" s="254">
        <v>2</v>
      </c>
      <c r="E306" s="254">
        <v>1</v>
      </c>
      <c r="F306" s="257"/>
      <c r="G306" s="263" t="s">
        <v>355</v>
      </c>
      <c r="H306" s="249">
        <v>277</v>
      </c>
      <c r="I306" s="272">
        <f>SUM(I307:I308)</f>
        <v>0</v>
      </c>
      <c r="J306" s="323">
        <f>SUM(J307:J308)</f>
        <v>0</v>
      </c>
      <c r="K306" s="273">
        <f>SUM(K307:K308)</f>
        <v>0</v>
      </c>
      <c r="L306" s="273">
        <f>SUM(L307:L308)</f>
        <v>0</v>
      </c>
    </row>
    <row r="307" spans="1:12" ht="15" hidden="1" customHeight="1" collapsed="1">
      <c r="A307" s="266">
        <v>3</v>
      </c>
      <c r="B307" s="266">
        <v>3</v>
      </c>
      <c r="C307" s="261">
        <v>1</v>
      </c>
      <c r="D307" s="262">
        <v>2</v>
      </c>
      <c r="E307" s="262">
        <v>1</v>
      </c>
      <c r="F307" s="264">
        <v>1</v>
      </c>
      <c r="G307" s="263" t="s">
        <v>356</v>
      </c>
      <c r="H307" s="249">
        <v>278</v>
      </c>
      <c r="I307" s="269">
        <v>0</v>
      </c>
      <c r="J307" s="269">
        <v>0</v>
      </c>
      <c r="K307" s="269">
        <v>0</v>
      </c>
      <c r="L307" s="269">
        <v>0</v>
      </c>
    </row>
    <row r="308" spans="1:12" ht="12.75" hidden="1" customHeight="1" collapsed="1">
      <c r="A308" s="274">
        <v>3</v>
      </c>
      <c r="B308" s="308">
        <v>3</v>
      </c>
      <c r="C308" s="283">
        <v>1</v>
      </c>
      <c r="D308" s="284">
        <v>2</v>
      </c>
      <c r="E308" s="284">
        <v>1</v>
      </c>
      <c r="F308" s="285">
        <v>2</v>
      </c>
      <c r="G308" s="286" t="s">
        <v>357</v>
      </c>
      <c r="H308" s="249">
        <v>279</v>
      </c>
      <c r="I308" s="269">
        <v>0</v>
      </c>
      <c r="J308" s="269">
        <v>0</v>
      </c>
      <c r="K308" s="269">
        <v>0</v>
      </c>
      <c r="L308" s="269">
        <v>0</v>
      </c>
    </row>
    <row r="309" spans="1:12" ht="15.75" hidden="1" customHeight="1" collapsed="1">
      <c r="A309" s="261">
        <v>3</v>
      </c>
      <c r="B309" s="263">
        <v>3</v>
      </c>
      <c r="C309" s="261">
        <v>1</v>
      </c>
      <c r="D309" s="262">
        <v>3</v>
      </c>
      <c r="E309" s="262"/>
      <c r="F309" s="264"/>
      <c r="G309" s="263" t="s">
        <v>358</v>
      </c>
      <c r="H309" s="249">
        <v>280</v>
      </c>
      <c r="I309" s="250">
        <f>I310</f>
        <v>0</v>
      </c>
      <c r="J309" s="322">
        <f>J310</f>
        <v>0</v>
      </c>
      <c r="K309" s="251">
        <f>K310</f>
        <v>0</v>
      </c>
      <c r="L309" s="251">
        <f>L310</f>
        <v>0</v>
      </c>
    </row>
    <row r="310" spans="1:12" ht="15.75" hidden="1" customHeight="1" collapsed="1">
      <c r="A310" s="261">
        <v>3</v>
      </c>
      <c r="B310" s="286">
        <v>3</v>
      </c>
      <c r="C310" s="283">
        <v>1</v>
      </c>
      <c r="D310" s="284">
        <v>3</v>
      </c>
      <c r="E310" s="284">
        <v>1</v>
      </c>
      <c r="F310" s="285"/>
      <c r="G310" s="263" t="s">
        <v>358</v>
      </c>
      <c r="H310" s="249">
        <v>281</v>
      </c>
      <c r="I310" s="251">
        <f>I311+I312</f>
        <v>0</v>
      </c>
      <c r="J310" s="251">
        <f>J311+J312</f>
        <v>0</v>
      </c>
      <c r="K310" s="251">
        <f>K311+K312</f>
        <v>0</v>
      </c>
      <c r="L310" s="251">
        <f>L311+L312</f>
        <v>0</v>
      </c>
    </row>
    <row r="311" spans="1:12" ht="27" hidden="1" customHeight="1" collapsed="1">
      <c r="A311" s="261">
        <v>3</v>
      </c>
      <c r="B311" s="263">
        <v>3</v>
      </c>
      <c r="C311" s="261">
        <v>1</v>
      </c>
      <c r="D311" s="262">
        <v>3</v>
      </c>
      <c r="E311" s="262">
        <v>1</v>
      </c>
      <c r="F311" s="264">
        <v>1</v>
      </c>
      <c r="G311" s="263" t="s">
        <v>359</v>
      </c>
      <c r="H311" s="249">
        <v>282</v>
      </c>
      <c r="I311" s="313">
        <v>0</v>
      </c>
      <c r="J311" s="313">
        <v>0</v>
      </c>
      <c r="K311" s="313">
        <v>0</v>
      </c>
      <c r="L311" s="312">
        <v>0</v>
      </c>
    </row>
    <row r="312" spans="1:12" ht="26.25" hidden="1" customHeight="1" collapsed="1">
      <c r="A312" s="261">
        <v>3</v>
      </c>
      <c r="B312" s="263">
        <v>3</v>
      </c>
      <c r="C312" s="261">
        <v>1</v>
      </c>
      <c r="D312" s="262">
        <v>3</v>
      </c>
      <c r="E312" s="262">
        <v>1</v>
      </c>
      <c r="F312" s="264">
        <v>2</v>
      </c>
      <c r="G312" s="263" t="s">
        <v>360</v>
      </c>
      <c r="H312" s="249">
        <v>283</v>
      </c>
      <c r="I312" s="269">
        <v>0</v>
      </c>
      <c r="J312" s="269">
        <v>0</v>
      </c>
      <c r="K312" s="269">
        <v>0</v>
      </c>
      <c r="L312" s="269">
        <v>0</v>
      </c>
    </row>
    <row r="313" spans="1:12" hidden="1" collapsed="1">
      <c r="A313" s="261">
        <v>3</v>
      </c>
      <c r="B313" s="263">
        <v>3</v>
      </c>
      <c r="C313" s="261">
        <v>1</v>
      </c>
      <c r="D313" s="262">
        <v>4</v>
      </c>
      <c r="E313" s="262"/>
      <c r="F313" s="264"/>
      <c r="G313" s="263" t="s">
        <v>361</v>
      </c>
      <c r="H313" s="249">
        <v>284</v>
      </c>
      <c r="I313" s="250">
        <f>I314</f>
        <v>0</v>
      </c>
      <c r="J313" s="322">
        <f>J314</f>
        <v>0</v>
      </c>
      <c r="K313" s="251">
        <f>K314</f>
        <v>0</v>
      </c>
      <c r="L313" s="251">
        <f>L314</f>
        <v>0</v>
      </c>
    </row>
    <row r="314" spans="1:12" ht="15" hidden="1" customHeight="1" collapsed="1">
      <c r="A314" s="266">
        <v>3</v>
      </c>
      <c r="B314" s="261">
        <v>3</v>
      </c>
      <c r="C314" s="262">
        <v>1</v>
      </c>
      <c r="D314" s="262">
        <v>4</v>
      </c>
      <c r="E314" s="262">
        <v>1</v>
      </c>
      <c r="F314" s="264"/>
      <c r="G314" s="263" t="s">
        <v>361</v>
      </c>
      <c r="H314" s="249">
        <v>285</v>
      </c>
      <c r="I314" s="250">
        <f>SUM(I315:I316)</f>
        <v>0</v>
      </c>
      <c r="J314" s="250">
        <f>SUM(J315:J316)</f>
        <v>0</v>
      </c>
      <c r="K314" s="250">
        <f>SUM(K315:K316)</f>
        <v>0</v>
      </c>
      <c r="L314" s="250">
        <f>SUM(L315:L316)</f>
        <v>0</v>
      </c>
    </row>
    <row r="315" spans="1:12" hidden="1" collapsed="1">
      <c r="A315" s="266">
        <v>3</v>
      </c>
      <c r="B315" s="261">
        <v>3</v>
      </c>
      <c r="C315" s="262">
        <v>1</v>
      </c>
      <c r="D315" s="262">
        <v>4</v>
      </c>
      <c r="E315" s="262">
        <v>1</v>
      </c>
      <c r="F315" s="264">
        <v>1</v>
      </c>
      <c r="G315" s="263" t="s">
        <v>362</v>
      </c>
      <c r="H315" s="249">
        <v>286</v>
      </c>
      <c r="I315" s="268">
        <v>0</v>
      </c>
      <c r="J315" s="269">
        <v>0</v>
      </c>
      <c r="K315" s="269">
        <v>0</v>
      </c>
      <c r="L315" s="268">
        <v>0</v>
      </c>
    </row>
    <row r="316" spans="1:12" ht="14.25" hidden="1" customHeight="1" collapsed="1">
      <c r="A316" s="261">
        <v>3</v>
      </c>
      <c r="B316" s="262">
        <v>3</v>
      </c>
      <c r="C316" s="262">
        <v>1</v>
      </c>
      <c r="D316" s="262">
        <v>4</v>
      </c>
      <c r="E316" s="262">
        <v>1</v>
      </c>
      <c r="F316" s="264">
        <v>2</v>
      </c>
      <c r="G316" s="263" t="s">
        <v>363</v>
      </c>
      <c r="H316" s="249">
        <v>287</v>
      </c>
      <c r="I316" s="269">
        <v>0</v>
      </c>
      <c r="J316" s="313">
        <v>0</v>
      </c>
      <c r="K316" s="313">
        <v>0</v>
      </c>
      <c r="L316" s="312">
        <v>0</v>
      </c>
    </row>
    <row r="317" spans="1:12" ht="15.75" hidden="1" customHeight="1" collapsed="1">
      <c r="A317" s="261">
        <v>3</v>
      </c>
      <c r="B317" s="262">
        <v>3</v>
      </c>
      <c r="C317" s="262">
        <v>1</v>
      </c>
      <c r="D317" s="262">
        <v>5</v>
      </c>
      <c r="E317" s="262"/>
      <c r="F317" s="264"/>
      <c r="G317" s="263" t="s">
        <v>364</v>
      </c>
      <c r="H317" s="249">
        <v>288</v>
      </c>
      <c r="I317" s="273">
        <f t="shared" ref="I317:L318" si="28">I318</f>
        <v>0</v>
      </c>
      <c r="J317" s="322">
        <f t="shared" si="28"/>
        <v>0</v>
      </c>
      <c r="K317" s="251">
        <f t="shared" si="28"/>
        <v>0</v>
      </c>
      <c r="L317" s="251">
        <f t="shared" si="28"/>
        <v>0</v>
      </c>
    </row>
    <row r="318" spans="1:12" ht="14.25" hidden="1" customHeight="1" collapsed="1">
      <c r="A318" s="256">
        <v>3</v>
      </c>
      <c r="B318" s="284">
        <v>3</v>
      </c>
      <c r="C318" s="284">
        <v>1</v>
      </c>
      <c r="D318" s="284">
        <v>5</v>
      </c>
      <c r="E318" s="284">
        <v>1</v>
      </c>
      <c r="F318" s="285"/>
      <c r="G318" s="263" t="s">
        <v>364</v>
      </c>
      <c r="H318" s="249">
        <v>289</v>
      </c>
      <c r="I318" s="251">
        <f t="shared" si="28"/>
        <v>0</v>
      </c>
      <c r="J318" s="323">
        <f t="shared" si="28"/>
        <v>0</v>
      </c>
      <c r="K318" s="273">
        <f t="shared" si="28"/>
        <v>0</v>
      </c>
      <c r="L318" s="273">
        <f t="shared" si="28"/>
        <v>0</v>
      </c>
    </row>
    <row r="319" spans="1:12" ht="14.25" hidden="1" customHeight="1" collapsed="1">
      <c r="A319" s="261">
        <v>3</v>
      </c>
      <c r="B319" s="262">
        <v>3</v>
      </c>
      <c r="C319" s="262">
        <v>1</v>
      </c>
      <c r="D319" s="262">
        <v>5</v>
      </c>
      <c r="E319" s="262">
        <v>1</v>
      </c>
      <c r="F319" s="264">
        <v>1</v>
      </c>
      <c r="G319" s="263" t="s">
        <v>365</v>
      </c>
      <c r="H319" s="249">
        <v>290</v>
      </c>
      <c r="I319" s="269">
        <v>0</v>
      </c>
      <c r="J319" s="313">
        <v>0</v>
      </c>
      <c r="K319" s="313">
        <v>0</v>
      </c>
      <c r="L319" s="312">
        <v>0</v>
      </c>
    </row>
    <row r="320" spans="1:12" ht="14.25" hidden="1" customHeight="1" collapsed="1">
      <c r="A320" s="261">
        <v>3</v>
      </c>
      <c r="B320" s="262">
        <v>3</v>
      </c>
      <c r="C320" s="262">
        <v>1</v>
      </c>
      <c r="D320" s="262">
        <v>6</v>
      </c>
      <c r="E320" s="262"/>
      <c r="F320" s="264"/>
      <c r="G320" s="263" t="s">
        <v>334</v>
      </c>
      <c r="H320" s="249">
        <v>291</v>
      </c>
      <c r="I320" s="251">
        <f t="shared" ref="I320:L321" si="29">I321</f>
        <v>0</v>
      </c>
      <c r="J320" s="322">
        <f t="shared" si="29"/>
        <v>0</v>
      </c>
      <c r="K320" s="251">
        <f t="shared" si="29"/>
        <v>0</v>
      </c>
      <c r="L320" s="251">
        <f t="shared" si="29"/>
        <v>0</v>
      </c>
    </row>
    <row r="321" spans="1:16" ht="13.5" hidden="1" customHeight="1" collapsed="1">
      <c r="A321" s="261">
        <v>3</v>
      </c>
      <c r="B321" s="262">
        <v>3</v>
      </c>
      <c r="C321" s="262">
        <v>1</v>
      </c>
      <c r="D321" s="262">
        <v>6</v>
      </c>
      <c r="E321" s="262">
        <v>1</v>
      </c>
      <c r="F321" s="264"/>
      <c r="G321" s="263" t="s">
        <v>334</v>
      </c>
      <c r="H321" s="249">
        <v>292</v>
      </c>
      <c r="I321" s="250">
        <f t="shared" si="29"/>
        <v>0</v>
      </c>
      <c r="J321" s="322">
        <f t="shared" si="29"/>
        <v>0</v>
      </c>
      <c r="K321" s="251">
        <f t="shared" si="29"/>
        <v>0</v>
      </c>
      <c r="L321" s="251">
        <f t="shared" si="29"/>
        <v>0</v>
      </c>
    </row>
    <row r="322" spans="1:16" ht="14.25" hidden="1" customHeight="1" collapsed="1">
      <c r="A322" s="261">
        <v>3</v>
      </c>
      <c r="B322" s="262">
        <v>3</v>
      </c>
      <c r="C322" s="262">
        <v>1</v>
      </c>
      <c r="D322" s="262">
        <v>6</v>
      </c>
      <c r="E322" s="262">
        <v>1</v>
      </c>
      <c r="F322" s="264">
        <v>1</v>
      </c>
      <c r="G322" s="263" t="s">
        <v>334</v>
      </c>
      <c r="H322" s="249">
        <v>293</v>
      </c>
      <c r="I322" s="313">
        <v>0</v>
      </c>
      <c r="J322" s="313">
        <v>0</v>
      </c>
      <c r="K322" s="313">
        <v>0</v>
      </c>
      <c r="L322" s="312">
        <v>0</v>
      </c>
    </row>
    <row r="323" spans="1:16" ht="15" hidden="1" customHeight="1" collapsed="1">
      <c r="A323" s="261">
        <v>3</v>
      </c>
      <c r="B323" s="262">
        <v>3</v>
      </c>
      <c r="C323" s="262">
        <v>1</v>
      </c>
      <c r="D323" s="262">
        <v>7</v>
      </c>
      <c r="E323" s="262"/>
      <c r="F323" s="264"/>
      <c r="G323" s="263" t="s">
        <v>366</v>
      </c>
      <c r="H323" s="249">
        <v>294</v>
      </c>
      <c r="I323" s="250">
        <f>I324</f>
        <v>0</v>
      </c>
      <c r="J323" s="322">
        <f>J324</f>
        <v>0</v>
      </c>
      <c r="K323" s="251">
        <f>K324</f>
        <v>0</v>
      </c>
      <c r="L323" s="251">
        <f>L324</f>
        <v>0</v>
      </c>
    </row>
    <row r="324" spans="1:16" ht="16.5" hidden="1" customHeight="1" collapsed="1">
      <c r="A324" s="261">
        <v>3</v>
      </c>
      <c r="B324" s="262">
        <v>3</v>
      </c>
      <c r="C324" s="262">
        <v>1</v>
      </c>
      <c r="D324" s="262">
        <v>7</v>
      </c>
      <c r="E324" s="262">
        <v>1</v>
      </c>
      <c r="F324" s="264"/>
      <c r="G324" s="263" t="s">
        <v>366</v>
      </c>
      <c r="H324" s="249">
        <v>295</v>
      </c>
      <c r="I324" s="250">
        <f>I325+I326</f>
        <v>0</v>
      </c>
      <c r="J324" s="250">
        <f>J325+J326</f>
        <v>0</v>
      </c>
      <c r="K324" s="250">
        <f>K325+K326</f>
        <v>0</v>
      </c>
      <c r="L324" s="250">
        <f>L325+L326</f>
        <v>0</v>
      </c>
    </row>
    <row r="325" spans="1:16" ht="27" hidden="1" customHeight="1" collapsed="1">
      <c r="A325" s="261">
        <v>3</v>
      </c>
      <c r="B325" s="262">
        <v>3</v>
      </c>
      <c r="C325" s="262">
        <v>1</v>
      </c>
      <c r="D325" s="262">
        <v>7</v>
      </c>
      <c r="E325" s="262">
        <v>1</v>
      </c>
      <c r="F325" s="264">
        <v>1</v>
      </c>
      <c r="G325" s="263" t="s">
        <v>367</v>
      </c>
      <c r="H325" s="249">
        <v>296</v>
      </c>
      <c r="I325" s="313">
        <v>0</v>
      </c>
      <c r="J325" s="313">
        <v>0</v>
      </c>
      <c r="K325" s="313">
        <v>0</v>
      </c>
      <c r="L325" s="312">
        <v>0</v>
      </c>
    </row>
    <row r="326" spans="1:16" ht="27.75" hidden="1" customHeight="1" collapsed="1">
      <c r="A326" s="261">
        <v>3</v>
      </c>
      <c r="B326" s="262">
        <v>3</v>
      </c>
      <c r="C326" s="262">
        <v>1</v>
      </c>
      <c r="D326" s="262">
        <v>7</v>
      </c>
      <c r="E326" s="262">
        <v>1</v>
      </c>
      <c r="F326" s="264">
        <v>2</v>
      </c>
      <c r="G326" s="263" t="s">
        <v>368</v>
      </c>
      <c r="H326" s="249">
        <v>297</v>
      </c>
      <c r="I326" s="269">
        <v>0</v>
      </c>
      <c r="J326" s="269">
        <v>0</v>
      </c>
      <c r="K326" s="269">
        <v>0</v>
      </c>
      <c r="L326" s="269">
        <v>0</v>
      </c>
    </row>
    <row r="327" spans="1:16" ht="38.25" hidden="1" customHeight="1" collapsed="1">
      <c r="A327" s="261">
        <v>3</v>
      </c>
      <c r="B327" s="262">
        <v>3</v>
      </c>
      <c r="C327" s="262">
        <v>2</v>
      </c>
      <c r="D327" s="262"/>
      <c r="E327" s="262"/>
      <c r="F327" s="264"/>
      <c r="G327" s="263" t="s">
        <v>369</v>
      </c>
      <c r="H327" s="249">
        <v>298</v>
      </c>
      <c r="I327" s="250">
        <f>SUM(I328+I337+I341+I345+I349+I352+I355)</f>
        <v>0</v>
      </c>
      <c r="J327" s="322">
        <f>SUM(J328+J337+J341+J345+J349+J352+J355)</f>
        <v>0</v>
      </c>
      <c r="K327" s="251">
        <f>SUM(K328+K337+K341+K345+K349+K352+K355)</f>
        <v>0</v>
      </c>
      <c r="L327" s="251">
        <f>SUM(L328+L337+L341+L345+L349+L352+L355)</f>
        <v>0</v>
      </c>
    </row>
    <row r="328" spans="1:16" ht="15" hidden="1" customHeight="1" collapsed="1">
      <c r="A328" s="261">
        <v>3</v>
      </c>
      <c r="B328" s="262">
        <v>3</v>
      </c>
      <c r="C328" s="262">
        <v>2</v>
      </c>
      <c r="D328" s="262">
        <v>1</v>
      </c>
      <c r="E328" s="262"/>
      <c r="F328" s="264"/>
      <c r="G328" s="263" t="s">
        <v>316</v>
      </c>
      <c r="H328" s="249">
        <v>299</v>
      </c>
      <c r="I328" s="250">
        <f>I329</f>
        <v>0</v>
      </c>
      <c r="J328" s="322">
        <f>J329</f>
        <v>0</v>
      </c>
      <c r="K328" s="251">
        <f>K329</f>
        <v>0</v>
      </c>
      <c r="L328" s="251">
        <f>L329</f>
        <v>0</v>
      </c>
    </row>
    <row r="329" spans="1:16" hidden="1" collapsed="1">
      <c r="A329" s="266">
        <v>3</v>
      </c>
      <c r="B329" s="261">
        <v>3</v>
      </c>
      <c r="C329" s="262">
        <v>2</v>
      </c>
      <c r="D329" s="263">
        <v>1</v>
      </c>
      <c r="E329" s="261">
        <v>1</v>
      </c>
      <c r="F329" s="264"/>
      <c r="G329" s="263" t="s">
        <v>316</v>
      </c>
      <c r="H329" s="249">
        <v>300</v>
      </c>
      <c r="I329" s="250">
        <f>SUM(I330:I330)</f>
        <v>0</v>
      </c>
      <c r="J329" s="250">
        <f>SUM(J330:J330)</f>
        <v>0</v>
      </c>
      <c r="K329" s="250">
        <f>SUM(K330:K330)</f>
        <v>0</v>
      </c>
      <c r="L329" s="250">
        <f>SUM(L330:L330)</f>
        <v>0</v>
      </c>
      <c r="M329" s="324"/>
      <c r="N329" s="324"/>
      <c r="O329" s="324"/>
      <c r="P329" s="324"/>
    </row>
    <row r="330" spans="1:16" ht="13.5" hidden="1" customHeight="1" collapsed="1">
      <c r="A330" s="266">
        <v>3</v>
      </c>
      <c r="B330" s="261">
        <v>3</v>
      </c>
      <c r="C330" s="262">
        <v>2</v>
      </c>
      <c r="D330" s="263">
        <v>1</v>
      </c>
      <c r="E330" s="261">
        <v>1</v>
      </c>
      <c r="F330" s="264">
        <v>1</v>
      </c>
      <c r="G330" s="263" t="s">
        <v>317</v>
      </c>
      <c r="H330" s="249">
        <v>301</v>
      </c>
      <c r="I330" s="313">
        <v>0</v>
      </c>
      <c r="J330" s="313">
        <v>0</v>
      </c>
      <c r="K330" s="313">
        <v>0</v>
      </c>
      <c r="L330" s="312">
        <v>0</v>
      </c>
    </row>
    <row r="331" spans="1:16" hidden="1" collapsed="1">
      <c r="A331" s="266">
        <v>3</v>
      </c>
      <c r="B331" s="261">
        <v>3</v>
      </c>
      <c r="C331" s="262">
        <v>2</v>
      </c>
      <c r="D331" s="263">
        <v>1</v>
      </c>
      <c r="E331" s="261">
        <v>2</v>
      </c>
      <c r="F331" s="264"/>
      <c r="G331" s="286" t="s">
        <v>340</v>
      </c>
      <c r="H331" s="249">
        <v>302</v>
      </c>
      <c r="I331" s="250">
        <f>SUM(I332:I333)</f>
        <v>0</v>
      </c>
      <c r="J331" s="250">
        <f>SUM(J332:J333)</f>
        <v>0</v>
      </c>
      <c r="K331" s="250">
        <f>SUM(K332:K333)</f>
        <v>0</v>
      </c>
      <c r="L331" s="250">
        <f>SUM(L332:L333)</f>
        <v>0</v>
      </c>
    </row>
    <row r="332" spans="1:16" hidden="1" collapsed="1">
      <c r="A332" s="266">
        <v>3</v>
      </c>
      <c r="B332" s="261">
        <v>3</v>
      </c>
      <c r="C332" s="262">
        <v>2</v>
      </c>
      <c r="D332" s="263">
        <v>1</v>
      </c>
      <c r="E332" s="261">
        <v>2</v>
      </c>
      <c r="F332" s="264">
        <v>1</v>
      </c>
      <c r="G332" s="286" t="s">
        <v>319</v>
      </c>
      <c r="H332" s="249">
        <v>303</v>
      </c>
      <c r="I332" s="313">
        <v>0</v>
      </c>
      <c r="J332" s="313">
        <v>0</v>
      </c>
      <c r="K332" s="313">
        <v>0</v>
      </c>
      <c r="L332" s="312">
        <v>0</v>
      </c>
    </row>
    <row r="333" spans="1:16" hidden="1" collapsed="1">
      <c r="A333" s="266">
        <v>3</v>
      </c>
      <c r="B333" s="261">
        <v>3</v>
      </c>
      <c r="C333" s="262">
        <v>2</v>
      </c>
      <c r="D333" s="263">
        <v>1</v>
      </c>
      <c r="E333" s="261">
        <v>2</v>
      </c>
      <c r="F333" s="264">
        <v>2</v>
      </c>
      <c r="G333" s="286" t="s">
        <v>320</v>
      </c>
      <c r="H333" s="249">
        <v>304</v>
      </c>
      <c r="I333" s="269">
        <v>0</v>
      </c>
      <c r="J333" s="269">
        <v>0</v>
      </c>
      <c r="K333" s="269">
        <v>0</v>
      </c>
      <c r="L333" s="269">
        <v>0</v>
      </c>
    </row>
    <row r="334" spans="1:16" hidden="1" collapsed="1">
      <c r="A334" s="266">
        <v>3</v>
      </c>
      <c r="B334" s="261">
        <v>3</v>
      </c>
      <c r="C334" s="262">
        <v>2</v>
      </c>
      <c r="D334" s="263">
        <v>1</v>
      </c>
      <c r="E334" s="261">
        <v>3</v>
      </c>
      <c r="F334" s="264"/>
      <c r="G334" s="286" t="s">
        <v>321</v>
      </c>
      <c r="H334" s="249">
        <v>305</v>
      </c>
      <c r="I334" s="250">
        <f>SUM(I335:I336)</f>
        <v>0</v>
      </c>
      <c r="J334" s="250">
        <f>SUM(J335:J336)</f>
        <v>0</v>
      </c>
      <c r="K334" s="250">
        <f>SUM(K335:K336)</f>
        <v>0</v>
      </c>
      <c r="L334" s="250">
        <f>SUM(L335:L336)</f>
        <v>0</v>
      </c>
    </row>
    <row r="335" spans="1:16" hidden="1" collapsed="1">
      <c r="A335" s="266">
        <v>3</v>
      </c>
      <c r="B335" s="261">
        <v>3</v>
      </c>
      <c r="C335" s="262">
        <v>2</v>
      </c>
      <c r="D335" s="263">
        <v>1</v>
      </c>
      <c r="E335" s="261">
        <v>3</v>
      </c>
      <c r="F335" s="264">
        <v>1</v>
      </c>
      <c r="G335" s="286" t="s">
        <v>322</v>
      </c>
      <c r="H335" s="249">
        <v>306</v>
      </c>
      <c r="I335" s="269">
        <v>0</v>
      </c>
      <c r="J335" s="269">
        <v>0</v>
      </c>
      <c r="K335" s="269">
        <v>0</v>
      </c>
      <c r="L335" s="269">
        <v>0</v>
      </c>
    </row>
    <row r="336" spans="1:16" hidden="1" collapsed="1">
      <c r="A336" s="266">
        <v>3</v>
      </c>
      <c r="B336" s="261">
        <v>3</v>
      </c>
      <c r="C336" s="262">
        <v>2</v>
      </c>
      <c r="D336" s="263">
        <v>1</v>
      </c>
      <c r="E336" s="261">
        <v>3</v>
      </c>
      <c r="F336" s="264">
        <v>2</v>
      </c>
      <c r="G336" s="286" t="s">
        <v>341</v>
      </c>
      <c r="H336" s="249">
        <v>307</v>
      </c>
      <c r="I336" s="287">
        <v>0</v>
      </c>
      <c r="J336" s="325">
        <v>0</v>
      </c>
      <c r="K336" s="287">
        <v>0</v>
      </c>
      <c r="L336" s="287">
        <v>0</v>
      </c>
    </row>
    <row r="337" spans="1:12" hidden="1" collapsed="1">
      <c r="A337" s="274">
        <v>3</v>
      </c>
      <c r="B337" s="274">
        <v>3</v>
      </c>
      <c r="C337" s="283">
        <v>2</v>
      </c>
      <c r="D337" s="286">
        <v>2</v>
      </c>
      <c r="E337" s="283"/>
      <c r="F337" s="285"/>
      <c r="G337" s="286" t="s">
        <v>355</v>
      </c>
      <c r="H337" s="249">
        <v>308</v>
      </c>
      <c r="I337" s="279">
        <f>I338</f>
        <v>0</v>
      </c>
      <c r="J337" s="326">
        <f>J338</f>
        <v>0</v>
      </c>
      <c r="K337" s="280">
        <f>K338</f>
        <v>0</v>
      </c>
      <c r="L337" s="280">
        <f>L338</f>
        <v>0</v>
      </c>
    </row>
    <row r="338" spans="1:12" hidden="1" collapsed="1">
      <c r="A338" s="266">
        <v>3</v>
      </c>
      <c r="B338" s="266">
        <v>3</v>
      </c>
      <c r="C338" s="261">
        <v>2</v>
      </c>
      <c r="D338" s="263">
        <v>2</v>
      </c>
      <c r="E338" s="261">
        <v>1</v>
      </c>
      <c r="F338" s="264"/>
      <c r="G338" s="286" t="s">
        <v>355</v>
      </c>
      <c r="H338" s="249">
        <v>309</v>
      </c>
      <c r="I338" s="250">
        <f>SUM(I339:I340)</f>
        <v>0</v>
      </c>
      <c r="J338" s="292">
        <f>SUM(J339:J340)</f>
        <v>0</v>
      </c>
      <c r="K338" s="251">
        <f>SUM(K339:K340)</f>
        <v>0</v>
      </c>
      <c r="L338" s="251">
        <f>SUM(L339:L340)</f>
        <v>0</v>
      </c>
    </row>
    <row r="339" spans="1:12" hidden="1" collapsed="1">
      <c r="A339" s="266">
        <v>3</v>
      </c>
      <c r="B339" s="266">
        <v>3</v>
      </c>
      <c r="C339" s="261">
        <v>2</v>
      </c>
      <c r="D339" s="263">
        <v>2</v>
      </c>
      <c r="E339" s="266">
        <v>1</v>
      </c>
      <c r="F339" s="297">
        <v>1</v>
      </c>
      <c r="G339" s="263" t="s">
        <v>356</v>
      </c>
      <c r="H339" s="249">
        <v>310</v>
      </c>
      <c r="I339" s="269">
        <v>0</v>
      </c>
      <c r="J339" s="269">
        <v>0</v>
      </c>
      <c r="K339" s="269">
        <v>0</v>
      </c>
      <c r="L339" s="269">
        <v>0</v>
      </c>
    </row>
    <row r="340" spans="1:12" hidden="1" collapsed="1">
      <c r="A340" s="274">
        <v>3</v>
      </c>
      <c r="B340" s="274">
        <v>3</v>
      </c>
      <c r="C340" s="275">
        <v>2</v>
      </c>
      <c r="D340" s="276">
        <v>2</v>
      </c>
      <c r="E340" s="277">
        <v>1</v>
      </c>
      <c r="F340" s="305">
        <v>2</v>
      </c>
      <c r="G340" s="277" t="s">
        <v>357</v>
      </c>
      <c r="H340" s="249">
        <v>311</v>
      </c>
      <c r="I340" s="269">
        <v>0</v>
      </c>
      <c r="J340" s="269">
        <v>0</v>
      </c>
      <c r="K340" s="269">
        <v>0</v>
      </c>
      <c r="L340" s="269">
        <v>0</v>
      </c>
    </row>
    <row r="341" spans="1:12" ht="23.25" hidden="1" customHeight="1" collapsed="1">
      <c r="A341" s="266">
        <v>3</v>
      </c>
      <c r="B341" s="266">
        <v>3</v>
      </c>
      <c r="C341" s="261">
        <v>2</v>
      </c>
      <c r="D341" s="262">
        <v>3</v>
      </c>
      <c r="E341" s="263"/>
      <c r="F341" s="297"/>
      <c r="G341" s="263" t="s">
        <v>358</v>
      </c>
      <c r="H341" s="249">
        <v>312</v>
      </c>
      <c r="I341" s="250">
        <f>I342</f>
        <v>0</v>
      </c>
      <c r="J341" s="292">
        <f>J342</f>
        <v>0</v>
      </c>
      <c r="K341" s="251">
        <f>K342</f>
        <v>0</v>
      </c>
      <c r="L341" s="251">
        <f>L342</f>
        <v>0</v>
      </c>
    </row>
    <row r="342" spans="1:12" ht="13.5" hidden="1" customHeight="1" collapsed="1">
      <c r="A342" s="266">
        <v>3</v>
      </c>
      <c r="B342" s="266">
        <v>3</v>
      </c>
      <c r="C342" s="261">
        <v>2</v>
      </c>
      <c r="D342" s="262">
        <v>3</v>
      </c>
      <c r="E342" s="263">
        <v>1</v>
      </c>
      <c r="F342" s="297"/>
      <c r="G342" s="263" t="s">
        <v>358</v>
      </c>
      <c r="H342" s="249">
        <v>313</v>
      </c>
      <c r="I342" s="250">
        <f>I343+I344</f>
        <v>0</v>
      </c>
      <c r="J342" s="250">
        <f>J343+J344</f>
        <v>0</v>
      </c>
      <c r="K342" s="250">
        <f>K343+K344</f>
        <v>0</v>
      </c>
      <c r="L342" s="250">
        <f>L343+L344</f>
        <v>0</v>
      </c>
    </row>
    <row r="343" spans="1:12" ht="28.5" hidden="1" customHeight="1" collapsed="1">
      <c r="A343" s="266">
        <v>3</v>
      </c>
      <c r="B343" s="266">
        <v>3</v>
      </c>
      <c r="C343" s="261">
        <v>2</v>
      </c>
      <c r="D343" s="262">
        <v>3</v>
      </c>
      <c r="E343" s="263">
        <v>1</v>
      </c>
      <c r="F343" s="297">
        <v>1</v>
      </c>
      <c r="G343" s="263" t="s">
        <v>359</v>
      </c>
      <c r="H343" s="249">
        <v>314</v>
      </c>
      <c r="I343" s="313">
        <v>0</v>
      </c>
      <c r="J343" s="313">
        <v>0</v>
      </c>
      <c r="K343" s="313">
        <v>0</v>
      </c>
      <c r="L343" s="312">
        <v>0</v>
      </c>
    </row>
    <row r="344" spans="1:12" ht="27.75" hidden="1" customHeight="1" collapsed="1">
      <c r="A344" s="266">
        <v>3</v>
      </c>
      <c r="B344" s="266">
        <v>3</v>
      </c>
      <c r="C344" s="261">
        <v>2</v>
      </c>
      <c r="D344" s="262">
        <v>3</v>
      </c>
      <c r="E344" s="263">
        <v>1</v>
      </c>
      <c r="F344" s="297">
        <v>2</v>
      </c>
      <c r="G344" s="263" t="s">
        <v>360</v>
      </c>
      <c r="H344" s="249">
        <v>315</v>
      </c>
      <c r="I344" s="269">
        <v>0</v>
      </c>
      <c r="J344" s="269">
        <v>0</v>
      </c>
      <c r="K344" s="269">
        <v>0</v>
      </c>
      <c r="L344" s="269">
        <v>0</v>
      </c>
    </row>
    <row r="345" spans="1:12" hidden="1" collapsed="1">
      <c r="A345" s="266">
        <v>3</v>
      </c>
      <c r="B345" s="266">
        <v>3</v>
      </c>
      <c r="C345" s="261">
        <v>2</v>
      </c>
      <c r="D345" s="262">
        <v>4</v>
      </c>
      <c r="E345" s="262"/>
      <c r="F345" s="264"/>
      <c r="G345" s="263" t="s">
        <v>361</v>
      </c>
      <c r="H345" s="249">
        <v>316</v>
      </c>
      <c r="I345" s="250">
        <f>I346</f>
        <v>0</v>
      </c>
      <c r="J345" s="292">
        <f>J346</f>
        <v>0</v>
      </c>
      <c r="K345" s="251">
        <f>K346</f>
        <v>0</v>
      </c>
      <c r="L345" s="251">
        <f>L346</f>
        <v>0</v>
      </c>
    </row>
    <row r="346" spans="1:12" hidden="1" collapsed="1">
      <c r="A346" s="282">
        <v>3</v>
      </c>
      <c r="B346" s="282">
        <v>3</v>
      </c>
      <c r="C346" s="256">
        <v>2</v>
      </c>
      <c r="D346" s="254">
        <v>4</v>
      </c>
      <c r="E346" s="254">
        <v>1</v>
      </c>
      <c r="F346" s="257"/>
      <c r="G346" s="263" t="s">
        <v>361</v>
      </c>
      <c r="H346" s="249">
        <v>317</v>
      </c>
      <c r="I346" s="272">
        <f>SUM(I347:I348)</f>
        <v>0</v>
      </c>
      <c r="J346" s="294">
        <f>SUM(J347:J348)</f>
        <v>0</v>
      </c>
      <c r="K346" s="273">
        <f>SUM(K347:K348)</f>
        <v>0</v>
      </c>
      <c r="L346" s="273">
        <f>SUM(L347:L348)</f>
        <v>0</v>
      </c>
    </row>
    <row r="347" spans="1:12" ht="15.75" hidden="1" customHeight="1" collapsed="1">
      <c r="A347" s="266">
        <v>3</v>
      </c>
      <c r="B347" s="266">
        <v>3</v>
      </c>
      <c r="C347" s="261">
        <v>2</v>
      </c>
      <c r="D347" s="262">
        <v>4</v>
      </c>
      <c r="E347" s="262">
        <v>1</v>
      </c>
      <c r="F347" s="264">
        <v>1</v>
      </c>
      <c r="G347" s="263" t="s">
        <v>362</v>
      </c>
      <c r="H347" s="249">
        <v>318</v>
      </c>
      <c r="I347" s="269">
        <v>0</v>
      </c>
      <c r="J347" s="269">
        <v>0</v>
      </c>
      <c r="K347" s="269">
        <v>0</v>
      </c>
      <c r="L347" s="269">
        <v>0</v>
      </c>
    </row>
    <row r="348" spans="1:12" hidden="1" collapsed="1">
      <c r="A348" s="266">
        <v>3</v>
      </c>
      <c r="B348" s="266">
        <v>3</v>
      </c>
      <c r="C348" s="261">
        <v>2</v>
      </c>
      <c r="D348" s="262">
        <v>4</v>
      </c>
      <c r="E348" s="262">
        <v>1</v>
      </c>
      <c r="F348" s="264">
        <v>2</v>
      </c>
      <c r="G348" s="263" t="s">
        <v>370</v>
      </c>
      <c r="H348" s="249">
        <v>319</v>
      </c>
      <c r="I348" s="269">
        <v>0</v>
      </c>
      <c r="J348" s="269">
        <v>0</v>
      </c>
      <c r="K348" s="269">
        <v>0</v>
      </c>
      <c r="L348" s="269">
        <v>0</v>
      </c>
    </row>
    <row r="349" spans="1:12" hidden="1" collapsed="1">
      <c r="A349" s="266">
        <v>3</v>
      </c>
      <c r="B349" s="266">
        <v>3</v>
      </c>
      <c r="C349" s="261">
        <v>2</v>
      </c>
      <c r="D349" s="262">
        <v>5</v>
      </c>
      <c r="E349" s="262"/>
      <c r="F349" s="264"/>
      <c r="G349" s="263" t="s">
        <v>364</v>
      </c>
      <c r="H349" s="249">
        <v>320</v>
      </c>
      <c r="I349" s="250">
        <f t="shared" ref="I349:L350" si="30">I350</f>
        <v>0</v>
      </c>
      <c r="J349" s="292">
        <f t="shared" si="30"/>
        <v>0</v>
      </c>
      <c r="K349" s="251">
        <f t="shared" si="30"/>
        <v>0</v>
      </c>
      <c r="L349" s="251">
        <f t="shared" si="30"/>
        <v>0</v>
      </c>
    </row>
    <row r="350" spans="1:12" hidden="1" collapsed="1">
      <c r="A350" s="282">
        <v>3</v>
      </c>
      <c r="B350" s="282">
        <v>3</v>
      </c>
      <c r="C350" s="256">
        <v>2</v>
      </c>
      <c r="D350" s="254">
        <v>5</v>
      </c>
      <c r="E350" s="254">
        <v>1</v>
      </c>
      <c r="F350" s="257"/>
      <c r="G350" s="263" t="s">
        <v>364</v>
      </c>
      <c r="H350" s="249">
        <v>321</v>
      </c>
      <c r="I350" s="272">
        <f t="shared" si="30"/>
        <v>0</v>
      </c>
      <c r="J350" s="294">
        <f t="shared" si="30"/>
        <v>0</v>
      </c>
      <c r="K350" s="273">
        <f t="shared" si="30"/>
        <v>0</v>
      </c>
      <c r="L350" s="273">
        <f t="shared" si="30"/>
        <v>0</v>
      </c>
    </row>
    <row r="351" spans="1:12" hidden="1" collapsed="1">
      <c r="A351" s="266">
        <v>3</v>
      </c>
      <c r="B351" s="266">
        <v>3</v>
      </c>
      <c r="C351" s="261">
        <v>2</v>
      </c>
      <c r="D351" s="262">
        <v>5</v>
      </c>
      <c r="E351" s="262">
        <v>1</v>
      </c>
      <c r="F351" s="264">
        <v>1</v>
      </c>
      <c r="G351" s="263" t="s">
        <v>364</v>
      </c>
      <c r="H351" s="249">
        <v>322</v>
      </c>
      <c r="I351" s="313">
        <v>0</v>
      </c>
      <c r="J351" s="313">
        <v>0</v>
      </c>
      <c r="K351" s="313">
        <v>0</v>
      </c>
      <c r="L351" s="312">
        <v>0</v>
      </c>
    </row>
    <row r="352" spans="1:12" ht="16.5" hidden="1" customHeight="1" collapsed="1">
      <c r="A352" s="266">
        <v>3</v>
      </c>
      <c r="B352" s="266">
        <v>3</v>
      </c>
      <c r="C352" s="261">
        <v>2</v>
      </c>
      <c r="D352" s="262">
        <v>6</v>
      </c>
      <c r="E352" s="262"/>
      <c r="F352" s="264"/>
      <c r="G352" s="263" t="s">
        <v>334</v>
      </c>
      <c r="H352" s="249">
        <v>323</v>
      </c>
      <c r="I352" s="250">
        <f t="shared" ref="I352:L353" si="31">I353</f>
        <v>0</v>
      </c>
      <c r="J352" s="292">
        <f t="shared" si="31"/>
        <v>0</v>
      </c>
      <c r="K352" s="251">
        <f t="shared" si="31"/>
        <v>0</v>
      </c>
      <c r="L352" s="251">
        <f t="shared" si="31"/>
        <v>0</v>
      </c>
    </row>
    <row r="353" spans="1:12" ht="15" hidden="1" customHeight="1" collapsed="1">
      <c r="A353" s="266">
        <v>3</v>
      </c>
      <c r="B353" s="266">
        <v>3</v>
      </c>
      <c r="C353" s="261">
        <v>2</v>
      </c>
      <c r="D353" s="262">
        <v>6</v>
      </c>
      <c r="E353" s="262">
        <v>1</v>
      </c>
      <c r="F353" s="264"/>
      <c r="G353" s="263" t="s">
        <v>334</v>
      </c>
      <c r="H353" s="249">
        <v>324</v>
      </c>
      <c r="I353" s="250">
        <f t="shared" si="31"/>
        <v>0</v>
      </c>
      <c r="J353" s="292">
        <f t="shared" si="31"/>
        <v>0</v>
      </c>
      <c r="K353" s="251">
        <f t="shared" si="31"/>
        <v>0</v>
      </c>
      <c r="L353" s="251">
        <f t="shared" si="31"/>
        <v>0</v>
      </c>
    </row>
    <row r="354" spans="1:12" ht="13.5" hidden="1" customHeight="1" collapsed="1">
      <c r="A354" s="274">
        <v>3</v>
      </c>
      <c r="B354" s="274">
        <v>3</v>
      </c>
      <c r="C354" s="275">
        <v>2</v>
      </c>
      <c r="D354" s="276">
        <v>6</v>
      </c>
      <c r="E354" s="276">
        <v>1</v>
      </c>
      <c r="F354" s="278">
        <v>1</v>
      </c>
      <c r="G354" s="277" t="s">
        <v>334</v>
      </c>
      <c r="H354" s="249">
        <v>325</v>
      </c>
      <c r="I354" s="313">
        <v>0</v>
      </c>
      <c r="J354" s="313">
        <v>0</v>
      </c>
      <c r="K354" s="313">
        <v>0</v>
      </c>
      <c r="L354" s="312">
        <v>0</v>
      </c>
    </row>
    <row r="355" spans="1:12" ht="15" hidden="1" customHeight="1" collapsed="1">
      <c r="A355" s="266">
        <v>3</v>
      </c>
      <c r="B355" s="266">
        <v>3</v>
      </c>
      <c r="C355" s="261">
        <v>2</v>
      </c>
      <c r="D355" s="262">
        <v>7</v>
      </c>
      <c r="E355" s="262"/>
      <c r="F355" s="264"/>
      <c r="G355" s="263" t="s">
        <v>366</v>
      </c>
      <c r="H355" s="249">
        <v>326</v>
      </c>
      <c r="I355" s="250">
        <f>I356</f>
        <v>0</v>
      </c>
      <c r="J355" s="292">
        <f>J356</f>
        <v>0</v>
      </c>
      <c r="K355" s="251">
        <f>K356</f>
        <v>0</v>
      </c>
      <c r="L355" s="251">
        <f>L356</f>
        <v>0</v>
      </c>
    </row>
    <row r="356" spans="1:12" ht="12.75" hidden="1" customHeight="1" collapsed="1">
      <c r="A356" s="274">
        <v>3</v>
      </c>
      <c r="B356" s="274">
        <v>3</v>
      </c>
      <c r="C356" s="275">
        <v>2</v>
      </c>
      <c r="D356" s="276">
        <v>7</v>
      </c>
      <c r="E356" s="276">
        <v>1</v>
      </c>
      <c r="F356" s="278"/>
      <c r="G356" s="263" t="s">
        <v>366</v>
      </c>
      <c r="H356" s="249">
        <v>327</v>
      </c>
      <c r="I356" s="250">
        <f>SUM(I357:I358)</f>
        <v>0</v>
      </c>
      <c r="J356" s="250">
        <f>SUM(J357:J358)</f>
        <v>0</v>
      </c>
      <c r="K356" s="250">
        <f>SUM(K357:K358)</f>
        <v>0</v>
      </c>
      <c r="L356" s="250">
        <f>SUM(L357:L358)</f>
        <v>0</v>
      </c>
    </row>
    <row r="357" spans="1:12" ht="27" hidden="1" customHeight="1" collapsed="1">
      <c r="A357" s="266">
        <v>3</v>
      </c>
      <c r="B357" s="266">
        <v>3</v>
      </c>
      <c r="C357" s="261">
        <v>2</v>
      </c>
      <c r="D357" s="262">
        <v>7</v>
      </c>
      <c r="E357" s="262">
        <v>1</v>
      </c>
      <c r="F357" s="264">
        <v>1</v>
      </c>
      <c r="G357" s="263" t="s">
        <v>367</v>
      </c>
      <c r="H357" s="249">
        <v>328</v>
      </c>
      <c r="I357" s="313">
        <v>0</v>
      </c>
      <c r="J357" s="313">
        <v>0</v>
      </c>
      <c r="K357" s="313">
        <v>0</v>
      </c>
      <c r="L357" s="312">
        <v>0</v>
      </c>
    </row>
    <row r="358" spans="1:12" ht="30" hidden="1" customHeight="1" collapsed="1">
      <c r="A358" s="266">
        <v>3</v>
      </c>
      <c r="B358" s="266">
        <v>3</v>
      </c>
      <c r="C358" s="261">
        <v>2</v>
      </c>
      <c r="D358" s="262">
        <v>7</v>
      </c>
      <c r="E358" s="262">
        <v>1</v>
      </c>
      <c r="F358" s="264">
        <v>2</v>
      </c>
      <c r="G358" s="263" t="s">
        <v>368</v>
      </c>
      <c r="H358" s="249">
        <v>329</v>
      </c>
      <c r="I358" s="269">
        <v>0</v>
      </c>
      <c r="J358" s="269">
        <v>0</v>
      </c>
      <c r="K358" s="269">
        <v>0</v>
      </c>
      <c r="L358" s="269">
        <v>0</v>
      </c>
    </row>
    <row r="359" spans="1:12" ht="18.75" customHeight="1">
      <c r="A359" s="226"/>
      <c r="B359" s="226"/>
      <c r="C359" s="227"/>
      <c r="D359" s="327"/>
      <c r="E359" s="328"/>
      <c r="F359" s="329"/>
      <c r="G359" s="330" t="s">
        <v>371</v>
      </c>
      <c r="H359" s="249">
        <v>330</v>
      </c>
      <c r="I359" s="302">
        <f>SUM(I30+I176)</f>
        <v>457400</v>
      </c>
      <c r="J359" s="302">
        <f>SUM(J30+J176)</f>
        <v>347600</v>
      </c>
      <c r="K359" s="302">
        <f>SUM(K30+K176)</f>
        <v>312723.52</v>
      </c>
      <c r="L359" s="302">
        <f>SUM(L30+L176)</f>
        <v>312723.52</v>
      </c>
    </row>
    <row r="360" spans="1:12" ht="18.75" customHeight="1">
      <c r="G360" s="252"/>
      <c r="H360" s="249"/>
      <c r="I360" s="331"/>
      <c r="J360" s="332"/>
      <c r="K360" s="332"/>
      <c r="L360" s="332"/>
    </row>
    <row r="361" spans="1:12" ht="18.75" customHeight="1">
      <c r="D361" s="222"/>
      <c r="E361" s="222"/>
      <c r="F361" s="234"/>
      <c r="G361" s="222" t="s">
        <v>119</v>
      </c>
      <c r="H361" s="333"/>
      <c r="I361" s="334"/>
      <c r="J361" s="332"/>
      <c r="K361" s="222" t="s">
        <v>39</v>
      </c>
      <c r="L361" s="334"/>
    </row>
    <row r="362" spans="1:12" ht="18.75" customHeight="1">
      <c r="A362" s="335"/>
      <c r="B362" s="335"/>
      <c r="C362" s="335"/>
      <c r="D362" s="336" t="s">
        <v>372</v>
      </c>
      <c r="E362"/>
      <c r="F362"/>
      <c r="G362" s="333"/>
      <c r="H362" s="333"/>
      <c r="I362" s="337" t="s">
        <v>40</v>
      </c>
      <c r="K362" s="350" t="s">
        <v>41</v>
      </c>
      <c r="L362" s="350"/>
    </row>
    <row r="363" spans="1:12" ht="15.75" customHeight="1">
      <c r="I363" s="338"/>
      <c r="K363" s="338"/>
      <c r="L363" s="338"/>
    </row>
    <row r="364" spans="1:12" ht="15.75" customHeight="1">
      <c r="D364" s="222"/>
      <c r="E364" s="222"/>
      <c r="F364" s="234"/>
      <c r="G364" s="222" t="s">
        <v>121</v>
      </c>
      <c r="I364" s="338"/>
      <c r="K364" s="222" t="s">
        <v>43</v>
      </c>
      <c r="L364" s="339"/>
    </row>
    <row r="365" spans="1:12" ht="26.25" customHeight="1">
      <c r="D365" s="351" t="s">
        <v>373</v>
      </c>
      <c r="E365" s="352"/>
      <c r="F365" s="352"/>
      <c r="G365" s="352"/>
      <c r="H365" s="340"/>
      <c r="I365" s="341" t="s">
        <v>40</v>
      </c>
      <c r="K365" s="350" t="s">
        <v>41</v>
      </c>
      <c r="L365" s="350"/>
    </row>
  </sheetData>
  <mergeCells count="22"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5E340-DA70-4476-8028-EE42D04C515A}">
  <dimension ref="A1:AJ365"/>
  <sheetViews>
    <sheetView workbookViewId="0">
      <selection sqref="A1:XFD1048576"/>
    </sheetView>
  </sheetViews>
  <sheetFormatPr defaultRowHeight="15"/>
  <cols>
    <col min="1" max="4" width="2" style="197" customWidth="1"/>
    <col min="5" max="5" width="2.140625" style="197" customWidth="1"/>
    <col min="6" max="6" width="3.5703125" style="198" customWidth="1"/>
    <col min="7" max="7" width="34.28515625" style="197" customWidth="1"/>
    <col min="8" max="8" width="4.7109375" style="197" customWidth="1"/>
    <col min="9" max="9" width="9" style="197" customWidth="1"/>
    <col min="10" max="10" width="11.7109375" style="197" customWidth="1"/>
    <col min="11" max="11" width="12.42578125" style="197" customWidth="1"/>
    <col min="12" max="12" width="10.140625" style="197" customWidth="1"/>
    <col min="13" max="13" width="0.140625" style="197" hidden="1" customWidth="1"/>
    <col min="14" max="14" width="6.140625" style="197" hidden="1" customWidth="1"/>
    <col min="15" max="15" width="8.85546875" style="197" hidden="1" customWidth="1"/>
    <col min="16" max="16" width="9.140625" style="197" hidden="1" customWidth="1"/>
    <col min="17" max="17" width="11.28515625" style="197" customWidth="1"/>
    <col min="18" max="18" width="34.42578125" style="197" customWidth="1"/>
    <col min="19" max="19" width="9.140625" style="197"/>
  </cols>
  <sheetData>
    <row r="1" spans="1:36" ht="15" customHeight="1">
      <c r="A1" s="197" t="s">
        <v>378</v>
      </c>
      <c r="G1" s="199"/>
      <c r="H1" s="200"/>
      <c r="I1" s="201"/>
      <c r="J1" s="202" t="s">
        <v>141</v>
      </c>
      <c r="K1" s="202"/>
      <c r="L1" s="202"/>
      <c r="M1" s="203"/>
      <c r="N1" s="202"/>
      <c r="O1" s="202"/>
      <c r="P1" s="202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</row>
    <row r="2" spans="1:36" ht="14.25" customHeight="1">
      <c r="H2" s="200"/>
      <c r="I2"/>
      <c r="J2" s="202" t="s">
        <v>142</v>
      </c>
      <c r="K2" s="202"/>
      <c r="L2" s="202"/>
      <c r="M2" s="203"/>
      <c r="N2" s="202"/>
      <c r="O2" s="202"/>
      <c r="P2" s="202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</row>
    <row r="3" spans="1:36" ht="13.5" customHeight="1">
      <c r="H3" s="204"/>
      <c r="I3" s="200"/>
      <c r="J3" s="202" t="s">
        <v>143</v>
      </c>
      <c r="K3" s="202"/>
      <c r="L3" s="202"/>
      <c r="M3" s="203"/>
      <c r="N3" s="202"/>
      <c r="O3" s="202"/>
      <c r="P3" s="202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</row>
    <row r="4" spans="1:36" ht="14.25" customHeight="1">
      <c r="G4" s="205" t="s">
        <v>144</v>
      </c>
      <c r="H4" s="200"/>
      <c r="I4"/>
      <c r="J4" s="202" t="s">
        <v>145</v>
      </c>
      <c r="K4" s="202"/>
      <c r="L4" s="202"/>
      <c r="M4" s="203"/>
      <c r="N4" s="206"/>
      <c r="O4" s="206"/>
      <c r="P4" s="202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</row>
    <row r="5" spans="1:36" ht="12" customHeight="1">
      <c r="H5" s="207"/>
      <c r="I5"/>
      <c r="J5" s="202" t="s">
        <v>146</v>
      </c>
      <c r="K5" s="202"/>
      <c r="L5" s="202"/>
      <c r="M5" s="203"/>
      <c r="N5" s="202"/>
      <c r="O5" s="202"/>
      <c r="P5" s="202"/>
      <c r="Q5" s="202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</row>
    <row r="6" spans="1:36" ht="25.5" customHeight="1">
      <c r="G6" s="208" t="s">
        <v>147</v>
      </c>
      <c r="H6" s="202"/>
      <c r="I6" s="202"/>
      <c r="J6" s="209"/>
      <c r="K6" s="209"/>
      <c r="L6" s="178"/>
      <c r="M6" s="203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</row>
    <row r="7" spans="1:36" ht="18.75" customHeight="1">
      <c r="A7" s="368" t="s">
        <v>148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203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</row>
    <row r="8" spans="1:36" ht="14.25" customHeight="1">
      <c r="A8" s="210"/>
      <c r="B8" s="211"/>
      <c r="C8" s="211"/>
      <c r="D8" s="211"/>
      <c r="E8" s="211"/>
      <c r="F8" s="211"/>
      <c r="G8" s="370" t="s">
        <v>149</v>
      </c>
      <c r="H8" s="370"/>
      <c r="I8" s="370"/>
      <c r="J8" s="370"/>
      <c r="K8" s="370"/>
      <c r="L8" s="211"/>
      <c r="M8" s="203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</row>
    <row r="9" spans="1:36" ht="16.5" customHeight="1">
      <c r="A9" s="371" t="s">
        <v>150</v>
      </c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203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</row>
    <row r="10" spans="1:36" ht="15.75" customHeight="1">
      <c r="G10" s="372" t="s">
        <v>151</v>
      </c>
      <c r="H10" s="372"/>
      <c r="I10" s="372"/>
      <c r="J10" s="372"/>
      <c r="K10" s="372"/>
      <c r="M10" s="203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</row>
    <row r="11" spans="1:36" ht="12" customHeight="1">
      <c r="G11" s="373" t="s">
        <v>152</v>
      </c>
      <c r="H11" s="373"/>
      <c r="I11" s="373"/>
      <c r="J11" s="373"/>
      <c r="K11" s="373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</row>
    <row r="12" spans="1:36" ht="9" customHeight="1"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</row>
    <row r="13" spans="1:36" ht="12" customHeight="1">
      <c r="B13" s="371" t="s">
        <v>153</v>
      </c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</row>
    <row r="14" spans="1:36" ht="12" customHeight="1"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</row>
    <row r="15" spans="1:36" ht="12.75" customHeight="1">
      <c r="G15" s="372" t="s">
        <v>154</v>
      </c>
      <c r="H15" s="372"/>
      <c r="I15" s="372"/>
      <c r="J15" s="372"/>
      <c r="K15" s="372"/>
    </row>
    <row r="16" spans="1:36" ht="11.25" customHeight="1">
      <c r="G16" s="374" t="s">
        <v>155</v>
      </c>
      <c r="H16" s="374"/>
      <c r="I16" s="374"/>
      <c r="J16" s="374"/>
      <c r="K16" s="374"/>
    </row>
    <row r="17" spans="1:17" ht="15" customHeight="1">
      <c r="B17"/>
      <c r="C17"/>
      <c r="D17"/>
      <c r="E17" s="375" t="s">
        <v>156</v>
      </c>
      <c r="F17" s="375"/>
      <c r="G17" s="375"/>
      <c r="H17" s="375"/>
      <c r="I17" s="375"/>
      <c r="J17" s="375"/>
      <c r="K17" s="375"/>
      <c r="L17"/>
    </row>
    <row r="18" spans="1:17" ht="12" customHeight="1">
      <c r="A18" s="376" t="s">
        <v>157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212"/>
    </row>
    <row r="19" spans="1:17" ht="12" customHeight="1">
      <c r="F19" s="197"/>
      <c r="J19" s="213"/>
      <c r="K19" s="214"/>
      <c r="L19" s="215" t="s">
        <v>158</v>
      </c>
      <c r="M19" s="212"/>
    </row>
    <row r="20" spans="1:17" ht="11.25" customHeight="1">
      <c r="F20" s="197"/>
      <c r="J20" s="216" t="s">
        <v>159</v>
      </c>
      <c r="K20" s="204"/>
      <c r="L20" s="217">
        <v>18877368</v>
      </c>
      <c r="M20" s="212"/>
    </row>
    <row r="21" spans="1:17" ht="12" customHeight="1">
      <c r="E21" s="202"/>
      <c r="F21" s="218"/>
      <c r="I21" s="219"/>
      <c r="J21" s="219"/>
      <c r="K21" s="220" t="s">
        <v>160</v>
      </c>
      <c r="L21" s="217"/>
      <c r="M21" s="212"/>
    </row>
    <row r="22" spans="1:17" ht="12.75" customHeight="1">
      <c r="C22" s="377" t="s">
        <v>161</v>
      </c>
      <c r="D22" s="378"/>
      <c r="E22" s="378"/>
      <c r="F22" s="378"/>
      <c r="G22" s="378"/>
      <c r="H22" s="378"/>
      <c r="I22" s="378"/>
      <c r="K22" s="220" t="s">
        <v>162</v>
      </c>
      <c r="L22" s="221" t="s">
        <v>163</v>
      </c>
      <c r="M22" s="212"/>
    </row>
    <row r="23" spans="1:17" ht="12" customHeight="1">
      <c r="F23" s="197"/>
      <c r="G23" s="218" t="s">
        <v>164</v>
      </c>
      <c r="H23" s="222"/>
      <c r="J23" s="223" t="s">
        <v>165</v>
      </c>
      <c r="K23" s="224" t="s">
        <v>166</v>
      </c>
      <c r="L23" s="217"/>
      <c r="M23" s="212"/>
    </row>
    <row r="24" spans="1:17" ht="12.75" customHeight="1">
      <c r="F24" s="197"/>
      <c r="G24" s="225" t="s">
        <v>167</v>
      </c>
      <c r="H24" s="226" t="s">
        <v>375</v>
      </c>
      <c r="I24" s="227"/>
      <c r="J24" s="228"/>
      <c r="K24" s="217"/>
      <c r="L24" s="217"/>
      <c r="M24" s="212"/>
    </row>
    <row r="25" spans="1:17" ht="13.5" customHeight="1">
      <c r="F25" s="197"/>
      <c r="G25" s="367" t="s">
        <v>169</v>
      </c>
      <c r="H25" s="367"/>
      <c r="I25" s="229" t="s">
        <v>170</v>
      </c>
      <c r="J25" s="230" t="s">
        <v>171</v>
      </c>
      <c r="K25" s="231" t="s">
        <v>171</v>
      </c>
      <c r="L25" s="231" t="s">
        <v>171</v>
      </c>
      <c r="M25" s="212"/>
    </row>
    <row r="26" spans="1:17" ht="14.25" customHeight="1">
      <c r="A26" s="232"/>
      <c r="B26" s="232"/>
      <c r="C26" s="232"/>
      <c r="D26" s="232"/>
      <c r="E26" s="232"/>
      <c r="F26" s="233"/>
      <c r="G26" s="234" t="s">
        <v>376</v>
      </c>
      <c r="I26" s="234"/>
      <c r="J26" s="234"/>
      <c r="K26" s="235"/>
      <c r="L26" s="236" t="s">
        <v>172</v>
      </c>
      <c r="M26" s="237"/>
    </row>
    <row r="27" spans="1:17" ht="24" customHeight="1">
      <c r="A27" s="353" t="s">
        <v>173</v>
      </c>
      <c r="B27" s="354"/>
      <c r="C27" s="354"/>
      <c r="D27" s="354"/>
      <c r="E27" s="354"/>
      <c r="F27" s="354"/>
      <c r="G27" s="357" t="s">
        <v>174</v>
      </c>
      <c r="H27" s="359" t="s">
        <v>175</v>
      </c>
      <c r="I27" s="361" t="s">
        <v>176</v>
      </c>
      <c r="J27" s="362"/>
      <c r="K27" s="363" t="s">
        <v>177</v>
      </c>
      <c r="L27" s="365" t="s">
        <v>178</v>
      </c>
      <c r="M27" s="237"/>
    </row>
    <row r="28" spans="1:17" ht="46.5" customHeight="1">
      <c r="A28" s="355"/>
      <c r="B28" s="356"/>
      <c r="C28" s="356"/>
      <c r="D28" s="356"/>
      <c r="E28" s="356"/>
      <c r="F28" s="356"/>
      <c r="G28" s="358"/>
      <c r="H28" s="360"/>
      <c r="I28" s="238" t="s">
        <v>179</v>
      </c>
      <c r="J28" s="239" t="s">
        <v>180</v>
      </c>
      <c r="K28" s="364"/>
      <c r="L28" s="366"/>
    </row>
    <row r="29" spans="1:17" ht="11.25" customHeight="1">
      <c r="A29" s="347" t="s">
        <v>166</v>
      </c>
      <c r="B29" s="348"/>
      <c r="C29" s="348"/>
      <c r="D29" s="348"/>
      <c r="E29" s="348"/>
      <c r="F29" s="349"/>
      <c r="G29" s="240">
        <v>2</v>
      </c>
      <c r="H29" s="241">
        <v>3</v>
      </c>
      <c r="I29" s="242" t="s">
        <v>181</v>
      </c>
      <c r="J29" s="243" t="s">
        <v>182</v>
      </c>
      <c r="K29" s="244">
        <v>6</v>
      </c>
      <c r="L29" s="244">
        <v>7</v>
      </c>
    </row>
    <row r="30" spans="1:17" s="252" customFormat="1" ht="14.25" customHeight="1">
      <c r="A30" s="245">
        <v>2</v>
      </c>
      <c r="B30" s="245"/>
      <c r="C30" s="246"/>
      <c r="D30" s="247"/>
      <c r="E30" s="245"/>
      <c r="F30" s="248"/>
      <c r="G30" s="247" t="s">
        <v>183</v>
      </c>
      <c r="H30" s="249">
        <v>1</v>
      </c>
      <c r="I30" s="250">
        <f>SUM(I31+I42+I61+I82+I89+I109+I131+I150+I160)</f>
        <v>72900</v>
      </c>
      <c r="J30" s="250">
        <f>SUM(J31+J42+J61+J82+J89+J109+J131+J150+J160)</f>
        <v>55100</v>
      </c>
      <c r="K30" s="251">
        <f>SUM(K31+K42+K61+K82+K89+K109+K131+K150+K160)</f>
        <v>42215.450000000004</v>
      </c>
      <c r="L30" s="250">
        <f>SUM(L31+L42+L61+L82+L89+L109+L131+L150+L160)</f>
        <v>42215.450000000004</v>
      </c>
    </row>
    <row r="31" spans="1:17" ht="16.5" customHeight="1">
      <c r="A31" s="245">
        <v>2</v>
      </c>
      <c r="B31" s="253">
        <v>1</v>
      </c>
      <c r="C31" s="254"/>
      <c r="D31" s="255"/>
      <c r="E31" s="256"/>
      <c r="F31" s="257"/>
      <c r="G31" s="258" t="s">
        <v>184</v>
      </c>
      <c r="H31" s="249">
        <v>2</v>
      </c>
      <c r="I31" s="250">
        <f>SUM(I32+I38)</f>
        <v>7000</v>
      </c>
      <c r="J31" s="250">
        <f>SUM(J32+J38)</f>
        <v>5000</v>
      </c>
      <c r="K31" s="259">
        <f>SUM(K32+K38)</f>
        <v>4971.05</v>
      </c>
      <c r="L31" s="260">
        <f>SUM(L32+L38)</f>
        <v>4971.05</v>
      </c>
    </row>
    <row r="32" spans="1:17" ht="14.25" hidden="1" customHeight="1" collapsed="1">
      <c r="A32" s="261">
        <v>2</v>
      </c>
      <c r="B32" s="261">
        <v>1</v>
      </c>
      <c r="C32" s="262">
        <v>1</v>
      </c>
      <c r="D32" s="263"/>
      <c r="E32" s="261"/>
      <c r="F32" s="264"/>
      <c r="G32" s="263" t="s">
        <v>185</v>
      </c>
      <c r="H32" s="249">
        <v>3</v>
      </c>
      <c r="I32" s="250">
        <f>SUM(I33)</f>
        <v>6900</v>
      </c>
      <c r="J32" s="250">
        <f>SUM(J33)</f>
        <v>4900</v>
      </c>
      <c r="K32" s="251">
        <f>SUM(K33)</f>
        <v>4900</v>
      </c>
      <c r="L32" s="250">
        <f>SUM(L33)</f>
        <v>4900</v>
      </c>
      <c r="Q32" s="265"/>
    </row>
    <row r="33" spans="1:19" ht="13.5" hidden="1" customHeight="1" collapsed="1">
      <c r="A33" s="266">
        <v>2</v>
      </c>
      <c r="B33" s="261">
        <v>1</v>
      </c>
      <c r="C33" s="262">
        <v>1</v>
      </c>
      <c r="D33" s="263">
        <v>1</v>
      </c>
      <c r="E33" s="261"/>
      <c r="F33" s="264"/>
      <c r="G33" s="263" t="s">
        <v>185</v>
      </c>
      <c r="H33" s="249">
        <v>4</v>
      </c>
      <c r="I33" s="250">
        <f>SUM(I34+I36)</f>
        <v>6900</v>
      </c>
      <c r="J33" s="250">
        <f t="shared" ref="J33:L34" si="0">SUM(J34)</f>
        <v>4900</v>
      </c>
      <c r="K33" s="250">
        <f t="shared" si="0"/>
        <v>4900</v>
      </c>
      <c r="L33" s="250">
        <f t="shared" si="0"/>
        <v>4900</v>
      </c>
      <c r="Q33" s="265"/>
      <c r="R33" s="265"/>
    </row>
    <row r="34" spans="1:19" ht="14.25" hidden="1" customHeight="1" collapsed="1">
      <c r="A34" s="266">
        <v>2</v>
      </c>
      <c r="B34" s="261">
        <v>1</v>
      </c>
      <c r="C34" s="262">
        <v>1</v>
      </c>
      <c r="D34" s="263">
        <v>1</v>
      </c>
      <c r="E34" s="261">
        <v>1</v>
      </c>
      <c r="F34" s="264"/>
      <c r="G34" s="263" t="s">
        <v>186</v>
      </c>
      <c r="H34" s="249">
        <v>5</v>
      </c>
      <c r="I34" s="251">
        <f>SUM(I35)</f>
        <v>6900</v>
      </c>
      <c r="J34" s="251">
        <f t="shared" si="0"/>
        <v>4900</v>
      </c>
      <c r="K34" s="251">
        <f t="shared" si="0"/>
        <v>4900</v>
      </c>
      <c r="L34" s="251">
        <f t="shared" si="0"/>
        <v>4900</v>
      </c>
      <c r="Q34" s="265"/>
      <c r="R34" s="265"/>
    </row>
    <row r="35" spans="1:19" ht="14.25" customHeight="1">
      <c r="A35" s="266">
        <v>2</v>
      </c>
      <c r="B35" s="261">
        <v>1</v>
      </c>
      <c r="C35" s="262">
        <v>1</v>
      </c>
      <c r="D35" s="263">
        <v>1</v>
      </c>
      <c r="E35" s="261">
        <v>1</v>
      </c>
      <c r="F35" s="264">
        <v>1</v>
      </c>
      <c r="G35" s="263" t="s">
        <v>186</v>
      </c>
      <c r="H35" s="249">
        <v>6</v>
      </c>
      <c r="I35" s="267">
        <v>6900</v>
      </c>
      <c r="J35" s="268">
        <v>4900</v>
      </c>
      <c r="K35" s="268">
        <v>4900</v>
      </c>
      <c r="L35" s="268">
        <v>4900</v>
      </c>
      <c r="Q35" s="265"/>
      <c r="R35" s="265"/>
    </row>
    <row r="36" spans="1:19" ht="12.75" hidden="1" customHeight="1" collapsed="1">
      <c r="A36" s="266">
        <v>2</v>
      </c>
      <c r="B36" s="261">
        <v>1</v>
      </c>
      <c r="C36" s="262">
        <v>1</v>
      </c>
      <c r="D36" s="263">
        <v>1</v>
      </c>
      <c r="E36" s="261">
        <v>2</v>
      </c>
      <c r="F36" s="264"/>
      <c r="G36" s="263" t="s">
        <v>187</v>
      </c>
      <c r="H36" s="249">
        <v>7</v>
      </c>
      <c r="I36" s="251">
        <f>I37</f>
        <v>0</v>
      </c>
      <c r="J36" s="251">
        <f>J37</f>
        <v>0</v>
      </c>
      <c r="K36" s="251">
        <f>K37</f>
        <v>0</v>
      </c>
      <c r="L36" s="251">
        <f>L37</f>
        <v>0</v>
      </c>
      <c r="Q36" s="265"/>
      <c r="R36" s="265"/>
    </row>
    <row r="37" spans="1:19" ht="12.75" hidden="1" customHeight="1" collapsed="1">
      <c r="A37" s="266">
        <v>2</v>
      </c>
      <c r="B37" s="261">
        <v>1</v>
      </c>
      <c r="C37" s="262">
        <v>1</v>
      </c>
      <c r="D37" s="263">
        <v>1</v>
      </c>
      <c r="E37" s="261">
        <v>2</v>
      </c>
      <c r="F37" s="264">
        <v>1</v>
      </c>
      <c r="G37" s="263" t="s">
        <v>187</v>
      </c>
      <c r="H37" s="249">
        <v>8</v>
      </c>
      <c r="I37" s="268">
        <v>0</v>
      </c>
      <c r="J37" s="269">
        <v>0</v>
      </c>
      <c r="K37" s="268">
        <v>0</v>
      </c>
      <c r="L37" s="269">
        <v>0</v>
      </c>
      <c r="Q37" s="265"/>
      <c r="R37" s="265"/>
    </row>
    <row r="38" spans="1:19" ht="13.5" hidden="1" customHeight="1" collapsed="1">
      <c r="A38" s="266">
        <v>2</v>
      </c>
      <c r="B38" s="261">
        <v>1</v>
      </c>
      <c r="C38" s="262">
        <v>2</v>
      </c>
      <c r="D38" s="263"/>
      <c r="E38" s="261"/>
      <c r="F38" s="264"/>
      <c r="G38" s="263" t="s">
        <v>188</v>
      </c>
      <c r="H38" s="249">
        <v>9</v>
      </c>
      <c r="I38" s="251">
        <f t="shared" ref="I38:L40" si="1">I39</f>
        <v>100</v>
      </c>
      <c r="J38" s="250">
        <f t="shared" si="1"/>
        <v>100</v>
      </c>
      <c r="K38" s="251">
        <f t="shared" si="1"/>
        <v>71.05</v>
      </c>
      <c r="L38" s="250">
        <f t="shared" si="1"/>
        <v>71.05</v>
      </c>
      <c r="Q38" s="265"/>
      <c r="R38" s="265"/>
    </row>
    <row r="39" spans="1:19" ht="15.75" hidden="1" customHeight="1" collapsed="1">
      <c r="A39" s="266">
        <v>2</v>
      </c>
      <c r="B39" s="261">
        <v>1</v>
      </c>
      <c r="C39" s="262">
        <v>2</v>
      </c>
      <c r="D39" s="263">
        <v>1</v>
      </c>
      <c r="E39" s="261"/>
      <c r="F39" s="264"/>
      <c r="G39" s="263" t="s">
        <v>188</v>
      </c>
      <c r="H39" s="249">
        <v>10</v>
      </c>
      <c r="I39" s="251">
        <f t="shared" si="1"/>
        <v>100</v>
      </c>
      <c r="J39" s="250">
        <f t="shared" si="1"/>
        <v>100</v>
      </c>
      <c r="K39" s="250">
        <f t="shared" si="1"/>
        <v>71.05</v>
      </c>
      <c r="L39" s="250">
        <f t="shared" si="1"/>
        <v>71.05</v>
      </c>
      <c r="Q39" s="265"/>
    </row>
    <row r="40" spans="1:19" ht="13.5" hidden="1" customHeight="1" collapsed="1">
      <c r="A40" s="266">
        <v>2</v>
      </c>
      <c r="B40" s="261">
        <v>1</v>
      </c>
      <c r="C40" s="262">
        <v>2</v>
      </c>
      <c r="D40" s="263">
        <v>1</v>
      </c>
      <c r="E40" s="261">
        <v>1</v>
      </c>
      <c r="F40" s="264"/>
      <c r="G40" s="263" t="s">
        <v>188</v>
      </c>
      <c r="H40" s="249">
        <v>11</v>
      </c>
      <c r="I40" s="250">
        <f t="shared" si="1"/>
        <v>100</v>
      </c>
      <c r="J40" s="250">
        <f t="shared" si="1"/>
        <v>100</v>
      </c>
      <c r="K40" s="250">
        <f t="shared" si="1"/>
        <v>71.05</v>
      </c>
      <c r="L40" s="250">
        <f t="shared" si="1"/>
        <v>71.05</v>
      </c>
      <c r="Q40" s="265"/>
      <c r="R40" s="265"/>
    </row>
    <row r="41" spans="1:19" ht="14.25" customHeight="1">
      <c r="A41" s="266">
        <v>2</v>
      </c>
      <c r="B41" s="261">
        <v>1</v>
      </c>
      <c r="C41" s="262">
        <v>2</v>
      </c>
      <c r="D41" s="263">
        <v>1</v>
      </c>
      <c r="E41" s="261">
        <v>1</v>
      </c>
      <c r="F41" s="264">
        <v>1</v>
      </c>
      <c r="G41" s="263" t="s">
        <v>188</v>
      </c>
      <c r="H41" s="249">
        <v>12</v>
      </c>
      <c r="I41" s="269">
        <v>100</v>
      </c>
      <c r="J41" s="268">
        <v>100</v>
      </c>
      <c r="K41" s="268">
        <v>71.05</v>
      </c>
      <c r="L41" s="268">
        <v>71.05</v>
      </c>
      <c r="Q41" s="265"/>
      <c r="R41" s="265"/>
    </row>
    <row r="42" spans="1:19" ht="26.25" customHeight="1">
      <c r="A42" s="270">
        <v>2</v>
      </c>
      <c r="B42" s="271">
        <v>2</v>
      </c>
      <c r="C42" s="254"/>
      <c r="D42" s="255"/>
      <c r="E42" s="256"/>
      <c r="F42" s="257"/>
      <c r="G42" s="258" t="s">
        <v>189</v>
      </c>
      <c r="H42" s="249">
        <v>13</v>
      </c>
      <c r="I42" s="272">
        <f t="shared" ref="I42:L44" si="2">I43</f>
        <v>65900</v>
      </c>
      <c r="J42" s="273">
        <f t="shared" si="2"/>
        <v>50100</v>
      </c>
      <c r="K42" s="272">
        <f t="shared" si="2"/>
        <v>37244.400000000001</v>
      </c>
      <c r="L42" s="272">
        <f t="shared" si="2"/>
        <v>37244.400000000001</v>
      </c>
    </row>
    <row r="43" spans="1:19" ht="27" hidden="1" customHeight="1" collapsed="1">
      <c r="A43" s="266">
        <v>2</v>
      </c>
      <c r="B43" s="261">
        <v>2</v>
      </c>
      <c r="C43" s="262">
        <v>1</v>
      </c>
      <c r="D43" s="263"/>
      <c r="E43" s="261"/>
      <c r="F43" s="264"/>
      <c r="G43" s="255" t="s">
        <v>189</v>
      </c>
      <c r="H43" s="249">
        <v>14</v>
      </c>
      <c r="I43" s="250">
        <f t="shared" si="2"/>
        <v>65900</v>
      </c>
      <c r="J43" s="251">
        <f t="shared" si="2"/>
        <v>50100</v>
      </c>
      <c r="K43" s="250">
        <f t="shared" si="2"/>
        <v>37244.400000000001</v>
      </c>
      <c r="L43" s="251">
        <f t="shared" si="2"/>
        <v>37244.400000000001</v>
      </c>
      <c r="Q43" s="265"/>
      <c r="S43" s="265"/>
    </row>
    <row r="44" spans="1:19" ht="15.75" hidden="1" customHeight="1" collapsed="1">
      <c r="A44" s="266">
        <v>2</v>
      </c>
      <c r="B44" s="261">
        <v>2</v>
      </c>
      <c r="C44" s="262">
        <v>1</v>
      </c>
      <c r="D44" s="263">
        <v>1</v>
      </c>
      <c r="E44" s="261"/>
      <c r="F44" s="264"/>
      <c r="G44" s="255" t="s">
        <v>189</v>
      </c>
      <c r="H44" s="249">
        <v>15</v>
      </c>
      <c r="I44" s="250">
        <f t="shared" si="2"/>
        <v>65900</v>
      </c>
      <c r="J44" s="251">
        <f t="shared" si="2"/>
        <v>50100</v>
      </c>
      <c r="K44" s="260">
        <f t="shared" si="2"/>
        <v>37244.400000000001</v>
      </c>
      <c r="L44" s="260">
        <f t="shared" si="2"/>
        <v>37244.400000000001</v>
      </c>
      <c r="Q44" s="265"/>
      <c r="R44" s="265"/>
    </row>
    <row r="45" spans="1:19" ht="24.75" hidden="1" customHeight="1" collapsed="1">
      <c r="A45" s="274">
        <v>2</v>
      </c>
      <c r="B45" s="275">
        <v>2</v>
      </c>
      <c r="C45" s="276">
        <v>1</v>
      </c>
      <c r="D45" s="277">
        <v>1</v>
      </c>
      <c r="E45" s="275">
        <v>1</v>
      </c>
      <c r="F45" s="278"/>
      <c r="G45" s="255" t="s">
        <v>189</v>
      </c>
      <c r="H45" s="249">
        <v>16</v>
      </c>
      <c r="I45" s="279">
        <f>SUM(I46:I60)</f>
        <v>65900</v>
      </c>
      <c r="J45" s="279">
        <f>SUM(J46:J60)</f>
        <v>50100</v>
      </c>
      <c r="K45" s="280">
        <f>SUM(K46:K60)</f>
        <v>37244.400000000001</v>
      </c>
      <c r="L45" s="280">
        <f>SUM(L46:L60)</f>
        <v>37244.400000000001</v>
      </c>
      <c r="Q45" s="265"/>
      <c r="R45" s="265"/>
    </row>
    <row r="46" spans="1:19" ht="15.75" customHeight="1">
      <c r="A46" s="266">
        <v>2</v>
      </c>
      <c r="B46" s="261">
        <v>2</v>
      </c>
      <c r="C46" s="262">
        <v>1</v>
      </c>
      <c r="D46" s="263">
        <v>1</v>
      </c>
      <c r="E46" s="261">
        <v>1</v>
      </c>
      <c r="F46" s="281">
        <v>1</v>
      </c>
      <c r="G46" s="263" t="s">
        <v>190</v>
      </c>
      <c r="H46" s="249">
        <v>17</v>
      </c>
      <c r="I46" s="268">
        <v>53900</v>
      </c>
      <c r="J46" s="268">
        <v>39600</v>
      </c>
      <c r="K46" s="268">
        <v>28680.57</v>
      </c>
      <c r="L46" s="268">
        <v>28680.57</v>
      </c>
      <c r="Q46" s="265"/>
      <c r="R46" s="265"/>
    </row>
    <row r="47" spans="1:19" ht="26.25" hidden="1" customHeight="1" collapsed="1">
      <c r="A47" s="266">
        <v>2</v>
      </c>
      <c r="B47" s="261">
        <v>2</v>
      </c>
      <c r="C47" s="262">
        <v>1</v>
      </c>
      <c r="D47" s="263">
        <v>1</v>
      </c>
      <c r="E47" s="261">
        <v>1</v>
      </c>
      <c r="F47" s="264">
        <v>2</v>
      </c>
      <c r="G47" s="263" t="s">
        <v>191</v>
      </c>
      <c r="H47" s="249">
        <v>18</v>
      </c>
      <c r="I47" s="268">
        <v>0</v>
      </c>
      <c r="J47" s="268">
        <v>0</v>
      </c>
      <c r="K47" s="268">
        <v>0</v>
      </c>
      <c r="L47" s="268">
        <v>0</v>
      </c>
      <c r="Q47" s="265"/>
      <c r="R47" s="265"/>
    </row>
    <row r="48" spans="1:19" ht="26.25" hidden="1" customHeight="1" collapsed="1">
      <c r="A48" s="266">
        <v>2</v>
      </c>
      <c r="B48" s="261">
        <v>2</v>
      </c>
      <c r="C48" s="262">
        <v>1</v>
      </c>
      <c r="D48" s="263">
        <v>1</v>
      </c>
      <c r="E48" s="261">
        <v>1</v>
      </c>
      <c r="F48" s="264">
        <v>5</v>
      </c>
      <c r="G48" s="263" t="s">
        <v>192</v>
      </c>
      <c r="H48" s="249">
        <v>19</v>
      </c>
      <c r="I48" s="268">
        <v>0</v>
      </c>
      <c r="J48" s="268">
        <v>0</v>
      </c>
      <c r="K48" s="268">
        <v>0</v>
      </c>
      <c r="L48" s="268">
        <v>0</v>
      </c>
      <c r="Q48" s="265"/>
      <c r="R48" s="265"/>
    </row>
    <row r="49" spans="1:19" ht="27" hidden="1" customHeight="1" collapsed="1">
      <c r="A49" s="266">
        <v>2</v>
      </c>
      <c r="B49" s="261">
        <v>2</v>
      </c>
      <c r="C49" s="262">
        <v>1</v>
      </c>
      <c r="D49" s="263">
        <v>1</v>
      </c>
      <c r="E49" s="261">
        <v>1</v>
      </c>
      <c r="F49" s="264">
        <v>6</v>
      </c>
      <c r="G49" s="263" t="s">
        <v>193</v>
      </c>
      <c r="H49" s="249">
        <v>20</v>
      </c>
      <c r="I49" s="268">
        <v>0</v>
      </c>
      <c r="J49" s="268">
        <v>0</v>
      </c>
      <c r="K49" s="268">
        <v>0</v>
      </c>
      <c r="L49" s="268">
        <v>0</v>
      </c>
      <c r="Q49" s="265"/>
      <c r="R49" s="265"/>
    </row>
    <row r="50" spans="1:19" ht="26.25" hidden="1" customHeight="1" collapsed="1">
      <c r="A50" s="282">
        <v>2</v>
      </c>
      <c r="B50" s="256">
        <v>2</v>
      </c>
      <c r="C50" s="254">
        <v>1</v>
      </c>
      <c r="D50" s="255">
        <v>1</v>
      </c>
      <c r="E50" s="256">
        <v>1</v>
      </c>
      <c r="F50" s="257">
        <v>7</v>
      </c>
      <c r="G50" s="255" t="s">
        <v>194</v>
      </c>
      <c r="H50" s="249">
        <v>21</v>
      </c>
      <c r="I50" s="268">
        <v>0</v>
      </c>
      <c r="J50" s="268">
        <v>0</v>
      </c>
      <c r="K50" s="268">
        <v>0</v>
      </c>
      <c r="L50" s="268">
        <v>0</v>
      </c>
      <c r="Q50" s="265"/>
      <c r="R50" s="265"/>
    </row>
    <row r="51" spans="1:19" ht="15" hidden="1" customHeight="1" collapsed="1">
      <c r="A51" s="266">
        <v>2</v>
      </c>
      <c r="B51" s="261">
        <v>2</v>
      </c>
      <c r="C51" s="262">
        <v>1</v>
      </c>
      <c r="D51" s="263">
        <v>1</v>
      </c>
      <c r="E51" s="261">
        <v>1</v>
      </c>
      <c r="F51" s="264">
        <v>11</v>
      </c>
      <c r="G51" s="263" t="s">
        <v>195</v>
      </c>
      <c r="H51" s="249">
        <v>22</v>
      </c>
      <c r="I51" s="269">
        <v>0</v>
      </c>
      <c r="J51" s="268">
        <v>0</v>
      </c>
      <c r="K51" s="268">
        <v>0</v>
      </c>
      <c r="L51" s="268">
        <v>0</v>
      </c>
      <c r="Q51" s="265"/>
      <c r="R51" s="265"/>
    </row>
    <row r="52" spans="1:19" ht="15.75" hidden="1" customHeight="1" collapsed="1">
      <c r="A52" s="274">
        <v>2</v>
      </c>
      <c r="B52" s="283">
        <v>2</v>
      </c>
      <c r="C52" s="284">
        <v>1</v>
      </c>
      <c r="D52" s="284">
        <v>1</v>
      </c>
      <c r="E52" s="284">
        <v>1</v>
      </c>
      <c r="F52" s="285">
        <v>12</v>
      </c>
      <c r="G52" s="286" t="s">
        <v>196</v>
      </c>
      <c r="H52" s="249">
        <v>23</v>
      </c>
      <c r="I52" s="287">
        <v>0</v>
      </c>
      <c r="J52" s="268">
        <v>0</v>
      </c>
      <c r="K52" s="268">
        <v>0</v>
      </c>
      <c r="L52" s="268">
        <v>0</v>
      </c>
      <c r="Q52" s="265"/>
      <c r="R52" s="265"/>
    </row>
    <row r="53" spans="1:19" ht="25.5" hidden="1" customHeight="1" collapsed="1">
      <c r="A53" s="266">
        <v>2</v>
      </c>
      <c r="B53" s="261">
        <v>2</v>
      </c>
      <c r="C53" s="262">
        <v>1</v>
      </c>
      <c r="D53" s="262">
        <v>1</v>
      </c>
      <c r="E53" s="262">
        <v>1</v>
      </c>
      <c r="F53" s="264">
        <v>14</v>
      </c>
      <c r="G53" s="288" t="s">
        <v>197</v>
      </c>
      <c r="H53" s="249">
        <v>24</v>
      </c>
      <c r="I53" s="269">
        <v>0</v>
      </c>
      <c r="J53" s="269">
        <v>0</v>
      </c>
      <c r="K53" s="269">
        <v>0</v>
      </c>
      <c r="L53" s="269">
        <v>0</v>
      </c>
      <c r="Q53" s="265"/>
      <c r="R53" s="265"/>
    </row>
    <row r="54" spans="1:19" ht="27.75" hidden="1" customHeight="1" collapsed="1">
      <c r="A54" s="266">
        <v>2</v>
      </c>
      <c r="B54" s="261">
        <v>2</v>
      </c>
      <c r="C54" s="262">
        <v>1</v>
      </c>
      <c r="D54" s="262">
        <v>1</v>
      </c>
      <c r="E54" s="262">
        <v>1</v>
      </c>
      <c r="F54" s="264">
        <v>15</v>
      </c>
      <c r="G54" s="263" t="s">
        <v>198</v>
      </c>
      <c r="H54" s="249">
        <v>25</v>
      </c>
      <c r="I54" s="269">
        <v>0</v>
      </c>
      <c r="J54" s="268">
        <v>0</v>
      </c>
      <c r="K54" s="268">
        <v>0</v>
      </c>
      <c r="L54" s="268">
        <v>0</v>
      </c>
      <c r="Q54" s="265"/>
      <c r="R54" s="265"/>
    </row>
    <row r="55" spans="1:19" ht="15.75" hidden="1" customHeight="1" collapsed="1">
      <c r="A55" s="266">
        <v>2</v>
      </c>
      <c r="B55" s="261">
        <v>2</v>
      </c>
      <c r="C55" s="262">
        <v>1</v>
      </c>
      <c r="D55" s="262">
        <v>1</v>
      </c>
      <c r="E55" s="262">
        <v>1</v>
      </c>
      <c r="F55" s="264">
        <v>16</v>
      </c>
      <c r="G55" s="263" t="s">
        <v>199</v>
      </c>
      <c r="H55" s="249">
        <v>26</v>
      </c>
      <c r="I55" s="269">
        <v>0</v>
      </c>
      <c r="J55" s="268">
        <v>0</v>
      </c>
      <c r="K55" s="268">
        <v>0</v>
      </c>
      <c r="L55" s="268">
        <v>0</v>
      </c>
      <c r="Q55" s="265"/>
      <c r="R55" s="265"/>
    </row>
    <row r="56" spans="1:19" ht="27.75" hidden="1" customHeight="1" collapsed="1">
      <c r="A56" s="266">
        <v>2</v>
      </c>
      <c r="B56" s="261">
        <v>2</v>
      </c>
      <c r="C56" s="262">
        <v>1</v>
      </c>
      <c r="D56" s="262">
        <v>1</v>
      </c>
      <c r="E56" s="262">
        <v>1</v>
      </c>
      <c r="F56" s="264">
        <v>17</v>
      </c>
      <c r="G56" s="263" t="s">
        <v>200</v>
      </c>
      <c r="H56" s="249">
        <v>27</v>
      </c>
      <c r="I56" s="269">
        <v>0</v>
      </c>
      <c r="J56" s="269">
        <v>0</v>
      </c>
      <c r="K56" s="269">
        <v>0</v>
      </c>
      <c r="L56" s="269">
        <v>0</v>
      </c>
      <c r="Q56" s="265"/>
      <c r="R56" s="265"/>
    </row>
    <row r="57" spans="1:19" ht="14.25" hidden="1" customHeight="1" collapsed="1">
      <c r="A57" s="266">
        <v>2</v>
      </c>
      <c r="B57" s="261">
        <v>2</v>
      </c>
      <c r="C57" s="262">
        <v>1</v>
      </c>
      <c r="D57" s="262">
        <v>1</v>
      </c>
      <c r="E57" s="262">
        <v>1</v>
      </c>
      <c r="F57" s="264">
        <v>20</v>
      </c>
      <c r="G57" s="263" t="s">
        <v>201</v>
      </c>
      <c r="H57" s="249">
        <v>28</v>
      </c>
      <c r="I57" s="269">
        <v>0</v>
      </c>
      <c r="J57" s="268">
        <v>0</v>
      </c>
      <c r="K57" s="268">
        <v>0</v>
      </c>
      <c r="L57" s="268">
        <v>0</v>
      </c>
      <c r="Q57" s="265"/>
      <c r="R57" s="265"/>
    </row>
    <row r="58" spans="1:19" ht="27.75" hidden="1" customHeight="1" collapsed="1">
      <c r="A58" s="266">
        <v>2</v>
      </c>
      <c r="B58" s="261">
        <v>2</v>
      </c>
      <c r="C58" s="262">
        <v>1</v>
      </c>
      <c r="D58" s="262">
        <v>1</v>
      </c>
      <c r="E58" s="262">
        <v>1</v>
      </c>
      <c r="F58" s="264">
        <v>21</v>
      </c>
      <c r="G58" s="263" t="s">
        <v>202</v>
      </c>
      <c r="H58" s="249">
        <v>29</v>
      </c>
      <c r="I58" s="269">
        <v>0</v>
      </c>
      <c r="J58" s="268">
        <v>0</v>
      </c>
      <c r="K58" s="268">
        <v>0</v>
      </c>
      <c r="L58" s="268">
        <v>0</v>
      </c>
      <c r="Q58" s="265"/>
      <c r="R58" s="265"/>
    </row>
    <row r="59" spans="1:19" ht="12" hidden="1" customHeight="1" collapsed="1">
      <c r="A59" s="266">
        <v>2</v>
      </c>
      <c r="B59" s="261">
        <v>2</v>
      </c>
      <c r="C59" s="262">
        <v>1</v>
      </c>
      <c r="D59" s="262">
        <v>1</v>
      </c>
      <c r="E59" s="262">
        <v>1</v>
      </c>
      <c r="F59" s="264">
        <v>22</v>
      </c>
      <c r="G59" s="263" t="s">
        <v>203</v>
      </c>
      <c r="H59" s="249">
        <v>30</v>
      </c>
      <c r="I59" s="269">
        <v>0</v>
      </c>
      <c r="J59" s="268">
        <v>0</v>
      </c>
      <c r="K59" s="268">
        <v>0</v>
      </c>
      <c r="L59" s="268">
        <v>0</v>
      </c>
      <c r="Q59" s="265"/>
      <c r="R59" s="265"/>
    </row>
    <row r="60" spans="1:19" ht="15" customHeight="1">
      <c r="A60" s="266">
        <v>2</v>
      </c>
      <c r="B60" s="261">
        <v>2</v>
      </c>
      <c r="C60" s="262">
        <v>1</v>
      </c>
      <c r="D60" s="262">
        <v>1</v>
      </c>
      <c r="E60" s="262">
        <v>1</v>
      </c>
      <c r="F60" s="264">
        <v>30</v>
      </c>
      <c r="G60" s="263" t="s">
        <v>204</v>
      </c>
      <c r="H60" s="249">
        <v>31</v>
      </c>
      <c r="I60" s="269">
        <v>12000</v>
      </c>
      <c r="J60" s="268">
        <v>10500</v>
      </c>
      <c r="K60" s="268">
        <v>8563.83</v>
      </c>
      <c r="L60" s="268">
        <v>8563.83</v>
      </c>
      <c r="Q60" s="265"/>
      <c r="R60" s="265"/>
    </row>
    <row r="61" spans="1:19" ht="14.25" hidden="1" customHeight="1" collapsed="1">
      <c r="A61" s="289">
        <v>2</v>
      </c>
      <c r="B61" s="290">
        <v>3</v>
      </c>
      <c r="C61" s="253"/>
      <c r="D61" s="254"/>
      <c r="E61" s="254"/>
      <c r="F61" s="257"/>
      <c r="G61" s="291" t="s">
        <v>205</v>
      </c>
      <c r="H61" s="249">
        <v>32</v>
      </c>
      <c r="I61" s="272">
        <f>I62</f>
        <v>0</v>
      </c>
      <c r="J61" s="272">
        <f>J62</f>
        <v>0</v>
      </c>
      <c r="K61" s="272">
        <f>K62</f>
        <v>0</v>
      </c>
      <c r="L61" s="272">
        <f>L62</f>
        <v>0</v>
      </c>
    </row>
    <row r="62" spans="1:19" ht="13.5" hidden="1" customHeight="1" collapsed="1">
      <c r="A62" s="266">
        <v>2</v>
      </c>
      <c r="B62" s="261">
        <v>3</v>
      </c>
      <c r="C62" s="262">
        <v>1</v>
      </c>
      <c r="D62" s="262"/>
      <c r="E62" s="262"/>
      <c r="F62" s="264"/>
      <c r="G62" s="263" t="s">
        <v>206</v>
      </c>
      <c r="H62" s="249">
        <v>33</v>
      </c>
      <c r="I62" s="250">
        <f>SUM(I63+I68+I73)</f>
        <v>0</v>
      </c>
      <c r="J62" s="292">
        <f>SUM(J63+J68+J73)</f>
        <v>0</v>
      </c>
      <c r="K62" s="251">
        <f>SUM(K63+K68+K73)</f>
        <v>0</v>
      </c>
      <c r="L62" s="250">
        <f>SUM(L63+L68+L73)</f>
        <v>0</v>
      </c>
      <c r="Q62" s="265"/>
      <c r="S62" s="265"/>
    </row>
    <row r="63" spans="1:19" ht="15" hidden="1" customHeight="1" collapsed="1">
      <c r="A63" s="266">
        <v>2</v>
      </c>
      <c r="B63" s="261">
        <v>3</v>
      </c>
      <c r="C63" s="262">
        <v>1</v>
      </c>
      <c r="D63" s="262">
        <v>1</v>
      </c>
      <c r="E63" s="262"/>
      <c r="F63" s="264"/>
      <c r="G63" s="263" t="s">
        <v>207</v>
      </c>
      <c r="H63" s="249">
        <v>34</v>
      </c>
      <c r="I63" s="250">
        <f>I64</f>
        <v>0</v>
      </c>
      <c r="J63" s="292">
        <f>J64</f>
        <v>0</v>
      </c>
      <c r="K63" s="251">
        <f>K64</f>
        <v>0</v>
      </c>
      <c r="L63" s="250">
        <f>L64</f>
        <v>0</v>
      </c>
      <c r="Q63" s="265"/>
      <c r="R63" s="265"/>
    </row>
    <row r="64" spans="1:19" ht="13.5" hidden="1" customHeight="1" collapsed="1">
      <c r="A64" s="266">
        <v>2</v>
      </c>
      <c r="B64" s="261">
        <v>3</v>
      </c>
      <c r="C64" s="262">
        <v>1</v>
      </c>
      <c r="D64" s="262">
        <v>1</v>
      </c>
      <c r="E64" s="262">
        <v>1</v>
      </c>
      <c r="F64" s="264"/>
      <c r="G64" s="263" t="s">
        <v>207</v>
      </c>
      <c r="H64" s="249">
        <v>35</v>
      </c>
      <c r="I64" s="250">
        <f>SUM(I65:I67)</f>
        <v>0</v>
      </c>
      <c r="J64" s="292">
        <f>SUM(J65:J67)</f>
        <v>0</v>
      </c>
      <c r="K64" s="251">
        <f>SUM(K65:K67)</f>
        <v>0</v>
      </c>
      <c r="L64" s="250">
        <f>SUM(L65:L67)</f>
        <v>0</v>
      </c>
      <c r="Q64" s="265"/>
      <c r="R64" s="265"/>
    </row>
    <row r="65" spans="1:18" s="293" customFormat="1" ht="25.5" hidden="1" customHeight="1" collapsed="1">
      <c r="A65" s="266">
        <v>2</v>
      </c>
      <c r="B65" s="261">
        <v>3</v>
      </c>
      <c r="C65" s="262">
        <v>1</v>
      </c>
      <c r="D65" s="262">
        <v>1</v>
      </c>
      <c r="E65" s="262">
        <v>1</v>
      </c>
      <c r="F65" s="264">
        <v>1</v>
      </c>
      <c r="G65" s="263" t="s">
        <v>208</v>
      </c>
      <c r="H65" s="249">
        <v>36</v>
      </c>
      <c r="I65" s="269">
        <v>0</v>
      </c>
      <c r="J65" s="269">
        <v>0</v>
      </c>
      <c r="K65" s="269">
        <v>0</v>
      </c>
      <c r="L65" s="269">
        <v>0</v>
      </c>
      <c r="Q65" s="265"/>
      <c r="R65" s="265"/>
    </row>
    <row r="66" spans="1:18" ht="19.5" hidden="1" customHeight="1" collapsed="1">
      <c r="A66" s="266">
        <v>2</v>
      </c>
      <c r="B66" s="256">
        <v>3</v>
      </c>
      <c r="C66" s="254">
        <v>1</v>
      </c>
      <c r="D66" s="254">
        <v>1</v>
      </c>
      <c r="E66" s="254">
        <v>1</v>
      </c>
      <c r="F66" s="257">
        <v>2</v>
      </c>
      <c r="G66" s="255" t="s">
        <v>209</v>
      </c>
      <c r="H66" s="249">
        <v>37</v>
      </c>
      <c r="I66" s="267">
        <v>0</v>
      </c>
      <c r="J66" s="267">
        <v>0</v>
      </c>
      <c r="K66" s="267">
        <v>0</v>
      </c>
      <c r="L66" s="267">
        <v>0</v>
      </c>
      <c r="Q66" s="265"/>
      <c r="R66" s="265"/>
    </row>
    <row r="67" spans="1:18" ht="16.5" hidden="1" customHeight="1" collapsed="1">
      <c r="A67" s="261">
        <v>2</v>
      </c>
      <c r="B67" s="262">
        <v>3</v>
      </c>
      <c r="C67" s="262">
        <v>1</v>
      </c>
      <c r="D67" s="262">
        <v>1</v>
      </c>
      <c r="E67" s="262">
        <v>1</v>
      </c>
      <c r="F67" s="264">
        <v>3</v>
      </c>
      <c r="G67" s="263" t="s">
        <v>210</v>
      </c>
      <c r="H67" s="249">
        <v>38</v>
      </c>
      <c r="I67" s="269">
        <v>0</v>
      </c>
      <c r="J67" s="269">
        <v>0</v>
      </c>
      <c r="K67" s="269">
        <v>0</v>
      </c>
      <c r="L67" s="269">
        <v>0</v>
      </c>
      <c r="Q67" s="265"/>
      <c r="R67" s="265"/>
    </row>
    <row r="68" spans="1:18" ht="29.25" hidden="1" customHeight="1" collapsed="1">
      <c r="A68" s="256">
        <v>2</v>
      </c>
      <c r="B68" s="254">
        <v>3</v>
      </c>
      <c r="C68" s="254">
        <v>1</v>
      </c>
      <c r="D68" s="254">
        <v>2</v>
      </c>
      <c r="E68" s="254"/>
      <c r="F68" s="257"/>
      <c r="G68" s="255" t="s">
        <v>211</v>
      </c>
      <c r="H68" s="249">
        <v>39</v>
      </c>
      <c r="I68" s="272">
        <f>I69</f>
        <v>0</v>
      </c>
      <c r="J68" s="294">
        <f>J69</f>
        <v>0</v>
      </c>
      <c r="K68" s="273">
        <f>K69</f>
        <v>0</v>
      </c>
      <c r="L68" s="273">
        <f>L69</f>
        <v>0</v>
      </c>
      <c r="Q68" s="265"/>
      <c r="R68" s="265"/>
    </row>
    <row r="69" spans="1:18" ht="27" hidden="1" customHeight="1" collapsed="1">
      <c r="A69" s="275">
        <v>2</v>
      </c>
      <c r="B69" s="276">
        <v>3</v>
      </c>
      <c r="C69" s="276">
        <v>1</v>
      </c>
      <c r="D69" s="276">
        <v>2</v>
      </c>
      <c r="E69" s="276">
        <v>1</v>
      </c>
      <c r="F69" s="278"/>
      <c r="G69" s="255" t="s">
        <v>211</v>
      </c>
      <c r="H69" s="249">
        <v>40</v>
      </c>
      <c r="I69" s="260">
        <f>SUM(I70:I72)</f>
        <v>0</v>
      </c>
      <c r="J69" s="295">
        <f>SUM(J70:J72)</f>
        <v>0</v>
      </c>
      <c r="K69" s="259">
        <f>SUM(K70:K72)</f>
        <v>0</v>
      </c>
      <c r="L69" s="251">
        <f>SUM(L70:L72)</f>
        <v>0</v>
      </c>
      <c r="Q69" s="265"/>
      <c r="R69" s="265"/>
    </row>
    <row r="70" spans="1:18" s="293" customFormat="1" ht="27" hidden="1" customHeight="1" collapsed="1">
      <c r="A70" s="261">
        <v>2</v>
      </c>
      <c r="B70" s="262">
        <v>3</v>
      </c>
      <c r="C70" s="262">
        <v>1</v>
      </c>
      <c r="D70" s="262">
        <v>2</v>
      </c>
      <c r="E70" s="262">
        <v>1</v>
      </c>
      <c r="F70" s="264">
        <v>1</v>
      </c>
      <c r="G70" s="266" t="s">
        <v>208</v>
      </c>
      <c r="H70" s="249">
        <v>41</v>
      </c>
      <c r="I70" s="269">
        <v>0</v>
      </c>
      <c r="J70" s="269">
        <v>0</v>
      </c>
      <c r="K70" s="269">
        <v>0</v>
      </c>
      <c r="L70" s="269">
        <v>0</v>
      </c>
      <c r="Q70" s="265"/>
      <c r="R70" s="265"/>
    </row>
    <row r="71" spans="1:18" ht="16.5" hidden="1" customHeight="1" collapsed="1">
      <c r="A71" s="261">
        <v>2</v>
      </c>
      <c r="B71" s="262">
        <v>3</v>
      </c>
      <c r="C71" s="262">
        <v>1</v>
      </c>
      <c r="D71" s="262">
        <v>2</v>
      </c>
      <c r="E71" s="262">
        <v>1</v>
      </c>
      <c r="F71" s="264">
        <v>2</v>
      </c>
      <c r="G71" s="266" t="s">
        <v>209</v>
      </c>
      <c r="H71" s="249">
        <v>42</v>
      </c>
      <c r="I71" s="269">
        <v>0</v>
      </c>
      <c r="J71" s="269">
        <v>0</v>
      </c>
      <c r="K71" s="269">
        <v>0</v>
      </c>
      <c r="L71" s="269">
        <v>0</v>
      </c>
      <c r="Q71" s="265"/>
      <c r="R71" s="265"/>
    </row>
    <row r="72" spans="1:18" ht="15" hidden="1" customHeight="1" collapsed="1">
      <c r="A72" s="261">
        <v>2</v>
      </c>
      <c r="B72" s="262">
        <v>3</v>
      </c>
      <c r="C72" s="262">
        <v>1</v>
      </c>
      <c r="D72" s="262">
        <v>2</v>
      </c>
      <c r="E72" s="262">
        <v>1</v>
      </c>
      <c r="F72" s="264">
        <v>3</v>
      </c>
      <c r="G72" s="266" t="s">
        <v>210</v>
      </c>
      <c r="H72" s="249">
        <v>43</v>
      </c>
      <c r="I72" s="269">
        <v>0</v>
      </c>
      <c r="J72" s="269">
        <v>0</v>
      </c>
      <c r="K72" s="269">
        <v>0</v>
      </c>
      <c r="L72" s="269">
        <v>0</v>
      </c>
      <c r="Q72" s="265"/>
      <c r="R72" s="265"/>
    </row>
    <row r="73" spans="1:18" ht="27.75" hidden="1" customHeight="1" collapsed="1">
      <c r="A73" s="261">
        <v>2</v>
      </c>
      <c r="B73" s="262">
        <v>3</v>
      </c>
      <c r="C73" s="262">
        <v>1</v>
      </c>
      <c r="D73" s="262">
        <v>3</v>
      </c>
      <c r="E73" s="262"/>
      <c r="F73" s="264"/>
      <c r="G73" s="266" t="s">
        <v>212</v>
      </c>
      <c r="H73" s="249">
        <v>44</v>
      </c>
      <c r="I73" s="250">
        <f>I74</f>
        <v>0</v>
      </c>
      <c r="J73" s="292">
        <f>J74</f>
        <v>0</v>
      </c>
      <c r="K73" s="251">
        <f>K74</f>
        <v>0</v>
      </c>
      <c r="L73" s="251">
        <f>L74</f>
        <v>0</v>
      </c>
      <c r="Q73" s="265"/>
      <c r="R73" s="265"/>
    </row>
    <row r="74" spans="1:18" ht="26.25" hidden="1" customHeight="1" collapsed="1">
      <c r="A74" s="261">
        <v>2</v>
      </c>
      <c r="B74" s="262">
        <v>3</v>
      </c>
      <c r="C74" s="262">
        <v>1</v>
      </c>
      <c r="D74" s="262">
        <v>3</v>
      </c>
      <c r="E74" s="262">
        <v>1</v>
      </c>
      <c r="F74" s="264"/>
      <c r="G74" s="266" t="s">
        <v>213</v>
      </c>
      <c r="H74" s="249">
        <v>45</v>
      </c>
      <c r="I74" s="250">
        <f>SUM(I75:I77)</f>
        <v>0</v>
      </c>
      <c r="J74" s="292">
        <f>SUM(J75:J77)</f>
        <v>0</v>
      </c>
      <c r="K74" s="251">
        <f>SUM(K75:K77)</f>
        <v>0</v>
      </c>
      <c r="L74" s="251">
        <f>SUM(L75:L77)</f>
        <v>0</v>
      </c>
      <c r="Q74" s="265"/>
      <c r="R74" s="265"/>
    </row>
    <row r="75" spans="1:18" ht="15" hidden="1" customHeight="1" collapsed="1">
      <c r="A75" s="256">
        <v>2</v>
      </c>
      <c r="B75" s="254">
        <v>3</v>
      </c>
      <c r="C75" s="254">
        <v>1</v>
      </c>
      <c r="D75" s="254">
        <v>3</v>
      </c>
      <c r="E75" s="254">
        <v>1</v>
      </c>
      <c r="F75" s="257">
        <v>1</v>
      </c>
      <c r="G75" s="282" t="s">
        <v>214</v>
      </c>
      <c r="H75" s="249">
        <v>46</v>
      </c>
      <c r="I75" s="267">
        <v>0</v>
      </c>
      <c r="J75" s="267">
        <v>0</v>
      </c>
      <c r="K75" s="267">
        <v>0</v>
      </c>
      <c r="L75" s="267">
        <v>0</v>
      </c>
      <c r="Q75" s="265"/>
      <c r="R75" s="265"/>
    </row>
    <row r="76" spans="1:18" ht="16.5" hidden="1" customHeight="1" collapsed="1">
      <c r="A76" s="261">
        <v>2</v>
      </c>
      <c r="B76" s="262">
        <v>3</v>
      </c>
      <c r="C76" s="262">
        <v>1</v>
      </c>
      <c r="D76" s="262">
        <v>3</v>
      </c>
      <c r="E76" s="262">
        <v>1</v>
      </c>
      <c r="F76" s="264">
        <v>2</v>
      </c>
      <c r="G76" s="266" t="s">
        <v>215</v>
      </c>
      <c r="H76" s="249">
        <v>47</v>
      </c>
      <c r="I76" s="269">
        <v>0</v>
      </c>
      <c r="J76" s="269">
        <v>0</v>
      </c>
      <c r="K76" s="269">
        <v>0</v>
      </c>
      <c r="L76" s="269">
        <v>0</v>
      </c>
      <c r="Q76" s="265"/>
      <c r="R76" s="265"/>
    </row>
    <row r="77" spans="1:18" ht="17.25" hidden="1" customHeight="1" collapsed="1">
      <c r="A77" s="256">
        <v>2</v>
      </c>
      <c r="B77" s="254">
        <v>3</v>
      </c>
      <c r="C77" s="254">
        <v>1</v>
      </c>
      <c r="D77" s="254">
        <v>3</v>
      </c>
      <c r="E77" s="254">
        <v>1</v>
      </c>
      <c r="F77" s="257">
        <v>3</v>
      </c>
      <c r="G77" s="282" t="s">
        <v>216</v>
      </c>
      <c r="H77" s="249">
        <v>48</v>
      </c>
      <c r="I77" s="267">
        <v>0</v>
      </c>
      <c r="J77" s="267">
        <v>0</v>
      </c>
      <c r="K77" s="267">
        <v>0</v>
      </c>
      <c r="L77" s="267">
        <v>0</v>
      </c>
      <c r="Q77" s="265"/>
      <c r="R77" s="265"/>
    </row>
    <row r="78" spans="1:18" ht="12.75" hidden="1" customHeight="1" collapsed="1">
      <c r="A78" s="256">
        <v>2</v>
      </c>
      <c r="B78" s="254">
        <v>3</v>
      </c>
      <c r="C78" s="254">
        <v>2</v>
      </c>
      <c r="D78" s="254"/>
      <c r="E78" s="254"/>
      <c r="F78" s="257"/>
      <c r="G78" s="282" t="s">
        <v>217</v>
      </c>
      <c r="H78" s="249">
        <v>49</v>
      </c>
      <c r="I78" s="250">
        <f t="shared" ref="I78:L79" si="3">I79</f>
        <v>0</v>
      </c>
      <c r="J78" s="250">
        <f t="shared" si="3"/>
        <v>0</v>
      </c>
      <c r="K78" s="250">
        <f t="shared" si="3"/>
        <v>0</v>
      </c>
      <c r="L78" s="250">
        <f t="shared" si="3"/>
        <v>0</v>
      </c>
    </row>
    <row r="79" spans="1:18" ht="12" hidden="1" customHeight="1" collapsed="1">
      <c r="A79" s="256">
        <v>2</v>
      </c>
      <c r="B79" s="254">
        <v>3</v>
      </c>
      <c r="C79" s="254">
        <v>2</v>
      </c>
      <c r="D79" s="254">
        <v>1</v>
      </c>
      <c r="E79" s="254"/>
      <c r="F79" s="257"/>
      <c r="G79" s="282" t="s">
        <v>217</v>
      </c>
      <c r="H79" s="249">
        <v>50</v>
      </c>
      <c r="I79" s="250">
        <f t="shared" si="3"/>
        <v>0</v>
      </c>
      <c r="J79" s="250">
        <f t="shared" si="3"/>
        <v>0</v>
      </c>
      <c r="K79" s="250">
        <f t="shared" si="3"/>
        <v>0</v>
      </c>
      <c r="L79" s="250">
        <f t="shared" si="3"/>
        <v>0</v>
      </c>
    </row>
    <row r="80" spans="1:18" ht="15.75" hidden="1" customHeight="1" collapsed="1">
      <c r="A80" s="256">
        <v>2</v>
      </c>
      <c r="B80" s="254">
        <v>3</v>
      </c>
      <c r="C80" s="254">
        <v>2</v>
      </c>
      <c r="D80" s="254">
        <v>1</v>
      </c>
      <c r="E80" s="254">
        <v>1</v>
      </c>
      <c r="F80" s="257"/>
      <c r="G80" s="282" t="s">
        <v>217</v>
      </c>
      <c r="H80" s="249">
        <v>51</v>
      </c>
      <c r="I80" s="250">
        <f>SUM(I81)</f>
        <v>0</v>
      </c>
      <c r="J80" s="250">
        <f>SUM(J81)</f>
        <v>0</v>
      </c>
      <c r="K80" s="250">
        <f>SUM(K81)</f>
        <v>0</v>
      </c>
      <c r="L80" s="250">
        <f>SUM(L81)</f>
        <v>0</v>
      </c>
    </row>
    <row r="81" spans="1:12" ht="13.5" hidden="1" customHeight="1" collapsed="1">
      <c r="A81" s="256">
        <v>2</v>
      </c>
      <c r="B81" s="254">
        <v>3</v>
      </c>
      <c r="C81" s="254">
        <v>2</v>
      </c>
      <c r="D81" s="254">
        <v>1</v>
      </c>
      <c r="E81" s="254">
        <v>1</v>
      </c>
      <c r="F81" s="257">
        <v>1</v>
      </c>
      <c r="G81" s="282" t="s">
        <v>217</v>
      </c>
      <c r="H81" s="249">
        <v>52</v>
      </c>
      <c r="I81" s="269">
        <v>0</v>
      </c>
      <c r="J81" s="269">
        <v>0</v>
      </c>
      <c r="K81" s="269">
        <v>0</v>
      </c>
      <c r="L81" s="269">
        <v>0</v>
      </c>
    </row>
    <row r="82" spans="1:12" ht="16.5" hidden="1" customHeight="1" collapsed="1">
      <c r="A82" s="245">
        <v>2</v>
      </c>
      <c r="B82" s="246">
        <v>4</v>
      </c>
      <c r="C82" s="246"/>
      <c r="D82" s="246"/>
      <c r="E82" s="246"/>
      <c r="F82" s="248"/>
      <c r="G82" s="296" t="s">
        <v>218</v>
      </c>
      <c r="H82" s="249">
        <v>53</v>
      </c>
      <c r="I82" s="250">
        <f t="shared" ref="I82:L84" si="4">I83</f>
        <v>0</v>
      </c>
      <c r="J82" s="292">
        <f t="shared" si="4"/>
        <v>0</v>
      </c>
      <c r="K82" s="251">
        <f t="shared" si="4"/>
        <v>0</v>
      </c>
      <c r="L82" s="251">
        <f t="shared" si="4"/>
        <v>0</v>
      </c>
    </row>
    <row r="83" spans="1:12" ht="15.75" hidden="1" customHeight="1" collapsed="1">
      <c r="A83" s="261">
        <v>2</v>
      </c>
      <c r="B83" s="262">
        <v>4</v>
      </c>
      <c r="C83" s="262">
        <v>1</v>
      </c>
      <c r="D83" s="262"/>
      <c r="E83" s="262"/>
      <c r="F83" s="264"/>
      <c r="G83" s="266" t="s">
        <v>219</v>
      </c>
      <c r="H83" s="249">
        <v>54</v>
      </c>
      <c r="I83" s="250">
        <f t="shared" si="4"/>
        <v>0</v>
      </c>
      <c r="J83" s="292">
        <f t="shared" si="4"/>
        <v>0</v>
      </c>
      <c r="K83" s="251">
        <f t="shared" si="4"/>
        <v>0</v>
      </c>
      <c r="L83" s="251">
        <f t="shared" si="4"/>
        <v>0</v>
      </c>
    </row>
    <row r="84" spans="1:12" ht="17.25" hidden="1" customHeight="1" collapsed="1">
      <c r="A84" s="261">
        <v>2</v>
      </c>
      <c r="B84" s="262">
        <v>4</v>
      </c>
      <c r="C84" s="262">
        <v>1</v>
      </c>
      <c r="D84" s="262">
        <v>1</v>
      </c>
      <c r="E84" s="262"/>
      <c r="F84" s="264"/>
      <c r="G84" s="266" t="s">
        <v>219</v>
      </c>
      <c r="H84" s="249">
        <v>55</v>
      </c>
      <c r="I84" s="250">
        <f t="shared" si="4"/>
        <v>0</v>
      </c>
      <c r="J84" s="292">
        <f t="shared" si="4"/>
        <v>0</v>
      </c>
      <c r="K84" s="251">
        <f t="shared" si="4"/>
        <v>0</v>
      </c>
      <c r="L84" s="251">
        <f t="shared" si="4"/>
        <v>0</v>
      </c>
    </row>
    <row r="85" spans="1:12" ht="18" hidden="1" customHeight="1" collapsed="1">
      <c r="A85" s="261">
        <v>2</v>
      </c>
      <c r="B85" s="262">
        <v>4</v>
      </c>
      <c r="C85" s="262">
        <v>1</v>
      </c>
      <c r="D85" s="262">
        <v>1</v>
      </c>
      <c r="E85" s="262">
        <v>1</v>
      </c>
      <c r="F85" s="264"/>
      <c r="G85" s="266" t="s">
        <v>219</v>
      </c>
      <c r="H85" s="249">
        <v>56</v>
      </c>
      <c r="I85" s="250">
        <f>SUM(I86:I88)</f>
        <v>0</v>
      </c>
      <c r="J85" s="292">
        <f>SUM(J86:J88)</f>
        <v>0</v>
      </c>
      <c r="K85" s="251">
        <f>SUM(K86:K88)</f>
        <v>0</v>
      </c>
      <c r="L85" s="251">
        <f>SUM(L86:L88)</f>
        <v>0</v>
      </c>
    </row>
    <row r="86" spans="1:12" ht="14.25" hidden="1" customHeight="1" collapsed="1">
      <c r="A86" s="261">
        <v>2</v>
      </c>
      <c r="B86" s="262">
        <v>4</v>
      </c>
      <c r="C86" s="262">
        <v>1</v>
      </c>
      <c r="D86" s="262">
        <v>1</v>
      </c>
      <c r="E86" s="262">
        <v>1</v>
      </c>
      <c r="F86" s="264">
        <v>1</v>
      </c>
      <c r="G86" s="266" t="s">
        <v>220</v>
      </c>
      <c r="H86" s="249">
        <v>57</v>
      </c>
      <c r="I86" s="269">
        <v>0</v>
      </c>
      <c r="J86" s="269">
        <v>0</v>
      </c>
      <c r="K86" s="269">
        <v>0</v>
      </c>
      <c r="L86" s="269">
        <v>0</v>
      </c>
    </row>
    <row r="87" spans="1:12" ht="13.5" hidden="1" customHeight="1" collapsed="1">
      <c r="A87" s="261">
        <v>2</v>
      </c>
      <c r="B87" s="261">
        <v>4</v>
      </c>
      <c r="C87" s="261">
        <v>1</v>
      </c>
      <c r="D87" s="262">
        <v>1</v>
      </c>
      <c r="E87" s="262">
        <v>1</v>
      </c>
      <c r="F87" s="297">
        <v>2</v>
      </c>
      <c r="G87" s="263" t="s">
        <v>221</v>
      </c>
      <c r="H87" s="249">
        <v>58</v>
      </c>
      <c r="I87" s="269">
        <v>0</v>
      </c>
      <c r="J87" s="269">
        <v>0</v>
      </c>
      <c r="K87" s="269">
        <v>0</v>
      </c>
      <c r="L87" s="269">
        <v>0</v>
      </c>
    </row>
    <row r="88" spans="1:12" hidden="1" collapsed="1">
      <c r="A88" s="261">
        <v>2</v>
      </c>
      <c r="B88" s="262">
        <v>4</v>
      </c>
      <c r="C88" s="261">
        <v>1</v>
      </c>
      <c r="D88" s="262">
        <v>1</v>
      </c>
      <c r="E88" s="262">
        <v>1</v>
      </c>
      <c r="F88" s="297">
        <v>3</v>
      </c>
      <c r="G88" s="263" t="s">
        <v>222</v>
      </c>
      <c r="H88" s="249">
        <v>59</v>
      </c>
      <c r="I88" s="269">
        <v>0</v>
      </c>
      <c r="J88" s="269">
        <v>0</v>
      </c>
      <c r="K88" s="269">
        <v>0</v>
      </c>
      <c r="L88" s="269">
        <v>0</v>
      </c>
    </row>
    <row r="89" spans="1:12" hidden="1" collapsed="1">
      <c r="A89" s="245">
        <v>2</v>
      </c>
      <c r="B89" s="246">
        <v>5</v>
      </c>
      <c r="C89" s="245"/>
      <c r="D89" s="246"/>
      <c r="E89" s="246"/>
      <c r="F89" s="298"/>
      <c r="G89" s="247" t="s">
        <v>223</v>
      </c>
      <c r="H89" s="249">
        <v>60</v>
      </c>
      <c r="I89" s="250">
        <f>SUM(I90+I95+I100)</f>
        <v>0</v>
      </c>
      <c r="J89" s="292">
        <f>SUM(J90+J95+J100)</f>
        <v>0</v>
      </c>
      <c r="K89" s="251">
        <f>SUM(K90+K95+K100)</f>
        <v>0</v>
      </c>
      <c r="L89" s="251">
        <f>SUM(L90+L95+L100)</f>
        <v>0</v>
      </c>
    </row>
    <row r="90" spans="1:12" hidden="1" collapsed="1">
      <c r="A90" s="256">
        <v>2</v>
      </c>
      <c r="B90" s="254">
        <v>5</v>
      </c>
      <c r="C90" s="256">
        <v>1</v>
      </c>
      <c r="D90" s="254"/>
      <c r="E90" s="254"/>
      <c r="F90" s="299"/>
      <c r="G90" s="255" t="s">
        <v>224</v>
      </c>
      <c r="H90" s="249">
        <v>61</v>
      </c>
      <c r="I90" s="272">
        <f t="shared" ref="I90:L91" si="5">I91</f>
        <v>0</v>
      </c>
      <c r="J90" s="294">
        <f t="shared" si="5"/>
        <v>0</v>
      </c>
      <c r="K90" s="273">
        <f t="shared" si="5"/>
        <v>0</v>
      </c>
      <c r="L90" s="273">
        <f t="shared" si="5"/>
        <v>0</v>
      </c>
    </row>
    <row r="91" spans="1:12" hidden="1" collapsed="1">
      <c r="A91" s="261">
        <v>2</v>
      </c>
      <c r="B91" s="262">
        <v>5</v>
      </c>
      <c r="C91" s="261">
        <v>1</v>
      </c>
      <c r="D91" s="262">
        <v>1</v>
      </c>
      <c r="E91" s="262"/>
      <c r="F91" s="297"/>
      <c r="G91" s="263" t="s">
        <v>224</v>
      </c>
      <c r="H91" s="249">
        <v>62</v>
      </c>
      <c r="I91" s="250">
        <f t="shared" si="5"/>
        <v>0</v>
      </c>
      <c r="J91" s="292">
        <f t="shared" si="5"/>
        <v>0</v>
      </c>
      <c r="K91" s="251">
        <f t="shared" si="5"/>
        <v>0</v>
      </c>
      <c r="L91" s="251">
        <f t="shared" si="5"/>
        <v>0</v>
      </c>
    </row>
    <row r="92" spans="1:12" hidden="1" collapsed="1">
      <c r="A92" s="261">
        <v>2</v>
      </c>
      <c r="B92" s="262">
        <v>5</v>
      </c>
      <c r="C92" s="261">
        <v>1</v>
      </c>
      <c r="D92" s="262">
        <v>1</v>
      </c>
      <c r="E92" s="262">
        <v>1</v>
      </c>
      <c r="F92" s="297"/>
      <c r="G92" s="263" t="s">
        <v>224</v>
      </c>
      <c r="H92" s="249">
        <v>63</v>
      </c>
      <c r="I92" s="250">
        <f>SUM(I93:I94)</f>
        <v>0</v>
      </c>
      <c r="J92" s="292">
        <f>SUM(J93:J94)</f>
        <v>0</v>
      </c>
      <c r="K92" s="251">
        <f>SUM(K93:K94)</f>
        <v>0</v>
      </c>
      <c r="L92" s="251">
        <f>SUM(L93:L94)</f>
        <v>0</v>
      </c>
    </row>
    <row r="93" spans="1:12" ht="25.5" hidden="1" customHeight="1" collapsed="1">
      <c r="A93" s="261">
        <v>2</v>
      </c>
      <c r="B93" s="262">
        <v>5</v>
      </c>
      <c r="C93" s="261">
        <v>1</v>
      </c>
      <c r="D93" s="262">
        <v>1</v>
      </c>
      <c r="E93" s="262">
        <v>1</v>
      </c>
      <c r="F93" s="297">
        <v>1</v>
      </c>
      <c r="G93" s="263" t="s">
        <v>225</v>
      </c>
      <c r="H93" s="249">
        <v>64</v>
      </c>
      <c r="I93" s="269">
        <v>0</v>
      </c>
      <c r="J93" s="269">
        <v>0</v>
      </c>
      <c r="K93" s="269">
        <v>0</v>
      </c>
      <c r="L93" s="269">
        <v>0</v>
      </c>
    </row>
    <row r="94" spans="1:12" ht="15.75" hidden="1" customHeight="1" collapsed="1">
      <c r="A94" s="261">
        <v>2</v>
      </c>
      <c r="B94" s="262">
        <v>5</v>
      </c>
      <c r="C94" s="261">
        <v>1</v>
      </c>
      <c r="D94" s="262">
        <v>1</v>
      </c>
      <c r="E94" s="262">
        <v>1</v>
      </c>
      <c r="F94" s="297">
        <v>2</v>
      </c>
      <c r="G94" s="263" t="s">
        <v>226</v>
      </c>
      <c r="H94" s="249">
        <v>65</v>
      </c>
      <c r="I94" s="269">
        <v>0</v>
      </c>
      <c r="J94" s="269">
        <v>0</v>
      </c>
      <c r="K94" s="269">
        <v>0</v>
      </c>
      <c r="L94" s="269">
        <v>0</v>
      </c>
    </row>
    <row r="95" spans="1:12" ht="12" hidden="1" customHeight="1" collapsed="1">
      <c r="A95" s="261">
        <v>2</v>
      </c>
      <c r="B95" s="262">
        <v>5</v>
      </c>
      <c r="C95" s="261">
        <v>2</v>
      </c>
      <c r="D95" s="262"/>
      <c r="E95" s="262"/>
      <c r="F95" s="297"/>
      <c r="G95" s="263" t="s">
        <v>227</v>
      </c>
      <c r="H95" s="249">
        <v>66</v>
      </c>
      <c r="I95" s="250">
        <f t="shared" ref="I95:L96" si="6">I96</f>
        <v>0</v>
      </c>
      <c r="J95" s="292">
        <f t="shared" si="6"/>
        <v>0</v>
      </c>
      <c r="K95" s="251">
        <f t="shared" si="6"/>
        <v>0</v>
      </c>
      <c r="L95" s="250">
        <f t="shared" si="6"/>
        <v>0</v>
      </c>
    </row>
    <row r="96" spans="1:12" ht="15.75" hidden="1" customHeight="1" collapsed="1">
      <c r="A96" s="266">
        <v>2</v>
      </c>
      <c r="B96" s="261">
        <v>5</v>
      </c>
      <c r="C96" s="262">
        <v>2</v>
      </c>
      <c r="D96" s="263">
        <v>1</v>
      </c>
      <c r="E96" s="261"/>
      <c r="F96" s="297"/>
      <c r="G96" s="263" t="s">
        <v>227</v>
      </c>
      <c r="H96" s="249">
        <v>67</v>
      </c>
      <c r="I96" s="250">
        <f t="shared" si="6"/>
        <v>0</v>
      </c>
      <c r="J96" s="292">
        <f t="shared" si="6"/>
        <v>0</v>
      </c>
      <c r="K96" s="251">
        <f t="shared" si="6"/>
        <v>0</v>
      </c>
      <c r="L96" s="250">
        <f t="shared" si="6"/>
        <v>0</v>
      </c>
    </row>
    <row r="97" spans="1:12" ht="15" hidden="1" customHeight="1" collapsed="1">
      <c r="A97" s="266">
        <v>2</v>
      </c>
      <c r="B97" s="261">
        <v>5</v>
      </c>
      <c r="C97" s="262">
        <v>2</v>
      </c>
      <c r="D97" s="263">
        <v>1</v>
      </c>
      <c r="E97" s="261">
        <v>1</v>
      </c>
      <c r="F97" s="297"/>
      <c r="G97" s="263" t="s">
        <v>227</v>
      </c>
      <c r="H97" s="249">
        <v>68</v>
      </c>
      <c r="I97" s="250">
        <f>SUM(I98:I99)</f>
        <v>0</v>
      </c>
      <c r="J97" s="292">
        <f>SUM(J98:J99)</f>
        <v>0</v>
      </c>
      <c r="K97" s="251">
        <f>SUM(K98:K99)</f>
        <v>0</v>
      </c>
      <c r="L97" s="250">
        <f>SUM(L98:L99)</f>
        <v>0</v>
      </c>
    </row>
    <row r="98" spans="1:12" ht="25.5" hidden="1" customHeight="1" collapsed="1">
      <c r="A98" s="266">
        <v>2</v>
      </c>
      <c r="B98" s="261">
        <v>5</v>
      </c>
      <c r="C98" s="262">
        <v>2</v>
      </c>
      <c r="D98" s="263">
        <v>1</v>
      </c>
      <c r="E98" s="261">
        <v>1</v>
      </c>
      <c r="F98" s="297">
        <v>1</v>
      </c>
      <c r="G98" s="263" t="s">
        <v>228</v>
      </c>
      <c r="H98" s="249">
        <v>69</v>
      </c>
      <c r="I98" s="269">
        <v>0</v>
      </c>
      <c r="J98" s="269">
        <v>0</v>
      </c>
      <c r="K98" s="269">
        <v>0</v>
      </c>
      <c r="L98" s="269">
        <v>0</v>
      </c>
    </row>
    <row r="99" spans="1:12" ht="25.5" hidden="1" customHeight="1" collapsed="1">
      <c r="A99" s="266">
        <v>2</v>
      </c>
      <c r="B99" s="261">
        <v>5</v>
      </c>
      <c r="C99" s="262">
        <v>2</v>
      </c>
      <c r="D99" s="263">
        <v>1</v>
      </c>
      <c r="E99" s="261">
        <v>1</v>
      </c>
      <c r="F99" s="297">
        <v>2</v>
      </c>
      <c r="G99" s="263" t="s">
        <v>229</v>
      </c>
      <c r="H99" s="249">
        <v>70</v>
      </c>
      <c r="I99" s="269">
        <v>0</v>
      </c>
      <c r="J99" s="269">
        <v>0</v>
      </c>
      <c r="K99" s="269">
        <v>0</v>
      </c>
      <c r="L99" s="269">
        <v>0</v>
      </c>
    </row>
    <row r="100" spans="1:12" ht="28.5" hidden="1" customHeight="1" collapsed="1">
      <c r="A100" s="266">
        <v>2</v>
      </c>
      <c r="B100" s="261">
        <v>5</v>
      </c>
      <c r="C100" s="262">
        <v>3</v>
      </c>
      <c r="D100" s="263"/>
      <c r="E100" s="261"/>
      <c r="F100" s="297"/>
      <c r="G100" s="263" t="s">
        <v>230</v>
      </c>
      <c r="H100" s="249">
        <v>71</v>
      </c>
      <c r="I100" s="250">
        <f t="shared" ref="I100:L101" si="7">I101</f>
        <v>0</v>
      </c>
      <c r="J100" s="292">
        <f t="shared" si="7"/>
        <v>0</v>
      </c>
      <c r="K100" s="251">
        <f t="shared" si="7"/>
        <v>0</v>
      </c>
      <c r="L100" s="250">
        <f t="shared" si="7"/>
        <v>0</v>
      </c>
    </row>
    <row r="101" spans="1:12" ht="27" hidden="1" customHeight="1" collapsed="1">
      <c r="A101" s="266">
        <v>2</v>
      </c>
      <c r="B101" s="261">
        <v>5</v>
      </c>
      <c r="C101" s="262">
        <v>3</v>
      </c>
      <c r="D101" s="263">
        <v>1</v>
      </c>
      <c r="E101" s="261"/>
      <c r="F101" s="297"/>
      <c r="G101" s="263" t="s">
        <v>231</v>
      </c>
      <c r="H101" s="249">
        <v>72</v>
      </c>
      <c r="I101" s="250">
        <f t="shared" si="7"/>
        <v>0</v>
      </c>
      <c r="J101" s="292">
        <f t="shared" si="7"/>
        <v>0</v>
      </c>
      <c r="K101" s="251">
        <f t="shared" si="7"/>
        <v>0</v>
      </c>
      <c r="L101" s="250">
        <f t="shared" si="7"/>
        <v>0</v>
      </c>
    </row>
    <row r="102" spans="1:12" ht="30" hidden="1" customHeight="1" collapsed="1">
      <c r="A102" s="274">
        <v>2</v>
      </c>
      <c r="B102" s="275">
        <v>5</v>
      </c>
      <c r="C102" s="276">
        <v>3</v>
      </c>
      <c r="D102" s="277">
        <v>1</v>
      </c>
      <c r="E102" s="275">
        <v>1</v>
      </c>
      <c r="F102" s="300"/>
      <c r="G102" s="277" t="s">
        <v>231</v>
      </c>
      <c r="H102" s="249">
        <v>73</v>
      </c>
      <c r="I102" s="260">
        <f>SUM(I103:I104)</f>
        <v>0</v>
      </c>
      <c r="J102" s="295">
        <f>SUM(J103:J104)</f>
        <v>0</v>
      </c>
      <c r="K102" s="259">
        <f>SUM(K103:K104)</f>
        <v>0</v>
      </c>
      <c r="L102" s="260">
        <f>SUM(L103:L104)</f>
        <v>0</v>
      </c>
    </row>
    <row r="103" spans="1:12" ht="26.25" hidden="1" customHeight="1" collapsed="1">
      <c r="A103" s="266">
        <v>2</v>
      </c>
      <c r="B103" s="261">
        <v>5</v>
      </c>
      <c r="C103" s="262">
        <v>3</v>
      </c>
      <c r="D103" s="263">
        <v>1</v>
      </c>
      <c r="E103" s="261">
        <v>1</v>
      </c>
      <c r="F103" s="297">
        <v>1</v>
      </c>
      <c r="G103" s="263" t="s">
        <v>231</v>
      </c>
      <c r="H103" s="249">
        <v>74</v>
      </c>
      <c r="I103" s="269">
        <v>0</v>
      </c>
      <c r="J103" s="269">
        <v>0</v>
      </c>
      <c r="K103" s="269">
        <v>0</v>
      </c>
      <c r="L103" s="269">
        <v>0</v>
      </c>
    </row>
    <row r="104" spans="1:12" ht="26.25" hidden="1" customHeight="1" collapsed="1">
      <c r="A104" s="274">
        <v>2</v>
      </c>
      <c r="B104" s="275">
        <v>5</v>
      </c>
      <c r="C104" s="276">
        <v>3</v>
      </c>
      <c r="D104" s="277">
        <v>1</v>
      </c>
      <c r="E104" s="275">
        <v>1</v>
      </c>
      <c r="F104" s="300">
        <v>2</v>
      </c>
      <c r="G104" s="277" t="s">
        <v>232</v>
      </c>
      <c r="H104" s="249">
        <v>75</v>
      </c>
      <c r="I104" s="269">
        <v>0</v>
      </c>
      <c r="J104" s="269">
        <v>0</v>
      </c>
      <c r="K104" s="269">
        <v>0</v>
      </c>
      <c r="L104" s="269">
        <v>0</v>
      </c>
    </row>
    <row r="105" spans="1:12" ht="27.75" hidden="1" customHeight="1" collapsed="1">
      <c r="A105" s="274">
        <v>2</v>
      </c>
      <c r="B105" s="275">
        <v>5</v>
      </c>
      <c r="C105" s="276">
        <v>3</v>
      </c>
      <c r="D105" s="277">
        <v>2</v>
      </c>
      <c r="E105" s="275"/>
      <c r="F105" s="300"/>
      <c r="G105" s="277" t="s">
        <v>233</v>
      </c>
      <c r="H105" s="249">
        <v>76</v>
      </c>
      <c r="I105" s="260">
        <f>I106</f>
        <v>0</v>
      </c>
      <c r="J105" s="260">
        <f>J106</f>
        <v>0</v>
      </c>
      <c r="K105" s="260">
        <f>K106</f>
        <v>0</v>
      </c>
      <c r="L105" s="260">
        <f>L106</f>
        <v>0</v>
      </c>
    </row>
    <row r="106" spans="1:12" ht="25.5" hidden="1" customHeight="1" collapsed="1">
      <c r="A106" s="274">
        <v>2</v>
      </c>
      <c r="B106" s="275">
        <v>5</v>
      </c>
      <c r="C106" s="276">
        <v>3</v>
      </c>
      <c r="D106" s="277">
        <v>2</v>
      </c>
      <c r="E106" s="275">
        <v>1</v>
      </c>
      <c r="F106" s="300"/>
      <c r="G106" s="277" t="s">
        <v>233</v>
      </c>
      <c r="H106" s="249">
        <v>77</v>
      </c>
      <c r="I106" s="260">
        <f>SUM(I107:I108)</f>
        <v>0</v>
      </c>
      <c r="J106" s="260">
        <f>SUM(J107:J108)</f>
        <v>0</v>
      </c>
      <c r="K106" s="260">
        <f>SUM(K107:K108)</f>
        <v>0</v>
      </c>
      <c r="L106" s="260">
        <f>SUM(L107:L108)</f>
        <v>0</v>
      </c>
    </row>
    <row r="107" spans="1:12" ht="30" hidden="1" customHeight="1" collapsed="1">
      <c r="A107" s="274">
        <v>2</v>
      </c>
      <c r="B107" s="275">
        <v>5</v>
      </c>
      <c r="C107" s="276">
        <v>3</v>
      </c>
      <c r="D107" s="277">
        <v>2</v>
      </c>
      <c r="E107" s="275">
        <v>1</v>
      </c>
      <c r="F107" s="300">
        <v>1</v>
      </c>
      <c r="G107" s="277" t="s">
        <v>233</v>
      </c>
      <c r="H107" s="249">
        <v>78</v>
      </c>
      <c r="I107" s="269">
        <v>0</v>
      </c>
      <c r="J107" s="269">
        <v>0</v>
      </c>
      <c r="K107" s="269">
        <v>0</v>
      </c>
      <c r="L107" s="269">
        <v>0</v>
      </c>
    </row>
    <row r="108" spans="1:12" ht="18" hidden="1" customHeight="1" collapsed="1">
      <c r="A108" s="274">
        <v>2</v>
      </c>
      <c r="B108" s="275">
        <v>5</v>
      </c>
      <c r="C108" s="276">
        <v>3</v>
      </c>
      <c r="D108" s="277">
        <v>2</v>
      </c>
      <c r="E108" s="275">
        <v>1</v>
      </c>
      <c r="F108" s="300">
        <v>2</v>
      </c>
      <c r="G108" s="277" t="s">
        <v>234</v>
      </c>
      <c r="H108" s="249">
        <v>79</v>
      </c>
      <c r="I108" s="269">
        <v>0</v>
      </c>
      <c r="J108" s="269">
        <v>0</v>
      </c>
      <c r="K108" s="269">
        <v>0</v>
      </c>
      <c r="L108" s="269">
        <v>0</v>
      </c>
    </row>
    <row r="109" spans="1:12" ht="16.5" hidden="1" customHeight="1" collapsed="1">
      <c r="A109" s="296">
        <v>2</v>
      </c>
      <c r="B109" s="245">
        <v>6</v>
      </c>
      <c r="C109" s="246"/>
      <c r="D109" s="247"/>
      <c r="E109" s="245"/>
      <c r="F109" s="298"/>
      <c r="G109" s="301" t="s">
        <v>235</v>
      </c>
      <c r="H109" s="249">
        <v>80</v>
      </c>
      <c r="I109" s="250">
        <f>SUM(I110+I115+I119+I123+I127)</f>
        <v>0</v>
      </c>
      <c r="J109" s="292">
        <f>SUM(J110+J115+J119+J123+J127)</f>
        <v>0</v>
      </c>
      <c r="K109" s="251">
        <f>SUM(K110+K115+K119+K123+K127)</f>
        <v>0</v>
      </c>
      <c r="L109" s="250">
        <f>SUM(L110+L115+L119+L123+L127)</f>
        <v>0</v>
      </c>
    </row>
    <row r="110" spans="1:12" ht="14.25" hidden="1" customHeight="1" collapsed="1">
      <c r="A110" s="274">
        <v>2</v>
      </c>
      <c r="B110" s="275">
        <v>6</v>
      </c>
      <c r="C110" s="276">
        <v>1</v>
      </c>
      <c r="D110" s="277"/>
      <c r="E110" s="275"/>
      <c r="F110" s="300"/>
      <c r="G110" s="277" t="s">
        <v>236</v>
      </c>
      <c r="H110" s="249">
        <v>81</v>
      </c>
      <c r="I110" s="260">
        <f t="shared" ref="I110:L111" si="8">I111</f>
        <v>0</v>
      </c>
      <c r="J110" s="295">
        <f t="shared" si="8"/>
        <v>0</v>
      </c>
      <c r="K110" s="259">
        <f t="shared" si="8"/>
        <v>0</v>
      </c>
      <c r="L110" s="260">
        <f t="shared" si="8"/>
        <v>0</v>
      </c>
    </row>
    <row r="111" spans="1:12" ht="14.25" hidden="1" customHeight="1" collapsed="1">
      <c r="A111" s="266">
        <v>2</v>
      </c>
      <c r="B111" s="261">
        <v>6</v>
      </c>
      <c r="C111" s="262">
        <v>1</v>
      </c>
      <c r="D111" s="263">
        <v>1</v>
      </c>
      <c r="E111" s="261"/>
      <c r="F111" s="297"/>
      <c r="G111" s="263" t="s">
        <v>236</v>
      </c>
      <c r="H111" s="249">
        <v>82</v>
      </c>
      <c r="I111" s="250">
        <f t="shared" si="8"/>
        <v>0</v>
      </c>
      <c r="J111" s="292">
        <f t="shared" si="8"/>
        <v>0</v>
      </c>
      <c r="K111" s="251">
        <f t="shared" si="8"/>
        <v>0</v>
      </c>
      <c r="L111" s="250">
        <f t="shared" si="8"/>
        <v>0</v>
      </c>
    </row>
    <row r="112" spans="1:12" hidden="1" collapsed="1">
      <c r="A112" s="266">
        <v>2</v>
      </c>
      <c r="B112" s="261">
        <v>6</v>
      </c>
      <c r="C112" s="262">
        <v>1</v>
      </c>
      <c r="D112" s="263">
        <v>1</v>
      </c>
      <c r="E112" s="261">
        <v>1</v>
      </c>
      <c r="F112" s="297"/>
      <c r="G112" s="263" t="s">
        <v>236</v>
      </c>
      <c r="H112" s="249">
        <v>83</v>
      </c>
      <c r="I112" s="250">
        <f>SUM(I113:I114)</f>
        <v>0</v>
      </c>
      <c r="J112" s="292">
        <f>SUM(J113:J114)</f>
        <v>0</v>
      </c>
      <c r="K112" s="251">
        <f>SUM(K113:K114)</f>
        <v>0</v>
      </c>
      <c r="L112" s="250">
        <f>SUM(L113:L114)</f>
        <v>0</v>
      </c>
    </row>
    <row r="113" spans="1:12" ht="13.5" hidden="1" customHeight="1" collapsed="1">
      <c r="A113" s="266">
        <v>2</v>
      </c>
      <c r="B113" s="261">
        <v>6</v>
      </c>
      <c r="C113" s="262">
        <v>1</v>
      </c>
      <c r="D113" s="263">
        <v>1</v>
      </c>
      <c r="E113" s="261">
        <v>1</v>
      </c>
      <c r="F113" s="297">
        <v>1</v>
      </c>
      <c r="G113" s="263" t="s">
        <v>237</v>
      </c>
      <c r="H113" s="249">
        <v>84</v>
      </c>
      <c r="I113" s="269">
        <v>0</v>
      </c>
      <c r="J113" s="269">
        <v>0</v>
      </c>
      <c r="K113" s="269">
        <v>0</v>
      </c>
      <c r="L113" s="269">
        <v>0</v>
      </c>
    </row>
    <row r="114" spans="1:12" hidden="1" collapsed="1">
      <c r="A114" s="282">
        <v>2</v>
      </c>
      <c r="B114" s="256">
        <v>6</v>
      </c>
      <c r="C114" s="254">
        <v>1</v>
      </c>
      <c r="D114" s="255">
        <v>1</v>
      </c>
      <c r="E114" s="256">
        <v>1</v>
      </c>
      <c r="F114" s="299">
        <v>2</v>
      </c>
      <c r="G114" s="255" t="s">
        <v>238</v>
      </c>
      <c r="H114" s="249">
        <v>85</v>
      </c>
      <c r="I114" s="267">
        <v>0</v>
      </c>
      <c r="J114" s="267">
        <v>0</v>
      </c>
      <c r="K114" s="267">
        <v>0</v>
      </c>
      <c r="L114" s="267">
        <v>0</v>
      </c>
    </row>
    <row r="115" spans="1:12" ht="25.5" hidden="1" customHeight="1" collapsed="1">
      <c r="A115" s="266">
        <v>2</v>
      </c>
      <c r="B115" s="261">
        <v>6</v>
      </c>
      <c r="C115" s="262">
        <v>2</v>
      </c>
      <c r="D115" s="263"/>
      <c r="E115" s="261"/>
      <c r="F115" s="297"/>
      <c r="G115" s="263" t="s">
        <v>239</v>
      </c>
      <c r="H115" s="249">
        <v>86</v>
      </c>
      <c r="I115" s="250">
        <f t="shared" ref="I115:L117" si="9">I116</f>
        <v>0</v>
      </c>
      <c r="J115" s="292">
        <f t="shared" si="9"/>
        <v>0</v>
      </c>
      <c r="K115" s="251">
        <f t="shared" si="9"/>
        <v>0</v>
      </c>
      <c r="L115" s="250">
        <f t="shared" si="9"/>
        <v>0</v>
      </c>
    </row>
    <row r="116" spans="1:12" ht="14.25" hidden="1" customHeight="1" collapsed="1">
      <c r="A116" s="266">
        <v>2</v>
      </c>
      <c r="B116" s="261">
        <v>6</v>
      </c>
      <c r="C116" s="262">
        <v>2</v>
      </c>
      <c r="D116" s="263">
        <v>1</v>
      </c>
      <c r="E116" s="261"/>
      <c r="F116" s="297"/>
      <c r="G116" s="263" t="s">
        <v>239</v>
      </c>
      <c r="H116" s="249">
        <v>87</v>
      </c>
      <c r="I116" s="250">
        <f t="shared" si="9"/>
        <v>0</v>
      </c>
      <c r="J116" s="292">
        <f t="shared" si="9"/>
        <v>0</v>
      </c>
      <c r="K116" s="251">
        <f t="shared" si="9"/>
        <v>0</v>
      </c>
      <c r="L116" s="250">
        <f t="shared" si="9"/>
        <v>0</v>
      </c>
    </row>
    <row r="117" spans="1:12" ht="14.25" hidden="1" customHeight="1" collapsed="1">
      <c r="A117" s="266">
        <v>2</v>
      </c>
      <c r="B117" s="261">
        <v>6</v>
      </c>
      <c r="C117" s="262">
        <v>2</v>
      </c>
      <c r="D117" s="263">
        <v>1</v>
      </c>
      <c r="E117" s="261">
        <v>1</v>
      </c>
      <c r="F117" s="297"/>
      <c r="G117" s="263" t="s">
        <v>239</v>
      </c>
      <c r="H117" s="249">
        <v>88</v>
      </c>
      <c r="I117" s="302">
        <f t="shared" si="9"/>
        <v>0</v>
      </c>
      <c r="J117" s="303">
        <f t="shared" si="9"/>
        <v>0</v>
      </c>
      <c r="K117" s="304">
        <f t="shared" si="9"/>
        <v>0</v>
      </c>
      <c r="L117" s="302">
        <f t="shared" si="9"/>
        <v>0</v>
      </c>
    </row>
    <row r="118" spans="1:12" ht="25.5" hidden="1" customHeight="1" collapsed="1">
      <c r="A118" s="266">
        <v>2</v>
      </c>
      <c r="B118" s="261">
        <v>6</v>
      </c>
      <c r="C118" s="262">
        <v>2</v>
      </c>
      <c r="D118" s="263">
        <v>1</v>
      </c>
      <c r="E118" s="261">
        <v>1</v>
      </c>
      <c r="F118" s="297">
        <v>1</v>
      </c>
      <c r="G118" s="263" t="s">
        <v>239</v>
      </c>
      <c r="H118" s="249">
        <v>89</v>
      </c>
      <c r="I118" s="269">
        <v>0</v>
      </c>
      <c r="J118" s="269">
        <v>0</v>
      </c>
      <c r="K118" s="269">
        <v>0</v>
      </c>
      <c r="L118" s="269">
        <v>0</v>
      </c>
    </row>
    <row r="119" spans="1:12" ht="26.25" hidden="1" customHeight="1" collapsed="1">
      <c r="A119" s="282">
        <v>2</v>
      </c>
      <c r="B119" s="256">
        <v>6</v>
      </c>
      <c r="C119" s="254">
        <v>3</v>
      </c>
      <c r="D119" s="255"/>
      <c r="E119" s="256"/>
      <c r="F119" s="299"/>
      <c r="G119" s="255" t="s">
        <v>240</v>
      </c>
      <c r="H119" s="249">
        <v>90</v>
      </c>
      <c r="I119" s="272">
        <f t="shared" ref="I119:L121" si="10">I120</f>
        <v>0</v>
      </c>
      <c r="J119" s="294">
        <f t="shared" si="10"/>
        <v>0</v>
      </c>
      <c r="K119" s="273">
        <f t="shared" si="10"/>
        <v>0</v>
      </c>
      <c r="L119" s="272">
        <f t="shared" si="10"/>
        <v>0</v>
      </c>
    </row>
    <row r="120" spans="1:12" ht="25.5" hidden="1" customHeight="1" collapsed="1">
      <c r="A120" s="266">
        <v>2</v>
      </c>
      <c r="B120" s="261">
        <v>6</v>
      </c>
      <c r="C120" s="262">
        <v>3</v>
      </c>
      <c r="D120" s="263">
        <v>1</v>
      </c>
      <c r="E120" s="261"/>
      <c r="F120" s="297"/>
      <c r="G120" s="263" t="s">
        <v>240</v>
      </c>
      <c r="H120" s="249">
        <v>91</v>
      </c>
      <c r="I120" s="250">
        <f t="shared" si="10"/>
        <v>0</v>
      </c>
      <c r="J120" s="292">
        <f t="shared" si="10"/>
        <v>0</v>
      </c>
      <c r="K120" s="251">
        <f t="shared" si="10"/>
        <v>0</v>
      </c>
      <c r="L120" s="250">
        <f t="shared" si="10"/>
        <v>0</v>
      </c>
    </row>
    <row r="121" spans="1:12" ht="26.25" hidden="1" customHeight="1" collapsed="1">
      <c r="A121" s="266">
        <v>2</v>
      </c>
      <c r="B121" s="261">
        <v>6</v>
      </c>
      <c r="C121" s="262">
        <v>3</v>
      </c>
      <c r="D121" s="263">
        <v>1</v>
      </c>
      <c r="E121" s="261">
        <v>1</v>
      </c>
      <c r="F121" s="297"/>
      <c r="G121" s="263" t="s">
        <v>240</v>
      </c>
      <c r="H121" s="249">
        <v>92</v>
      </c>
      <c r="I121" s="250">
        <f t="shared" si="10"/>
        <v>0</v>
      </c>
      <c r="J121" s="292">
        <f t="shared" si="10"/>
        <v>0</v>
      </c>
      <c r="K121" s="251">
        <f t="shared" si="10"/>
        <v>0</v>
      </c>
      <c r="L121" s="250">
        <f t="shared" si="10"/>
        <v>0</v>
      </c>
    </row>
    <row r="122" spans="1:12" ht="27" hidden="1" customHeight="1" collapsed="1">
      <c r="A122" s="266">
        <v>2</v>
      </c>
      <c r="B122" s="261">
        <v>6</v>
      </c>
      <c r="C122" s="262">
        <v>3</v>
      </c>
      <c r="D122" s="263">
        <v>1</v>
      </c>
      <c r="E122" s="261">
        <v>1</v>
      </c>
      <c r="F122" s="297">
        <v>1</v>
      </c>
      <c r="G122" s="263" t="s">
        <v>240</v>
      </c>
      <c r="H122" s="249">
        <v>93</v>
      </c>
      <c r="I122" s="269">
        <v>0</v>
      </c>
      <c r="J122" s="269">
        <v>0</v>
      </c>
      <c r="K122" s="269">
        <v>0</v>
      </c>
      <c r="L122" s="269">
        <v>0</v>
      </c>
    </row>
    <row r="123" spans="1:12" ht="25.5" hidden="1" customHeight="1" collapsed="1">
      <c r="A123" s="282">
        <v>2</v>
      </c>
      <c r="B123" s="256">
        <v>6</v>
      </c>
      <c r="C123" s="254">
        <v>4</v>
      </c>
      <c r="D123" s="255"/>
      <c r="E123" s="256"/>
      <c r="F123" s="299"/>
      <c r="G123" s="255" t="s">
        <v>241</v>
      </c>
      <c r="H123" s="249">
        <v>94</v>
      </c>
      <c r="I123" s="272">
        <f t="shared" ref="I123:L125" si="11">I124</f>
        <v>0</v>
      </c>
      <c r="J123" s="294">
        <f t="shared" si="11"/>
        <v>0</v>
      </c>
      <c r="K123" s="273">
        <f t="shared" si="11"/>
        <v>0</v>
      </c>
      <c r="L123" s="272">
        <f t="shared" si="11"/>
        <v>0</v>
      </c>
    </row>
    <row r="124" spans="1:12" ht="27" hidden="1" customHeight="1" collapsed="1">
      <c r="A124" s="266">
        <v>2</v>
      </c>
      <c r="B124" s="261">
        <v>6</v>
      </c>
      <c r="C124" s="262">
        <v>4</v>
      </c>
      <c r="D124" s="263">
        <v>1</v>
      </c>
      <c r="E124" s="261"/>
      <c r="F124" s="297"/>
      <c r="G124" s="263" t="s">
        <v>241</v>
      </c>
      <c r="H124" s="249">
        <v>95</v>
      </c>
      <c r="I124" s="250">
        <f t="shared" si="11"/>
        <v>0</v>
      </c>
      <c r="J124" s="292">
        <f t="shared" si="11"/>
        <v>0</v>
      </c>
      <c r="K124" s="251">
        <f t="shared" si="11"/>
        <v>0</v>
      </c>
      <c r="L124" s="250">
        <f t="shared" si="11"/>
        <v>0</v>
      </c>
    </row>
    <row r="125" spans="1:12" ht="27" hidden="1" customHeight="1" collapsed="1">
      <c r="A125" s="266">
        <v>2</v>
      </c>
      <c r="B125" s="261">
        <v>6</v>
      </c>
      <c r="C125" s="262">
        <v>4</v>
      </c>
      <c r="D125" s="263">
        <v>1</v>
      </c>
      <c r="E125" s="261">
        <v>1</v>
      </c>
      <c r="F125" s="297"/>
      <c r="G125" s="263" t="s">
        <v>241</v>
      </c>
      <c r="H125" s="249">
        <v>96</v>
      </c>
      <c r="I125" s="250">
        <f t="shared" si="11"/>
        <v>0</v>
      </c>
      <c r="J125" s="292">
        <f t="shared" si="11"/>
        <v>0</v>
      </c>
      <c r="K125" s="251">
        <f t="shared" si="11"/>
        <v>0</v>
      </c>
      <c r="L125" s="250">
        <f t="shared" si="11"/>
        <v>0</v>
      </c>
    </row>
    <row r="126" spans="1:12" ht="27.75" hidden="1" customHeight="1" collapsed="1">
      <c r="A126" s="266">
        <v>2</v>
      </c>
      <c r="B126" s="261">
        <v>6</v>
      </c>
      <c r="C126" s="262">
        <v>4</v>
      </c>
      <c r="D126" s="263">
        <v>1</v>
      </c>
      <c r="E126" s="261">
        <v>1</v>
      </c>
      <c r="F126" s="297">
        <v>1</v>
      </c>
      <c r="G126" s="263" t="s">
        <v>241</v>
      </c>
      <c r="H126" s="249">
        <v>97</v>
      </c>
      <c r="I126" s="269">
        <v>0</v>
      </c>
      <c r="J126" s="269">
        <v>0</v>
      </c>
      <c r="K126" s="269">
        <v>0</v>
      </c>
      <c r="L126" s="269">
        <v>0</v>
      </c>
    </row>
    <row r="127" spans="1:12" ht="27" hidden="1" customHeight="1" collapsed="1">
      <c r="A127" s="274">
        <v>2</v>
      </c>
      <c r="B127" s="283">
        <v>6</v>
      </c>
      <c r="C127" s="284">
        <v>5</v>
      </c>
      <c r="D127" s="286"/>
      <c r="E127" s="283"/>
      <c r="F127" s="305"/>
      <c r="G127" s="286" t="s">
        <v>242</v>
      </c>
      <c r="H127" s="249">
        <v>98</v>
      </c>
      <c r="I127" s="279">
        <f t="shared" ref="I127:L129" si="12">I128</f>
        <v>0</v>
      </c>
      <c r="J127" s="306">
        <f t="shared" si="12"/>
        <v>0</v>
      </c>
      <c r="K127" s="280">
        <f t="shared" si="12"/>
        <v>0</v>
      </c>
      <c r="L127" s="279">
        <f t="shared" si="12"/>
        <v>0</v>
      </c>
    </row>
    <row r="128" spans="1:12" ht="29.25" hidden="1" customHeight="1" collapsed="1">
      <c r="A128" s="266">
        <v>2</v>
      </c>
      <c r="B128" s="261">
        <v>6</v>
      </c>
      <c r="C128" s="262">
        <v>5</v>
      </c>
      <c r="D128" s="263">
        <v>1</v>
      </c>
      <c r="E128" s="261"/>
      <c r="F128" s="297"/>
      <c r="G128" s="286" t="s">
        <v>243</v>
      </c>
      <c r="H128" s="249">
        <v>99</v>
      </c>
      <c r="I128" s="250">
        <f t="shared" si="12"/>
        <v>0</v>
      </c>
      <c r="J128" s="292">
        <f t="shared" si="12"/>
        <v>0</v>
      </c>
      <c r="K128" s="251">
        <f t="shared" si="12"/>
        <v>0</v>
      </c>
      <c r="L128" s="250">
        <f t="shared" si="12"/>
        <v>0</v>
      </c>
    </row>
    <row r="129" spans="1:12" ht="25.5" hidden="1" customHeight="1" collapsed="1">
      <c r="A129" s="266">
        <v>2</v>
      </c>
      <c r="B129" s="261">
        <v>6</v>
      </c>
      <c r="C129" s="262">
        <v>5</v>
      </c>
      <c r="D129" s="263">
        <v>1</v>
      </c>
      <c r="E129" s="261">
        <v>1</v>
      </c>
      <c r="F129" s="297"/>
      <c r="G129" s="286" t="s">
        <v>242</v>
      </c>
      <c r="H129" s="249">
        <v>100</v>
      </c>
      <c r="I129" s="250">
        <f t="shared" si="12"/>
        <v>0</v>
      </c>
      <c r="J129" s="292">
        <f t="shared" si="12"/>
        <v>0</v>
      </c>
      <c r="K129" s="251">
        <f t="shared" si="12"/>
        <v>0</v>
      </c>
      <c r="L129" s="250">
        <f t="shared" si="12"/>
        <v>0</v>
      </c>
    </row>
    <row r="130" spans="1:12" ht="27.75" hidden="1" customHeight="1" collapsed="1">
      <c r="A130" s="261">
        <v>2</v>
      </c>
      <c r="B130" s="262">
        <v>6</v>
      </c>
      <c r="C130" s="261">
        <v>5</v>
      </c>
      <c r="D130" s="261">
        <v>1</v>
      </c>
      <c r="E130" s="263">
        <v>1</v>
      </c>
      <c r="F130" s="297">
        <v>1</v>
      </c>
      <c r="G130" s="286" t="s">
        <v>244</v>
      </c>
      <c r="H130" s="249">
        <v>101</v>
      </c>
      <c r="I130" s="269">
        <v>0</v>
      </c>
      <c r="J130" s="269">
        <v>0</v>
      </c>
      <c r="K130" s="269">
        <v>0</v>
      </c>
      <c r="L130" s="269">
        <v>0</v>
      </c>
    </row>
    <row r="131" spans="1:12" ht="14.25" hidden="1" customHeight="1" collapsed="1">
      <c r="A131" s="296">
        <v>2</v>
      </c>
      <c r="B131" s="245">
        <v>7</v>
      </c>
      <c r="C131" s="245"/>
      <c r="D131" s="246"/>
      <c r="E131" s="246"/>
      <c r="F131" s="248"/>
      <c r="G131" s="247" t="s">
        <v>245</v>
      </c>
      <c r="H131" s="249">
        <v>102</v>
      </c>
      <c r="I131" s="251">
        <f>SUM(I132+I137+I145)</f>
        <v>0</v>
      </c>
      <c r="J131" s="292">
        <f>SUM(J132+J137+J145)</f>
        <v>0</v>
      </c>
      <c r="K131" s="251">
        <f>SUM(K132+K137+K145)</f>
        <v>0</v>
      </c>
      <c r="L131" s="250">
        <f>SUM(L132+L137+L145)</f>
        <v>0</v>
      </c>
    </row>
    <row r="132" spans="1:12" hidden="1" collapsed="1">
      <c r="A132" s="266">
        <v>2</v>
      </c>
      <c r="B132" s="261">
        <v>7</v>
      </c>
      <c r="C132" s="261">
        <v>1</v>
      </c>
      <c r="D132" s="262"/>
      <c r="E132" s="262"/>
      <c r="F132" s="264"/>
      <c r="G132" s="263" t="s">
        <v>246</v>
      </c>
      <c r="H132" s="249">
        <v>103</v>
      </c>
      <c r="I132" s="251">
        <f t="shared" ref="I132:L133" si="13">I133</f>
        <v>0</v>
      </c>
      <c r="J132" s="292">
        <f t="shared" si="13"/>
        <v>0</v>
      </c>
      <c r="K132" s="251">
        <f t="shared" si="13"/>
        <v>0</v>
      </c>
      <c r="L132" s="250">
        <f t="shared" si="13"/>
        <v>0</v>
      </c>
    </row>
    <row r="133" spans="1:12" ht="14.25" hidden="1" customHeight="1" collapsed="1">
      <c r="A133" s="266">
        <v>2</v>
      </c>
      <c r="B133" s="261">
        <v>7</v>
      </c>
      <c r="C133" s="261">
        <v>1</v>
      </c>
      <c r="D133" s="262">
        <v>1</v>
      </c>
      <c r="E133" s="262"/>
      <c r="F133" s="264"/>
      <c r="G133" s="263" t="s">
        <v>246</v>
      </c>
      <c r="H133" s="249">
        <v>104</v>
      </c>
      <c r="I133" s="251">
        <f t="shared" si="13"/>
        <v>0</v>
      </c>
      <c r="J133" s="292">
        <f t="shared" si="13"/>
        <v>0</v>
      </c>
      <c r="K133" s="251">
        <f t="shared" si="13"/>
        <v>0</v>
      </c>
      <c r="L133" s="250">
        <f t="shared" si="13"/>
        <v>0</v>
      </c>
    </row>
    <row r="134" spans="1:12" ht="15.75" hidden="1" customHeight="1" collapsed="1">
      <c r="A134" s="266">
        <v>2</v>
      </c>
      <c r="B134" s="261">
        <v>7</v>
      </c>
      <c r="C134" s="261">
        <v>1</v>
      </c>
      <c r="D134" s="262">
        <v>1</v>
      </c>
      <c r="E134" s="262">
        <v>1</v>
      </c>
      <c r="F134" s="264"/>
      <c r="G134" s="263" t="s">
        <v>246</v>
      </c>
      <c r="H134" s="249">
        <v>105</v>
      </c>
      <c r="I134" s="251">
        <f>SUM(I135:I136)</f>
        <v>0</v>
      </c>
      <c r="J134" s="292">
        <f>SUM(J135:J136)</f>
        <v>0</v>
      </c>
      <c r="K134" s="251">
        <f>SUM(K135:K136)</f>
        <v>0</v>
      </c>
      <c r="L134" s="250">
        <f>SUM(L135:L136)</f>
        <v>0</v>
      </c>
    </row>
    <row r="135" spans="1:12" ht="14.25" hidden="1" customHeight="1" collapsed="1">
      <c r="A135" s="282">
        <v>2</v>
      </c>
      <c r="B135" s="256">
        <v>7</v>
      </c>
      <c r="C135" s="282">
        <v>1</v>
      </c>
      <c r="D135" s="261">
        <v>1</v>
      </c>
      <c r="E135" s="254">
        <v>1</v>
      </c>
      <c r="F135" s="257">
        <v>1</v>
      </c>
      <c r="G135" s="255" t="s">
        <v>247</v>
      </c>
      <c r="H135" s="249">
        <v>106</v>
      </c>
      <c r="I135" s="307">
        <v>0</v>
      </c>
      <c r="J135" s="307">
        <v>0</v>
      </c>
      <c r="K135" s="307">
        <v>0</v>
      </c>
      <c r="L135" s="307">
        <v>0</v>
      </c>
    </row>
    <row r="136" spans="1:12" ht="14.25" hidden="1" customHeight="1" collapsed="1">
      <c r="A136" s="261">
        <v>2</v>
      </c>
      <c r="B136" s="261">
        <v>7</v>
      </c>
      <c r="C136" s="266">
        <v>1</v>
      </c>
      <c r="D136" s="261">
        <v>1</v>
      </c>
      <c r="E136" s="262">
        <v>1</v>
      </c>
      <c r="F136" s="264">
        <v>2</v>
      </c>
      <c r="G136" s="263" t="s">
        <v>248</v>
      </c>
      <c r="H136" s="249">
        <v>107</v>
      </c>
      <c r="I136" s="268">
        <v>0</v>
      </c>
      <c r="J136" s="268">
        <v>0</v>
      </c>
      <c r="K136" s="268">
        <v>0</v>
      </c>
      <c r="L136" s="268">
        <v>0</v>
      </c>
    </row>
    <row r="137" spans="1:12" ht="25.5" hidden="1" customHeight="1" collapsed="1">
      <c r="A137" s="274">
        <v>2</v>
      </c>
      <c r="B137" s="275">
        <v>7</v>
      </c>
      <c r="C137" s="274">
        <v>2</v>
      </c>
      <c r="D137" s="275"/>
      <c r="E137" s="276"/>
      <c r="F137" s="278"/>
      <c r="G137" s="277" t="s">
        <v>249</v>
      </c>
      <c r="H137" s="249">
        <v>108</v>
      </c>
      <c r="I137" s="259">
        <f t="shared" ref="I137:L138" si="14">I138</f>
        <v>0</v>
      </c>
      <c r="J137" s="295">
        <f t="shared" si="14"/>
        <v>0</v>
      </c>
      <c r="K137" s="259">
        <f t="shared" si="14"/>
        <v>0</v>
      </c>
      <c r="L137" s="260">
        <f t="shared" si="14"/>
        <v>0</v>
      </c>
    </row>
    <row r="138" spans="1:12" ht="25.5" hidden="1" customHeight="1" collapsed="1">
      <c r="A138" s="266">
        <v>2</v>
      </c>
      <c r="B138" s="261">
        <v>7</v>
      </c>
      <c r="C138" s="266">
        <v>2</v>
      </c>
      <c r="D138" s="261">
        <v>1</v>
      </c>
      <c r="E138" s="262"/>
      <c r="F138" s="264"/>
      <c r="G138" s="263" t="s">
        <v>250</v>
      </c>
      <c r="H138" s="249">
        <v>109</v>
      </c>
      <c r="I138" s="251">
        <f t="shared" si="14"/>
        <v>0</v>
      </c>
      <c r="J138" s="292">
        <f t="shared" si="14"/>
        <v>0</v>
      </c>
      <c r="K138" s="251">
        <f t="shared" si="14"/>
        <v>0</v>
      </c>
      <c r="L138" s="250">
        <f t="shared" si="14"/>
        <v>0</v>
      </c>
    </row>
    <row r="139" spans="1:12" ht="25.5" hidden="1" customHeight="1" collapsed="1">
      <c r="A139" s="266">
        <v>2</v>
      </c>
      <c r="B139" s="261">
        <v>7</v>
      </c>
      <c r="C139" s="266">
        <v>2</v>
      </c>
      <c r="D139" s="261">
        <v>1</v>
      </c>
      <c r="E139" s="262">
        <v>1</v>
      </c>
      <c r="F139" s="264"/>
      <c r="G139" s="263" t="s">
        <v>250</v>
      </c>
      <c r="H139" s="249">
        <v>110</v>
      </c>
      <c r="I139" s="251">
        <f>SUM(I140:I141)</f>
        <v>0</v>
      </c>
      <c r="J139" s="292">
        <f>SUM(J140:J141)</f>
        <v>0</v>
      </c>
      <c r="K139" s="251">
        <f>SUM(K140:K141)</f>
        <v>0</v>
      </c>
      <c r="L139" s="250">
        <f>SUM(L140:L141)</f>
        <v>0</v>
      </c>
    </row>
    <row r="140" spans="1:12" ht="12" hidden="1" customHeight="1" collapsed="1">
      <c r="A140" s="266">
        <v>2</v>
      </c>
      <c r="B140" s="261">
        <v>7</v>
      </c>
      <c r="C140" s="266">
        <v>2</v>
      </c>
      <c r="D140" s="261">
        <v>1</v>
      </c>
      <c r="E140" s="262">
        <v>1</v>
      </c>
      <c r="F140" s="264">
        <v>1</v>
      </c>
      <c r="G140" s="263" t="s">
        <v>251</v>
      </c>
      <c r="H140" s="249">
        <v>111</v>
      </c>
      <c r="I140" s="268">
        <v>0</v>
      </c>
      <c r="J140" s="268">
        <v>0</v>
      </c>
      <c r="K140" s="268">
        <v>0</v>
      </c>
      <c r="L140" s="268">
        <v>0</v>
      </c>
    </row>
    <row r="141" spans="1:12" ht="15" hidden="1" customHeight="1" collapsed="1">
      <c r="A141" s="266">
        <v>2</v>
      </c>
      <c r="B141" s="261">
        <v>7</v>
      </c>
      <c r="C141" s="266">
        <v>2</v>
      </c>
      <c r="D141" s="261">
        <v>1</v>
      </c>
      <c r="E141" s="262">
        <v>1</v>
      </c>
      <c r="F141" s="264">
        <v>2</v>
      </c>
      <c r="G141" s="263" t="s">
        <v>252</v>
      </c>
      <c r="H141" s="249">
        <v>112</v>
      </c>
      <c r="I141" s="268">
        <v>0</v>
      </c>
      <c r="J141" s="268">
        <v>0</v>
      </c>
      <c r="K141" s="268">
        <v>0</v>
      </c>
      <c r="L141" s="268">
        <v>0</v>
      </c>
    </row>
    <row r="142" spans="1:12" ht="15" hidden="1" customHeight="1" collapsed="1">
      <c r="A142" s="266">
        <v>2</v>
      </c>
      <c r="B142" s="261">
        <v>7</v>
      </c>
      <c r="C142" s="266">
        <v>2</v>
      </c>
      <c r="D142" s="261">
        <v>2</v>
      </c>
      <c r="E142" s="262"/>
      <c r="F142" s="264"/>
      <c r="G142" s="263" t="s">
        <v>253</v>
      </c>
      <c r="H142" s="249">
        <v>113</v>
      </c>
      <c r="I142" s="251">
        <f>I143</f>
        <v>0</v>
      </c>
      <c r="J142" s="251">
        <f>J143</f>
        <v>0</v>
      </c>
      <c r="K142" s="251">
        <f>K143</f>
        <v>0</v>
      </c>
      <c r="L142" s="251">
        <f>L143</f>
        <v>0</v>
      </c>
    </row>
    <row r="143" spans="1:12" ht="15" hidden="1" customHeight="1" collapsed="1">
      <c r="A143" s="266">
        <v>2</v>
      </c>
      <c r="B143" s="261">
        <v>7</v>
      </c>
      <c r="C143" s="266">
        <v>2</v>
      </c>
      <c r="D143" s="261">
        <v>2</v>
      </c>
      <c r="E143" s="262">
        <v>1</v>
      </c>
      <c r="F143" s="264"/>
      <c r="G143" s="263" t="s">
        <v>253</v>
      </c>
      <c r="H143" s="249">
        <v>114</v>
      </c>
      <c r="I143" s="251">
        <f>SUM(I144)</f>
        <v>0</v>
      </c>
      <c r="J143" s="251">
        <f>SUM(J144)</f>
        <v>0</v>
      </c>
      <c r="K143" s="251">
        <f>SUM(K144)</f>
        <v>0</v>
      </c>
      <c r="L143" s="251">
        <f>SUM(L144)</f>
        <v>0</v>
      </c>
    </row>
    <row r="144" spans="1:12" ht="15" hidden="1" customHeight="1" collapsed="1">
      <c r="A144" s="266">
        <v>2</v>
      </c>
      <c r="B144" s="261">
        <v>7</v>
      </c>
      <c r="C144" s="266">
        <v>2</v>
      </c>
      <c r="D144" s="261">
        <v>2</v>
      </c>
      <c r="E144" s="262">
        <v>1</v>
      </c>
      <c r="F144" s="264">
        <v>1</v>
      </c>
      <c r="G144" s="263" t="s">
        <v>253</v>
      </c>
      <c r="H144" s="249">
        <v>115</v>
      </c>
      <c r="I144" s="268">
        <v>0</v>
      </c>
      <c r="J144" s="268">
        <v>0</v>
      </c>
      <c r="K144" s="268">
        <v>0</v>
      </c>
      <c r="L144" s="268">
        <v>0</v>
      </c>
    </row>
    <row r="145" spans="1:12" hidden="1" collapsed="1">
      <c r="A145" s="266">
        <v>2</v>
      </c>
      <c r="B145" s="261">
        <v>7</v>
      </c>
      <c r="C145" s="266">
        <v>3</v>
      </c>
      <c r="D145" s="261"/>
      <c r="E145" s="262"/>
      <c r="F145" s="264"/>
      <c r="G145" s="263" t="s">
        <v>254</v>
      </c>
      <c r="H145" s="249">
        <v>116</v>
      </c>
      <c r="I145" s="251">
        <f t="shared" ref="I145:L146" si="15">I146</f>
        <v>0</v>
      </c>
      <c r="J145" s="292">
        <f t="shared" si="15"/>
        <v>0</v>
      </c>
      <c r="K145" s="251">
        <f t="shared" si="15"/>
        <v>0</v>
      </c>
      <c r="L145" s="250">
        <f t="shared" si="15"/>
        <v>0</v>
      </c>
    </row>
    <row r="146" spans="1:12" hidden="1" collapsed="1">
      <c r="A146" s="274">
        <v>2</v>
      </c>
      <c r="B146" s="283">
        <v>7</v>
      </c>
      <c r="C146" s="308">
        <v>3</v>
      </c>
      <c r="D146" s="283">
        <v>1</v>
      </c>
      <c r="E146" s="284"/>
      <c r="F146" s="285"/>
      <c r="G146" s="286" t="s">
        <v>254</v>
      </c>
      <c r="H146" s="249">
        <v>117</v>
      </c>
      <c r="I146" s="280">
        <f t="shared" si="15"/>
        <v>0</v>
      </c>
      <c r="J146" s="306">
        <f t="shared" si="15"/>
        <v>0</v>
      </c>
      <c r="K146" s="280">
        <f t="shared" si="15"/>
        <v>0</v>
      </c>
      <c r="L146" s="279">
        <f t="shared" si="15"/>
        <v>0</v>
      </c>
    </row>
    <row r="147" spans="1:12" hidden="1" collapsed="1">
      <c r="A147" s="266">
        <v>2</v>
      </c>
      <c r="B147" s="261">
        <v>7</v>
      </c>
      <c r="C147" s="266">
        <v>3</v>
      </c>
      <c r="D147" s="261">
        <v>1</v>
      </c>
      <c r="E147" s="262">
        <v>1</v>
      </c>
      <c r="F147" s="264"/>
      <c r="G147" s="263" t="s">
        <v>254</v>
      </c>
      <c r="H147" s="249">
        <v>118</v>
      </c>
      <c r="I147" s="251">
        <f>SUM(I148:I149)</f>
        <v>0</v>
      </c>
      <c r="J147" s="292">
        <f>SUM(J148:J149)</f>
        <v>0</v>
      </c>
      <c r="K147" s="251">
        <f>SUM(K148:K149)</f>
        <v>0</v>
      </c>
      <c r="L147" s="250">
        <f>SUM(L148:L149)</f>
        <v>0</v>
      </c>
    </row>
    <row r="148" spans="1:12" hidden="1" collapsed="1">
      <c r="A148" s="282">
        <v>2</v>
      </c>
      <c r="B148" s="256">
        <v>7</v>
      </c>
      <c r="C148" s="282">
        <v>3</v>
      </c>
      <c r="D148" s="256">
        <v>1</v>
      </c>
      <c r="E148" s="254">
        <v>1</v>
      </c>
      <c r="F148" s="257">
        <v>1</v>
      </c>
      <c r="G148" s="255" t="s">
        <v>255</v>
      </c>
      <c r="H148" s="249">
        <v>119</v>
      </c>
      <c r="I148" s="307">
        <v>0</v>
      </c>
      <c r="J148" s="307">
        <v>0</v>
      </c>
      <c r="K148" s="307">
        <v>0</v>
      </c>
      <c r="L148" s="307">
        <v>0</v>
      </c>
    </row>
    <row r="149" spans="1:12" ht="16.5" hidden="1" customHeight="1" collapsed="1">
      <c r="A149" s="266">
        <v>2</v>
      </c>
      <c r="B149" s="261">
        <v>7</v>
      </c>
      <c r="C149" s="266">
        <v>3</v>
      </c>
      <c r="D149" s="261">
        <v>1</v>
      </c>
      <c r="E149" s="262">
        <v>1</v>
      </c>
      <c r="F149" s="264">
        <v>2</v>
      </c>
      <c r="G149" s="263" t="s">
        <v>256</v>
      </c>
      <c r="H149" s="249">
        <v>120</v>
      </c>
      <c r="I149" s="268">
        <v>0</v>
      </c>
      <c r="J149" s="269">
        <v>0</v>
      </c>
      <c r="K149" s="269">
        <v>0</v>
      </c>
      <c r="L149" s="269">
        <v>0</v>
      </c>
    </row>
    <row r="150" spans="1:12" ht="15" hidden="1" customHeight="1" collapsed="1">
      <c r="A150" s="296">
        <v>2</v>
      </c>
      <c r="B150" s="296">
        <v>8</v>
      </c>
      <c r="C150" s="245"/>
      <c r="D150" s="271"/>
      <c r="E150" s="253"/>
      <c r="F150" s="309"/>
      <c r="G150" s="258" t="s">
        <v>257</v>
      </c>
      <c r="H150" s="249">
        <v>121</v>
      </c>
      <c r="I150" s="273">
        <f>I151</f>
        <v>0</v>
      </c>
      <c r="J150" s="294">
        <f>J151</f>
        <v>0</v>
      </c>
      <c r="K150" s="273">
        <f>K151</f>
        <v>0</v>
      </c>
      <c r="L150" s="272">
        <f>L151</f>
        <v>0</v>
      </c>
    </row>
    <row r="151" spans="1:12" ht="14.25" hidden="1" customHeight="1" collapsed="1">
      <c r="A151" s="274">
        <v>2</v>
      </c>
      <c r="B151" s="274">
        <v>8</v>
      </c>
      <c r="C151" s="274">
        <v>1</v>
      </c>
      <c r="D151" s="275"/>
      <c r="E151" s="276"/>
      <c r="F151" s="278"/>
      <c r="G151" s="255" t="s">
        <v>257</v>
      </c>
      <c r="H151" s="249">
        <v>122</v>
      </c>
      <c r="I151" s="273">
        <f>I152+I157</f>
        <v>0</v>
      </c>
      <c r="J151" s="294">
        <f>J152+J157</f>
        <v>0</v>
      </c>
      <c r="K151" s="273">
        <f>K152+K157</f>
        <v>0</v>
      </c>
      <c r="L151" s="272">
        <f>L152+L157</f>
        <v>0</v>
      </c>
    </row>
    <row r="152" spans="1:12" ht="13.5" hidden="1" customHeight="1" collapsed="1">
      <c r="A152" s="266">
        <v>2</v>
      </c>
      <c r="B152" s="261">
        <v>8</v>
      </c>
      <c r="C152" s="263">
        <v>1</v>
      </c>
      <c r="D152" s="261">
        <v>1</v>
      </c>
      <c r="E152" s="262"/>
      <c r="F152" s="264"/>
      <c r="G152" s="263" t="s">
        <v>258</v>
      </c>
      <c r="H152" s="249">
        <v>123</v>
      </c>
      <c r="I152" s="251">
        <f>I153</f>
        <v>0</v>
      </c>
      <c r="J152" s="292">
        <f>J153</f>
        <v>0</v>
      </c>
      <c r="K152" s="251">
        <f>K153</f>
        <v>0</v>
      </c>
      <c r="L152" s="250">
        <f>L153</f>
        <v>0</v>
      </c>
    </row>
    <row r="153" spans="1:12" ht="13.5" hidden="1" customHeight="1" collapsed="1">
      <c r="A153" s="266">
        <v>2</v>
      </c>
      <c r="B153" s="261">
        <v>8</v>
      </c>
      <c r="C153" s="255">
        <v>1</v>
      </c>
      <c r="D153" s="256">
        <v>1</v>
      </c>
      <c r="E153" s="254">
        <v>1</v>
      </c>
      <c r="F153" s="257"/>
      <c r="G153" s="263" t="s">
        <v>258</v>
      </c>
      <c r="H153" s="249">
        <v>124</v>
      </c>
      <c r="I153" s="273">
        <f>SUM(I154:I156)</f>
        <v>0</v>
      </c>
      <c r="J153" s="273">
        <f>SUM(J154:J156)</f>
        <v>0</v>
      </c>
      <c r="K153" s="273">
        <f>SUM(K154:K156)</f>
        <v>0</v>
      </c>
      <c r="L153" s="273">
        <f>SUM(L154:L156)</f>
        <v>0</v>
      </c>
    </row>
    <row r="154" spans="1:12" ht="13.5" hidden="1" customHeight="1" collapsed="1">
      <c r="A154" s="261">
        <v>2</v>
      </c>
      <c r="B154" s="256">
        <v>8</v>
      </c>
      <c r="C154" s="263">
        <v>1</v>
      </c>
      <c r="D154" s="261">
        <v>1</v>
      </c>
      <c r="E154" s="262">
        <v>1</v>
      </c>
      <c r="F154" s="264">
        <v>1</v>
      </c>
      <c r="G154" s="263" t="s">
        <v>259</v>
      </c>
      <c r="H154" s="249">
        <v>125</v>
      </c>
      <c r="I154" s="268">
        <v>0</v>
      </c>
      <c r="J154" s="268">
        <v>0</v>
      </c>
      <c r="K154" s="268">
        <v>0</v>
      </c>
      <c r="L154" s="268">
        <v>0</v>
      </c>
    </row>
    <row r="155" spans="1:12" ht="15.75" hidden="1" customHeight="1" collapsed="1">
      <c r="A155" s="274">
        <v>2</v>
      </c>
      <c r="B155" s="283">
        <v>8</v>
      </c>
      <c r="C155" s="286">
        <v>1</v>
      </c>
      <c r="D155" s="283">
        <v>1</v>
      </c>
      <c r="E155" s="284">
        <v>1</v>
      </c>
      <c r="F155" s="285">
        <v>2</v>
      </c>
      <c r="G155" s="286" t="s">
        <v>260</v>
      </c>
      <c r="H155" s="249">
        <v>126</v>
      </c>
      <c r="I155" s="310">
        <v>0</v>
      </c>
      <c r="J155" s="310">
        <v>0</v>
      </c>
      <c r="K155" s="310">
        <v>0</v>
      </c>
      <c r="L155" s="310">
        <v>0</v>
      </c>
    </row>
    <row r="156" spans="1:12" hidden="1" collapsed="1">
      <c r="A156" s="274">
        <v>2</v>
      </c>
      <c r="B156" s="283">
        <v>8</v>
      </c>
      <c r="C156" s="286">
        <v>1</v>
      </c>
      <c r="D156" s="283">
        <v>1</v>
      </c>
      <c r="E156" s="284">
        <v>1</v>
      </c>
      <c r="F156" s="285">
        <v>3</v>
      </c>
      <c r="G156" s="286" t="s">
        <v>261</v>
      </c>
      <c r="H156" s="249">
        <v>127</v>
      </c>
      <c r="I156" s="310">
        <v>0</v>
      </c>
      <c r="J156" s="311">
        <v>0</v>
      </c>
      <c r="K156" s="310">
        <v>0</v>
      </c>
      <c r="L156" s="287">
        <v>0</v>
      </c>
    </row>
    <row r="157" spans="1:12" ht="15" hidden="1" customHeight="1" collapsed="1">
      <c r="A157" s="266">
        <v>2</v>
      </c>
      <c r="B157" s="261">
        <v>8</v>
      </c>
      <c r="C157" s="263">
        <v>1</v>
      </c>
      <c r="D157" s="261">
        <v>2</v>
      </c>
      <c r="E157" s="262"/>
      <c r="F157" s="264"/>
      <c r="G157" s="263" t="s">
        <v>262</v>
      </c>
      <c r="H157" s="249">
        <v>128</v>
      </c>
      <c r="I157" s="251">
        <f t="shared" ref="I157:L158" si="16">I158</f>
        <v>0</v>
      </c>
      <c r="J157" s="292">
        <f t="shared" si="16"/>
        <v>0</v>
      </c>
      <c r="K157" s="251">
        <f t="shared" si="16"/>
        <v>0</v>
      </c>
      <c r="L157" s="250">
        <f t="shared" si="16"/>
        <v>0</v>
      </c>
    </row>
    <row r="158" spans="1:12" hidden="1" collapsed="1">
      <c r="A158" s="266">
        <v>2</v>
      </c>
      <c r="B158" s="261">
        <v>8</v>
      </c>
      <c r="C158" s="263">
        <v>1</v>
      </c>
      <c r="D158" s="261">
        <v>2</v>
      </c>
      <c r="E158" s="262">
        <v>1</v>
      </c>
      <c r="F158" s="264"/>
      <c r="G158" s="263" t="s">
        <v>262</v>
      </c>
      <c r="H158" s="249">
        <v>129</v>
      </c>
      <c r="I158" s="251">
        <f t="shared" si="16"/>
        <v>0</v>
      </c>
      <c r="J158" s="292">
        <f t="shared" si="16"/>
        <v>0</v>
      </c>
      <c r="K158" s="251">
        <f t="shared" si="16"/>
        <v>0</v>
      </c>
      <c r="L158" s="250">
        <f t="shared" si="16"/>
        <v>0</v>
      </c>
    </row>
    <row r="159" spans="1:12" hidden="1" collapsed="1">
      <c r="A159" s="274">
        <v>2</v>
      </c>
      <c r="B159" s="275">
        <v>8</v>
      </c>
      <c r="C159" s="277">
        <v>1</v>
      </c>
      <c r="D159" s="275">
        <v>2</v>
      </c>
      <c r="E159" s="276">
        <v>1</v>
      </c>
      <c r="F159" s="278">
        <v>1</v>
      </c>
      <c r="G159" s="263" t="s">
        <v>262</v>
      </c>
      <c r="H159" s="249">
        <v>130</v>
      </c>
      <c r="I159" s="312">
        <v>0</v>
      </c>
      <c r="J159" s="269">
        <v>0</v>
      </c>
      <c r="K159" s="269">
        <v>0</v>
      </c>
      <c r="L159" s="269">
        <v>0</v>
      </c>
    </row>
    <row r="160" spans="1:12" ht="39.75" hidden="1" customHeight="1" collapsed="1">
      <c r="A160" s="296">
        <v>2</v>
      </c>
      <c r="B160" s="245">
        <v>9</v>
      </c>
      <c r="C160" s="247"/>
      <c r="D160" s="245"/>
      <c r="E160" s="246"/>
      <c r="F160" s="248"/>
      <c r="G160" s="247" t="s">
        <v>263</v>
      </c>
      <c r="H160" s="249">
        <v>131</v>
      </c>
      <c r="I160" s="251">
        <f>I161+I165</f>
        <v>0</v>
      </c>
      <c r="J160" s="292">
        <f>J161+J165</f>
        <v>0</v>
      </c>
      <c r="K160" s="251">
        <f>K161+K165</f>
        <v>0</v>
      </c>
      <c r="L160" s="250">
        <f>L161+L165</f>
        <v>0</v>
      </c>
    </row>
    <row r="161" spans="1:12" s="277" customFormat="1" ht="39" hidden="1" customHeight="1" collapsed="1">
      <c r="A161" s="266">
        <v>2</v>
      </c>
      <c r="B161" s="261">
        <v>9</v>
      </c>
      <c r="C161" s="263">
        <v>1</v>
      </c>
      <c r="D161" s="261"/>
      <c r="E161" s="262"/>
      <c r="F161" s="264"/>
      <c r="G161" s="263" t="s">
        <v>264</v>
      </c>
      <c r="H161" s="249">
        <v>132</v>
      </c>
      <c r="I161" s="251">
        <f t="shared" ref="I161:L163" si="17">I162</f>
        <v>0</v>
      </c>
      <c r="J161" s="292">
        <f t="shared" si="17"/>
        <v>0</v>
      </c>
      <c r="K161" s="251">
        <f t="shared" si="17"/>
        <v>0</v>
      </c>
      <c r="L161" s="250">
        <f t="shared" si="17"/>
        <v>0</v>
      </c>
    </row>
    <row r="162" spans="1:12" ht="42.75" hidden="1" customHeight="1" collapsed="1">
      <c r="A162" s="282">
        <v>2</v>
      </c>
      <c r="B162" s="256">
        <v>9</v>
      </c>
      <c r="C162" s="255">
        <v>1</v>
      </c>
      <c r="D162" s="256">
        <v>1</v>
      </c>
      <c r="E162" s="254"/>
      <c r="F162" s="257"/>
      <c r="G162" s="263" t="s">
        <v>265</v>
      </c>
      <c r="H162" s="249">
        <v>133</v>
      </c>
      <c r="I162" s="273">
        <f t="shared" si="17"/>
        <v>0</v>
      </c>
      <c r="J162" s="294">
        <f t="shared" si="17"/>
        <v>0</v>
      </c>
      <c r="K162" s="273">
        <f t="shared" si="17"/>
        <v>0</v>
      </c>
      <c r="L162" s="272">
        <f t="shared" si="17"/>
        <v>0</v>
      </c>
    </row>
    <row r="163" spans="1:12" ht="38.25" hidden="1" customHeight="1" collapsed="1">
      <c r="A163" s="266">
        <v>2</v>
      </c>
      <c r="B163" s="261">
        <v>9</v>
      </c>
      <c r="C163" s="266">
        <v>1</v>
      </c>
      <c r="D163" s="261">
        <v>1</v>
      </c>
      <c r="E163" s="262">
        <v>1</v>
      </c>
      <c r="F163" s="264"/>
      <c r="G163" s="263" t="s">
        <v>265</v>
      </c>
      <c r="H163" s="249">
        <v>134</v>
      </c>
      <c r="I163" s="251">
        <f t="shared" si="17"/>
        <v>0</v>
      </c>
      <c r="J163" s="292">
        <f t="shared" si="17"/>
        <v>0</v>
      </c>
      <c r="K163" s="251">
        <f t="shared" si="17"/>
        <v>0</v>
      </c>
      <c r="L163" s="250">
        <f t="shared" si="17"/>
        <v>0</v>
      </c>
    </row>
    <row r="164" spans="1:12" ht="38.25" hidden="1" customHeight="1" collapsed="1">
      <c r="A164" s="282">
        <v>2</v>
      </c>
      <c r="B164" s="256">
        <v>9</v>
      </c>
      <c r="C164" s="256">
        <v>1</v>
      </c>
      <c r="D164" s="256">
        <v>1</v>
      </c>
      <c r="E164" s="254">
        <v>1</v>
      </c>
      <c r="F164" s="257">
        <v>1</v>
      </c>
      <c r="G164" s="263" t="s">
        <v>265</v>
      </c>
      <c r="H164" s="249">
        <v>135</v>
      </c>
      <c r="I164" s="307">
        <v>0</v>
      </c>
      <c r="J164" s="307">
        <v>0</v>
      </c>
      <c r="K164" s="307">
        <v>0</v>
      </c>
      <c r="L164" s="307">
        <v>0</v>
      </c>
    </row>
    <row r="165" spans="1:12" ht="41.25" hidden="1" customHeight="1" collapsed="1">
      <c r="A165" s="266">
        <v>2</v>
      </c>
      <c r="B165" s="261">
        <v>9</v>
      </c>
      <c r="C165" s="261">
        <v>2</v>
      </c>
      <c r="D165" s="261"/>
      <c r="E165" s="262"/>
      <c r="F165" s="264"/>
      <c r="G165" s="263" t="s">
        <v>266</v>
      </c>
      <c r="H165" s="249">
        <v>136</v>
      </c>
      <c r="I165" s="251">
        <f>SUM(I166+I171)</f>
        <v>0</v>
      </c>
      <c r="J165" s="251">
        <f>SUM(J166+J171)</f>
        <v>0</v>
      </c>
      <c r="K165" s="251">
        <f>SUM(K166+K171)</f>
        <v>0</v>
      </c>
      <c r="L165" s="251">
        <f>SUM(L166+L171)</f>
        <v>0</v>
      </c>
    </row>
    <row r="166" spans="1:12" ht="44.25" hidden="1" customHeight="1" collapsed="1">
      <c r="A166" s="266">
        <v>2</v>
      </c>
      <c r="B166" s="261">
        <v>9</v>
      </c>
      <c r="C166" s="261">
        <v>2</v>
      </c>
      <c r="D166" s="256">
        <v>1</v>
      </c>
      <c r="E166" s="254"/>
      <c r="F166" s="257"/>
      <c r="G166" s="255" t="s">
        <v>267</v>
      </c>
      <c r="H166" s="249">
        <v>137</v>
      </c>
      <c r="I166" s="273">
        <f>I167</f>
        <v>0</v>
      </c>
      <c r="J166" s="294">
        <f>J167</f>
        <v>0</v>
      </c>
      <c r="K166" s="273">
        <f>K167</f>
        <v>0</v>
      </c>
      <c r="L166" s="272">
        <f>L167</f>
        <v>0</v>
      </c>
    </row>
    <row r="167" spans="1:12" ht="40.5" hidden="1" customHeight="1" collapsed="1">
      <c r="A167" s="282">
        <v>2</v>
      </c>
      <c r="B167" s="256">
        <v>9</v>
      </c>
      <c r="C167" s="256">
        <v>2</v>
      </c>
      <c r="D167" s="261">
        <v>1</v>
      </c>
      <c r="E167" s="262">
        <v>1</v>
      </c>
      <c r="F167" s="264"/>
      <c r="G167" s="255" t="s">
        <v>268</v>
      </c>
      <c r="H167" s="249">
        <v>138</v>
      </c>
      <c r="I167" s="251">
        <f>SUM(I168:I170)</f>
        <v>0</v>
      </c>
      <c r="J167" s="292">
        <f>SUM(J168:J170)</f>
        <v>0</v>
      </c>
      <c r="K167" s="251">
        <f>SUM(K168:K170)</f>
        <v>0</v>
      </c>
      <c r="L167" s="250">
        <f>SUM(L168:L170)</f>
        <v>0</v>
      </c>
    </row>
    <row r="168" spans="1:12" ht="53.25" hidden="1" customHeight="1" collapsed="1">
      <c r="A168" s="274">
        <v>2</v>
      </c>
      <c r="B168" s="283">
        <v>9</v>
      </c>
      <c r="C168" s="283">
        <v>2</v>
      </c>
      <c r="D168" s="283">
        <v>1</v>
      </c>
      <c r="E168" s="284">
        <v>1</v>
      </c>
      <c r="F168" s="285">
        <v>1</v>
      </c>
      <c r="G168" s="255" t="s">
        <v>269</v>
      </c>
      <c r="H168" s="249">
        <v>139</v>
      </c>
      <c r="I168" s="310">
        <v>0</v>
      </c>
      <c r="J168" s="267">
        <v>0</v>
      </c>
      <c r="K168" s="267">
        <v>0</v>
      </c>
      <c r="L168" s="267">
        <v>0</v>
      </c>
    </row>
    <row r="169" spans="1:12" ht="51.75" hidden="1" customHeight="1" collapsed="1">
      <c r="A169" s="266">
        <v>2</v>
      </c>
      <c r="B169" s="261">
        <v>9</v>
      </c>
      <c r="C169" s="261">
        <v>2</v>
      </c>
      <c r="D169" s="261">
        <v>1</v>
      </c>
      <c r="E169" s="262">
        <v>1</v>
      </c>
      <c r="F169" s="264">
        <v>2</v>
      </c>
      <c r="G169" s="255" t="s">
        <v>270</v>
      </c>
      <c r="H169" s="249">
        <v>140</v>
      </c>
      <c r="I169" s="268">
        <v>0</v>
      </c>
      <c r="J169" s="313">
        <v>0</v>
      </c>
      <c r="K169" s="313">
        <v>0</v>
      </c>
      <c r="L169" s="313">
        <v>0</v>
      </c>
    </row>
    <row r="170" spans="1:12" ht="54.75" hidden="1" customHeight="1" collapsed="1">
      <c r="A170" s="266">
        <v>2</v>
      </c>
      <c r="B170" s="261">
        <v>9</v>
      </c>
      <c r="C170" s="261">
        <v>2</v>
      </c>
      <c r="D170" s="261">
        <v>1</v>
      </c>
      <c r="E170" s="262">
        <v>1</v>
      </c>
      <c r="F170" s="264">
        <v>3</v>
      </c>
      <c r="G170" s="255" t="s">
        <v>271</v>
      </c>
      <c r="H170" s="249">
        <v>141</v>
      </c>
      <c r="I170" s="268">
        <v>0</v>
      </c>
      <c r="J170" s="268">
        <v>0</v>
      </c>
      <c r="K170" s="268">
        <v>0</v>
      </c>
      <c r="L170" s="268">
        <v>0</v>
      </c>
    </row>
    <row r="171" spans="1:12" ht="39" hidden="1" customHeight="1" collapsed="1">
      <c r="A171" s="314">
        <v>2</v>
      </c>
      <c r="B171" s="314">
        <v>9</v>
      </c>
      <c r="C171" s="314">
        <v>2</v>
      </c>
      <c r="D171" s="314">
        <v>2</v>
      </c>
      <c r="E171" s="314"/>
      <c r="F171" s="314"/>
      <c r="G171" s="263" t="s">
        <v>272</v>
      </c>
      <c r="H171" s="249">
        <v>142</v>
      </c>
      <c r="I171" s="251">
        <f>I172</f>
        <v>0</v>
      </c>
      <c r="J171" s="292">
        <f>J172</f>
        <v>0</v>
      </c>
      <c r="K171" s="251">
        <f>K172</f>
        <v>0</v>
      </c>
      <c r="L171" s="250">
        <f>L172</f>
        <v>0</v>
      </c>
    </row>
    <row r="172" spans="1:12" ht="43.5" hidden="1" customHeight="1" collapsed="1">
      <c r="A172" s="266">
        <v>2</v>
      </c>
      <c r="B172" s="261">
        <v>9</v>
      </c>
      <c r="C172" s="261">
        <v>2</v>
      </c>
      <c r="D172" s="261">
        <v>2</v>
      </c>
      <c r="E172" s="262">
        <v>1</v>
      </c>
      <c r="F172" s="264"/>
      <c r="G172" s="255" t="s">
        <v>273</v>
      </c>
      <c r="H172" s="249">
        <v>143</v>
      </c>
      <c r="I172" s="273">
        <f>SUM(I173:I175)</f>
        <v>0</v>
      </c>
      <c r="J172" s="273">
        <f>SUM(J173:J175)</f>
        <v>0</v>
      </c>
      <c r="K172" s="273">
        <f>SUM(K173:K175)</f>
        <v>0</v>
      </c>
      <c r="L172" s="273">
        <f>SUM(L173:L175)</f>
        <v>0</v>
      </c>
    </row>
    <row r="173" spans="1:12" ht="54.75" hidden="1" customHeight="1" collapsed="1">
      <c r="A173" s="266">
        <v>2</v>
      </c>
      <c r="B173" s="261">
        <v>9</v>
      </c>
      <c r="C173" s="261">
        <v>2</v>
      </c>
      <c r="D173" s="261">
        <v>2</v>
      </c>
      <c r="E173" s="261">
        <v>1</v>
      </c>
      <c r="F173" s="264">
        <v>1</v>
      </c>
      <c r="G173" s="315" t="s">
        <v>274</v>
      </c>
      <c r="H173" s="249">
        <v>144</v>
      </c>
      <c r="I173" s="268">
        <v>0</v>
      </c>
      <c r="J173" s="267">
        <v>0</v>
      </c>
      <c r="K173" s="267">
        <v>0</v>
      </c>
      <c r="L173" s="267">
        <v>0</v>
      </c>
    </row>
    <row r="174" spans="1:12" ht="54" hidden="1" customHeight="1" collapsed="1">
      <c r="A174" s="275">
        <v>2</v>
      </c>
      <c r="B174" s="277">
        <v>9</v>
      </c>
      <c r="C174" s="275">
        <v>2</v>
      </c>
      <c r="D174" s="276">
        <v>2</v>
      </c>
      <c r="E174" s="276">
        <v>1</v>
      </c>
      <c r="F174" s="278">
        <v>2</v>
      </c>
      <c r="G174" s="277" t="s">
        <v>275</v>
      </c>
      <c r="H174" s="249">
        <v>145</v>
      </c>
      <c r="I174" s="267">
        <v>0</v>
      </c>
      <c r="J174" s="269">
        <v>0</v>
      </c>
      <c r="K174" s="269">
        <v>0</v>
      </c>
      <c r="L174" s="269">
        <v>0</v>
      </c>
    </row>
    <row r="175" spans="1:12" ht="54" hidden="1" customHeight="1" collapsed="1">
      <c r="A175" s="261">
        <v>2</v>
      </c>
      <c r="B175" s="286">
        <v>9</v>
      </c>
      <c r="C175" s="283">
        <v>2</v>
      </c>
      <c r="D175" s="284">
        <v>2</v>
      </c>
      <c r="E175" s="284">
        <v>1</v>
      </c>
      <c r="F175" s="285">
        <v>3</v>
      </c>
      <c r="G175" s="286" t="s">
        <v>276</v>
      </c>
      <c r="H175" s="249">
        <v>146</v>
      </c>
      <c r="I175" s="313">
        <v>0</v>
      </c>
      <c r="J175" s="313">
        <v>0</v>
      </c>
      <c r="K175" s="313">
        <v>0</v>
      </c>
      <c r="L175" s="313">
        <v>0</v>
      </c>
    </row>
    <row r="176" spans="1:12" ht="76.5" hidden="1" customHeight="1" collapsed="1">
      <c r="A176" s="245">
        <v>3</v>
      </c>
      <c r="B176" s="247"/>
      <c r="C176" s="245"/>
      <c r="D176" s="246"/>
      <c r="E176" s="246"/>
      <c r="F176" s="248"/>
      <c r="G176" s="301" t="s">
        <v>277</v>
      </c>
      <c r="H176" s="249">
        <v>147</v>
      </c>
      <c r="I176" s="250">
        <f>SUM(I177+I229+I294)</f>
        <v>0</v>
      </c>
      <c r="J176" s="292">
        <f>SUM(J177+J229+J294)</f>
        <v>0</v>
      </c>
      <c r="K176" s="251">
        <f>SUM(K177+K229+K294)</f>
        <v>0</v>
      </c>
      <c r="L176" s="250">
        <f>SUM(L177+L229+L294)</f>
        <v>0</v>
      </c>
    </row>
    <row r="177" spans="1:12" ht="34.5" hidden="1" customHeight="1" collapsed="1">
      <c r="A177" s="296">
        <v>3</v>
      </c>
      <c r="B177" s="245">
        <v>1</v>
      </c>
      <c r="C177" s="271"/>
      <c r="D177" s="253"/>
      <c r="E177" s="253"/>
      <c r="F177" s="309"/>
      <c r="G177" s="291" t="s">
        <v>278</v>
      </c>
      <c r="H177" s="249">
        <v>148</v>
      </c>
      <c r="I177" s="250">
        <f>SUM(I178+I200+I207+I219+I223)</f>
        <v>0</v>
      </c>
      <c r="J177" s="272">
        <f>SUM(J178+J200+J207+J219+J223)</f>
        <v>0</v>
      </c>
      <c r="K177" s="272">
        <f>SUM(K178+K200+K207+K219+K223)</f>
        <v>0</v>
      </c>
      <c r="L177" s="272">
        <f>SUM(L178+L200+L207+L219+L223)</f>
        <v>0</v>
      </c>
    </row>
    <row r="178" spans="1:12" ht="30.75" hidden="1" customHeight="1" collapsed="1">
      <c r="A178" s="256">
        <v>3</v>
      </c>
      <c r="B178" s="255">
        <v>1</v>
      </c>
      <c r="C178" s="256">
        <v>1</v>
      </c>
      <c r="D178" s="254"/>
      <c r="E178" s="254"/>
      <c r="F178" s="316"/>
      <c r="G178" s="266" t="s">
        <v>279</v>
      </c>
      <c r="H178" s="249">
        <v>149</v>
      </c>
      <c r="I178" s="272">
        <f>SUM(I179+I182+I187+I192+I197)</f>
        <v>0</v>
      </c>
      <c r="J178" s="292">
        <f>SUM(J179+J182+J187+J192+J197)</f>
        <v>0</v>
      </c>
      <c r="K178" s="251">
        <f>SUM(K179+K182+K187+K192+K197)</f>
        <v>0</v>
      </c>
      <c r="L178" s="250">
        <f>SUM(L179+L182+L187+L192+L197)</f>
        <v>0</v>
      </c>
    </row>
    <row r="179" spans="1:12" ht="12.75" hidden="1" customHeight="1" collapsed="1">
      <c r="A179" s="261">
        <v>3</v>
      </c>
      <c r="B179" s="263">
        <v>1</v>
      </c>
      <c r="C179" s="261">
        <v>1</v>
      </c>
      <c r="D179" s="262">
        <v>1</v>
      </c>
      <c r="E179" s="262"/>
      <c r="F179" s="317"/>
      <c r="G179" s="266" t="s">
        <v>280</v>
      </c>
      <c r="H179" s="249">
        <v>150</v>
      </c>
      <c r="I179" s="250">
        <f t="shared" ref="I179:L180" si="18">I180</f>
        <v>0</v>
      </c>
      <c r="J179" s="294">
        <f t="shared" si="18"/>
        <v>0</v>
      </c>
      <c r="K179" s="273">
        <f t="shared" si="18"/>
        <v>0</v>
      </c>
      <c r="L179" s="272">
        <f t="shared" si="18"/>
        <v>0</v>
      </c>
    </row>
    <row r="180" spans="1:12" ht="13.5" hidden="1" customHeight="1" collapsed="1">
      <c r="A180" s="261">
        <v>3</v>
      </c>
      <c r="B180" s="263">
        <v>1</v>
      </c>
      <c r="C180" s="261">
        <v>1</v>
      </c>
      <c r="D180" s="262">
        <v>1</v>
      </c>
      <c r="E180" s="262">
        <v>1</v>
      </c>
      <c r="F180" s="297"/>
      <c r="G180" s="266" t="s">
        <v>281</v>
      </c>
      <c r="H180" s="249">
        <v>151</v>
      </c>
      <c r="I180" s="272">
        <f t="shared" si="18"/>
        <v>0</v>
      </c>
      <c r="J180" s="250">
        <f t="shared" si="18"/>
        <v>0</v>
      </c>
      <c r="K180" s="250">
        <f t="shared" si="18"/>
        <v>0</v>
      </c>
      <c r="L180" s="250">
        <f t="shared" si="18"/>
        <v>0</v>
      </c>
    </row>
    <row r="181" spans="1:12" ht="13.5" hidden="1" customHeight="1" collapsed="1">
      <c r="A181" s="261">
        <v>3</v>
      </c>
      <c r="B181" s="263">
        <v>1</v>
      </c>
      <c r="C181" s="261">
        <v>1</v>
      </c>
      <c r="D181" s="262">
        <v>1</v>
      </c>
      <c r="E181" s="262">
        <v>1</v>
      </c>
      <c r="F181" s="297">
        <v>1</v>
      </c>
      <c r="G181" s="266" t="s">
        <v>281</v>
      </c>
      <c r="H181" s="249">
        <v>152</v>
      </c>
      <c r="I181" s="269">
        <v>0</v>
      </c>
      <c r="J181" s="269">
        <v>0</v>
      </c>
      <c r="K181" s="269">
        <v>0</v>
      </c>
      <c r="L181" s="269">
        <v>0</v>
      </c>
    </row>
    <row r="182" spans="1:12" ht="14.25" hidden="1" customHeight="1" collapsed="1">
      <c r="A182" s="256">
        <v>3</v>
      </c>
      <c r="B182" s="254">
        <v>1</v>
      </c>
      <c r="C182" s="254">
        <v>1</v>
      </c>
      <c r="D182" s="254">
        <v>2</v>
      </c>
      <c r="E182" s="254"/>
      <c r="F182" s="257"/>
      <c r="G182" s="255" t="s">
        <v>282</v>
      </c>
      <c r="H182" s="249">
        <v>153</v>
      </c>
      <c r="I182" s="272">
        <f>I183</f>
        <v>0</v>
      </c>
      <c r="J182" s="294">
        <f>J183</f>
        <v>0</v>
      </c>
      <c r="K182" s="273">
        <f>K183</f>
        <v>0</v>
      </c>
      <c r="L182" s="272">
        <f>L183</f>
        <v>0</v>
      </c>
    </row>
    <row r="183" spans="1:12" ht="13.5" hidden="1" customHeight="1" collapsed="1">
      <c r="A183" s="261">
        <v>3</v>
      </c>
      <c r="B183" s="262">
        <v>1</v>
      </c>
      <c r="C183" s="262">
        <v>1</v>
      </c>
      <c r="D183" s="262">
        <v>2</v>
      </c>
      <c r="E183" s="262">
        <v>1</v>
      </c>
      <c r="F183" s="264"/>
      <c r="G183" s="255" t="s">
        <v>282</v>
      </c>
      <c r="H183" s="249">
        <v>154</v>
      </c>
      <c r="I183" s="250">
        <f>SUM(I184:I186)</f>
        <v>0</v>
      </c>
      <c r="J183" s="292">
        <f>SUM(J184:J186)</f>
        <v>0</v>
      </c>
      <c r="K183" s="251">
        <f>SUM(K184:K186)</f>
        <v>0</v>
      </c>
      <c r="L183" s="250">
        <f>SUM(L184:L186)</f>
        <v>0</v>
      </c>
    </row>
    <row r="184" spans="1:12" ht="14.25" hidden="1" customHeight="1" collapsed="1">
      <c r="A184" s="256">
        <v>3</v>
      </c>
      <c r="B184" s="254">
        <v>1</v>
      </c>
      <c r="C184" s="254">
        <v>1</v>
      </c>
      <c r="D184" s="254">
        <v>2</v>
      </c>
      <c r="E184" s="254">
        <v>1</v>
      </c>
      <c r="F184" s="257">
        <v>1</v>
      </c>
      <c r="G184" s="255" t="s">
        <v>283</v>
      </c>
      <c r="H184" s="249">
        <v>155</v>
      </c>
      <c r="I184" s="267">
        <v>0</v>
      </c>
      <c r="J184" s="267">
        <v>0</v>
      </c>
      <c r="K184" s="267">
        <v>0</v>
      </c>
      <c r="L184" s="313">
        <v>0</v>
      </c>
    </row>
    <row r="185" spans="1:12" ht="14.25" hidden="1" customHeight="1" collapsed="1">
      <c r="A185" s="261">
        <v>3</v>
      </c>
      <c r="B185" s="262">
        <v>1</v>
      </c>
      <c r="C185" s="262">
        <v>1</v>
      </c>
      <c r="D185" s="262">
        <v>2</v>
      </c>
      <c r="E185" s="262">
        <v>1</v>
      </c>
      <c r="F185" s="264">
        <v>2</v>
      </c>
      <c r="G185" s="263" t="s">
        <v>284</v>
      </c>
      <c r="H185" s="249">
        <v>156</v>
      </c>
      <c r="I185" s="269">
        <v>0</v>
      </c>
      <c r="J185" s="269">
        <v>0</v>
      </c>
      <c r="K185" s="269">
        <v>0</v>
      </c>
      <c r="L185" s="269">
        <v>0</v>
      </c>
    </row>
    <row r="186" spans="1:12" ht="26.25" hidden="1" customHeight="1" collapsed="1">
      <c r="A186" s="256">
        <v>3</v>
      </c>
      <c r="B186" s="254">
        <v>1</v>
      </c>
      <c r="C186" s="254">
        <v>1</v>
      </c>
      <c r="D186" s="254">
        <v>2</v>
      </c>
      <c r="E186" s="254">
        <v>1</v>
      </c>
      <c r="F186" s="257">
        <v>3</v>
      </c>
      <c r="G186" s="255" t="s">
        <v>285</v>
      </c>
      <c r="H186" s="249">
        <v>157</v>
      </c>
      <c r="I186" s="267">
        <v>0</v>
      </c>
      <c r="J186" s="267">
        <v>0</v>
      </c>
      <c r="K186" s="267">
        <v>0</v>
      </c>
      <c r="L186" s="313">
        <v>0</v>
      </c>
    </row>
    <row r="187" spans="1:12" ht="14.25" hidden="1" customHeight="1" collapsed="1">
      <c r="A187" s="261">
        <v>3</v>
      </c>
      <c r="B187" s="262">
        <v>1</v>
      </c>
      <c r="C187" s="262">
        <v>1</v>
      </c>
      <c r="D187" s="262">
        <v>3</v>
      </c>
      <c r="E187" s="262"/>
      <c r="F187" s="264"/>
      <c r="G187" s="263" t="s">
        <v>286</v>
      </c>
      <c r="H187" s="249">
        <v>158</v>
      </c>
      <c r="I187" s="250">
        <f>I188</f>
        <v>0</v>
      </c>
      <c r="J187" s="292">
        <f>J188</f>
        <v>0</v>
      </c>
      <c r="K187" s="251">
        <f>K188</f>
        <v>0</v>
      </c>
      <c r="L187" s="250">
        <f>L188</f>
        <v>0</v>
      </c>
    </row>
    <row r="188" spans="1:12" ht="14.25" hidden="1" customHeight="1" collapsed="1">
      <c r="A188" s="261">
        <v>3</v>
      </c>
      <c r="B188" s="262">
        <v>1</v>
      </c>
      <c r="C188" s="262">
        <v>1</v>
      </c>
      <c r="D188" s="262">
        <v>3</v>
      </c>
      <c r="E188" s="262">
        <v>1</v>
      </c>
      <c r="F188" s="264"/>
      <c r="G188" s="263" t="s">
        <v>286</v>
      </c>
      <c r="H188" s="249">
        <v>159</v>
      </c>
      <c r="I188" s="250">
        <f>SUM(I189:I191)</f>
        <v>0</v>
      </c>
      <c r="J188" s="250">
        <f>SUM(J189:J191)</f>
        <v>0</v>
      </c>
      <c r="K188" s="250">
        <f>SUM(K189:K191)</f>
        <v>0</v>
      </c>
      <c r="L188" s="250">
        <f>SUM(L189:L191)</f>
        <v>0</v>
      </c>
    </row>
    <row r="189" spans="1:12" ht="13.5" hidden="1" customHeight="1" collapsed="1">
      <c r="A189" s="261">
        <v>3</v>
      </c>
      <c r="B189" s="262">
        <v>1</v>
      </c>
      <c r="C189" s="262">
        <v>1</v>
      </c>
      <c r="D189" s="262">
        <v>3</v>
      </c>
      <c r="E189" s="262">
        <v>1</v>
      </c>
      <c r="F189" s="264">
        <v>1</v>
      </c>
      <c r="G189" s="263" t="s">
        <v>287</v>
      </c>
      <c r="H189" s="249">
        <v>160</v>
      </c>
      <c r="I189" s="269">
        <v>0</v>
      </c>
      <c r="J189" s="269">
        <v>0</v>
      </c>
      <c r="K189" s="269">
        <v>0</v>
      </c>
      <c r="L189" s="313">
        <v>0</v>
      </c>
    </row>
    <row r="190" spans="1:12" ht="15.75" hidden="1" customHeight="1" collapsed="1">
      <c r="A190" s="261">
        <v>3</v>
      </c>
      <c r="B190" s="262">
        <v>1</v>
      </c>
      <c r="C190" s="262">
        <v>1</v>
      </c>
      <c r="D190" s="262">
        <v>3</v>
      </c>
      <c r="E190" s="262">
        <v>1</v>
      </c>
      <c r="F190" s="264">
        <v>2</v>
      </c>
      <c r="G190" s="263" t="s">
        <v>288</v>
      </c>
      <c r="H190" s="249">
        <v>161</v>
      </c>
      <c r="I190" s="267">
        <v>0</v>
      </c>
      <c r="J190" s="269">
        <v>0</v>
      </c>
      <c r="K190" s="269">
        <v>0</v>
      </c>
      <c r="L190" s="269">
        <v>0</v>
      </c>
    </row>
    <row r="191" spans="1:12" ht="15.75" hidden="1" customHeight="1" collapsed="1">
      <c r="A191" s="261">
        <v>3</v>
      </c>
      <c r="B191" s="262">
        <v>1</v>
      </c>
      <c r="C191" s="262">
        <v>1</v>
      </c>
      <c r="D191" s="262">
        <v>3</v>
      </c>
      <c r="E191" s="262">
        <v>1</v>
      </c>
      <c r="F191" s="264">
        <v>3</v>
      </c>
      <c r="G191" s="266" t="s">
        <v>289</v>
      </c>
      <c r="H191" s="249">
        <v>162</v>
      </c>
      <c r="I191" s="267">
        <v>0</v>
      </c>
      <c r="J191" s="269">
        <v>0</v>
      </c>
      <c r="K191" s="269">
        <v>0</v>
      </c>
      <c r="L191" s="269">
        <v>0</v>
      </c>
    </row>
    <row r="192" spans="1:12" ht="18" hidden="1" customHeight="1" collapsed="1">
      <c r="A192" s="275">
        <v>3</v>
      </c>
      <c r="B192" s="276">
        <v>1</v>
      </c>
      <c r="C192" s="276">
        <v>1</v>
      </c>
      <c r="D192" s="276">
        <v>4</v>
      </c>
      <c r="E192" s="276"/>
      <c r="F192" s="278"/>
      <c r="G192" s="277" t="s">
        <v>290</v>
      </c>
      <c r="H192" s="249">
        <v>163</v>
      </c>
      <c r="I192" s="250">
        <f>I193</f>
        <v>0</v>
      </c>
      <c r="J192" s="295">
        <f>J193</f>
        <v>0</v>
      </c>
      <c r="K192" s="259">
        <f>K193</f>
        <v>0</v>
      </c>
      <c r="L192" s="260">
        <f>L193</f>
        <v>0</v>
      </c>
    </row>
    <row r="193" spans="1:12" ht="13.5" hidden="1" customHeight="1" collapsed="1">
      <c r="A193" s="261">
        <v>3</v>
      </c>
      <c r="B193" s="262">
        <v>1</v>
      </c>
      <c r="C193" s="262">
        <v>1</v>
      </c>
      <c r="D193" s="262">
        <v>4</v>
      </c>
      <c r="E193" s="262">
        <v>1</v>
      </c>
      <c r="F193" s="264"/>
      <c r="G193" s="277" t="s">
        <v>290</v>
      </c>
      <c r="H193" s="249">
        <v>164</v>
      </c>
      <c r="I193" s="272">
        <f>SUM(I194:I196)</f>
        <v>0</v>
      </c>
      <c r="J193" s="292">
        <f>SUM(J194:J196)</f>
        <v>0</v>
      </c>
      <c r="K193" s="251">
        <f>SUM(K194:K196)</f>
        <v>0</v>
      </c>
      <c r="L193" s="250">
        <f>SUM(L194:L196)</f>
        <v>0</v>
      </c>
    </row>
    <row r="194" spans="1:12" ht="17.25" hidden="1" customHeight="1" collapsed="1">
      <c r="A194" s="261">
        <v>3</v>
      </c>
      <c r="B194" s="262">
        <v>1</v>
      </c>
      <c r="C194" s="262">
        <v>1</v>
      </c>
      <c r="D194" s="262">
        <v>4</v>
      </c>
      <c r="E194" s="262">
        <v>1</v>
      </c>
      <c r="F194" s="264">
        <v>1</v>
      </c>
      <c r="G194" s="263" t="s">
        <v>291</v>
      </c>
      <c r="H194" s="249">
        <v>165</v>
      </c>
      <c r="I194" s="269">
        <v>0</v>
      </c>
      <c r="J194" s="269">
        <v>0</v>
      </c>
      <c r="K194" s="269">
        <v>0</v>
      </c>
      <c r="L194" s="313">
        <v>0</v>
      </c>
    </row>
    <row r="195" spans="1:12" ht="25.5" hidden="1" customHeight="1" collapsed="1">
      <c r="A195" s="256">
        <v>3</v>
      </c>
      <c r="B195" s="254">
        <v>1</v>
      </c>
      <c r="C195" s="254">
        <v>1</v>
      </c>
      <c r="D195" s="254">
        <v>4</v>
      </c>
      <c r="E195" s="254">
        <v>1</v>
      </c>
      <c r="F195" s="257">
        <v>2</v>
      </c>
      <c r="G195" s="255" t="s">
        <v>292</v>
      </c>
      <c r="H195" s="249">
        <v>166</v>
      </c>
      <c r="I195" s="267">
        <v>0</v>
      </c>
      <c r="J195" s="267">
        <v>0</v>
      </c>
      <c r="K195" s="267">
        <v>0</v>
      </c>
      <c r="L195" s="269">
        <v>0</v>
      </c>
    </row>
    <row r="196" spans="1:12" ht="14.25" hidden="1" customHeight="1" collapsed="1">
      <c r="A196" s="261">
        <v>3</v>
      </c>
      <c r="B196" s="262">
        <v>1</v>
      </c>
      <c r="C196" s="262">
        <v>1</v>
      </c>
      <c r="D196" s="262">
        <v>4</v>
      </c>
      <c r="E196" s="262">
        <v>1</v>
      </c>
      <c r="F196" s="264">
        <v>3</v>
      </c>
      <c r="G196" s="263" t="s">
        <v>293</v>
      </c>
      <c r="H196" s="249">
        <v>167</v>
      </c>
      <c r="I196" s="267">
        <v>0</v>
      </c>
      <c r="J196" s="267">
        <v>0</v>
      </c>
      <c r="K196" s="267">
        <v>0</v>
      </c>
      <c r="L196" s="269">
        <v>0</v>
      </c>
    </row>
    <row r="197" spans="1:12" ht="25.5" hidden="1" customHeight="1" collapsed="1">
      <c r="A197" s="261">
        <v>3</v>
      </c>
      <c r="B197" s="262">
        <v>1</v>
      </c>
      <c r="C197" s="262">
        <v>1</v>
      </c>
      <c r="D197" s="262">
        <v>5</v>
      </c>
      <c r="E197" s="262"/>
      <c r="F197" s="264"/>
      <c r="G197" s="263" t="s">
        <v>294</v>
      </c>
      <c r="H197" s="249">
        <v>168</v>
      </c>
      <c r="I197" s="250">
        <f t="shared" ref="I197:L198" si="19">I198</f>
        <v>0</v>
      </c>
      <c r="J197" s="292">
        <f t="shared" si="19"/>
        <v>0</v>
      </c>
      <c r="K197" s="251">
        <f t="shared" si="19"/>
        <v>0</v>
      </c>
      <c r="L197" s="250">
        <f t="shared" si="19"/>
        <v>0</v>
      </c>
    </row>
    <row r="198" spans="1:12" ht="26.25" hidden="1" customHeight="1" collapsed="1">
      <c r="A198" s="275">
        <v>3</v>
      </c>
      <c r="B198" s="276">
        <v>1</v>
      </c>
      <c r="C198" s="276">
        <v>1</v>
      </c>
      <c r="D198" s="276">
        <v>5</v>
      </c>
      <c r="E198" s="276">
        <v>1</v>
      </c>
      <c r="F198" s="278"/>
      <c r="G198" s="263" t="s">
        <v>294</v>
      </c>
      <c r="H198" s="249">
        <v>169</v>
      </c>
      <c r="I198" s="251">
        <f t="shared" si="19"/>
        <v>0</v>
      </c>
      <c r="J198" s="251">
        <f t="shared" si="19"/>
        <v>0</v>
      </c>
      <c r="K198" s="251">
        <f t="shared" si="19"/>
        <v>0</v>
      </c>
      <c r="L198" s="251">
        <f t="shared" si="19"/>
        <v>0</v>
      </c>
    </row>
    <row r="199" spans="1:12" ht="27" hidden="1" customHeight="1" collapsed="1">
      <c r="A199" s="261">
        <v>3</v>
      </c>
      <c r="B199" s="262">
        <v>1</v>
      </c>
      <c r="C199" s="262">
        <v>1</v>
      </c>
      <c r="D199" s="262">
        <v>5</v>
      </c>
      <c r="E199" s="262">
        <v>1</v>
      </c>
      <c r="F199" s="264">
        <v>1</v>
      </c>
      <c r="G199" s="263" t="s">
        <v>294</v>
      </c>
      <c r="H199" s="249">
        <v>170</v>
      </c>
      <c r="I199" s="267">
        <v>0</v>
      </c>
      <c r="J199" s="269">
        <v>0</v>
      </c>
      <c r="K199" s="269">
        <v>0</v>
      </c>
      <c r="L199" s="269">
        <v>0</v>
      </c>
    </row>
    <row r="200" spans="1:12" ht="26.25" hidden="1" customHeight="1" collapsed="1">
      <c r="A200" s="275">
        <v>3</v>
      </c>
      <c r="B200" s="276">
        <v>1</v>
      </c>
      <c r="C200" s="276">
        <v>2</v>
      </c>
      <c r="D200" s="276"/>
      <c r="E200" s="276"/>
      <c r="F200" s="278"/>
      <c r="G200" s="277" t="s">
        <v>295</v>
      </c>
      <c r="H200" s="249">
        <v>171</v>
      </c>
      <c r="I200" s="250">
        <f t="shared" ref="I200:L201" si="20">I201</f>
        <v>0</v>
      </c>
      <c r="J200" s="295">
        <f t="shared" si="20"/>
        <v>0</v>
      </c>
      <c r="K200" s="259">
        <f t="shared" si="20"/>
        <v>0</v>
      </c>
      <c r="L200" s="260">
        <f t="shared" si="20"/>
        <v>0</v>
      </c>
    </row>
    <row r="201" spans="1:12" ht="25.5" hidden="1" customHeight="1" collapsed="1">
      <c r="A201" s="261">
        <v>3</v>
      </c>
      <c r="B201" s="262">
        <v>1</v>
      </c>
      <c r="C201" s="262">
        <v>2</v>
      </c>
      <c r="D201" s="262">
        <v>1</v>
      </c>
      <c r="E201" s="262"/>
      <c r="F201" s="264"/>
      <c r="G201" s="277" t="s">
        <v>295</v>
      </c>
      <c r="H201" s="249">
        <v>172</v>
      </c>
      <c r="I201" s="272">
        <f t="shared" si="20"/>
        <v>0</v>
      </c>
      <c r="J201" s="292">
        <f t="shared" si="20"/>
        <v>0</v>
      </c>
      <c r="K201" s="251">
        <f t="shared" si="20"/>
        <v>0</v>
      </c>
      <c r="L201" s="250">
        <f t="shared" si="20"/>
        <v>0</v>
      </c>
    </row>
    <row r="202" spans="1:12" ht="26.25" hidden="1" customHeight="1" collapsed="1">
      <c r="A202" s="256">
        <v>3</v>
      </c>
      <c r="B202" s="254">
        <v>1</v>
      </c>
      <c r="C202" s="254">
        <v>2</v>
      </c>
      <c r="D202" s="254">
        <v>1</v>
      </c>
      <c r="E202" s="254">
        <v>1</v>
      </c>
      <c r="F202" s="257"/>
      <c r="G202" s="277" t="s">
        <v>295</v>
      </c>
      <c r="H202" s="249">
        <v>173</v>
      </c>
      <c r="I202" s="250">
        <f>SUM(I203:I206)</f>
        <v>0</v>
      </c>
      <c r="J202" s="294">
        <f>SUM(J203:J206)</f>
        <v>0</v>
      </c>
      <c r="K202" s="273">
        <f>SUM(K203:K206)</f>
        <v>0</v>
      </c>
      <c r="L202" s="272">
        <f>SUM(L203:L206)</f>
        <v>0</v>
      </c>
    </row>
    <row r="203" spans="1:12" ht="41.25" hidden="1" customHeight="1" collapsed="1">
      <c r="A203" s="261">
        <v>3</v>
      </c>
      <c r="B203" s="262">
        <v>1</v>
      </c>
      <c r="C203" s="262">
        <v>2</v>
      </c>
      <c r="D203" s="262">
        <v>1</v>
      </c>
      <c r="E203" s="262">
        <v>1</v>
      </c>
      <c r="F203" s="264">
        <v>2</v>
      </c>
      <c r="G203" s="263" t="s">
        <v>296</v>
      </c>
      <c r="H203" s="249">
        <v>174</v>
      </c>
      <c r="I203" s="269">
        <v>0</v>
      </c>
      <c r="J203" s="269">
        <v>0</v>
      </c>
      <c r="K203" s="269">
        <v>0</v>
      </c>
      <c r="L203" s="269">
        <v>0</v>
      </c>
    </row>
    <row r="204" spans="1:12" ht="14.25" hidden="1" customHeight="1" collapsed="1">
      <c r="A204" s="261">
        <v>3</v>
      </c>
      <c r="B204" s="262">
        <v>1</v>
      </c>
      <c r="C204" s="262">
        <v>2</v>
      </c>
      <c r="D204" s="261">
        <v>1</v>
      </c>
      <c r="E204" s="262">
        <v>1</v>
      </c>
      <c r="F204" s="264">
        <v>3</v>
      </c>
      <c r="G204" s="263" t="s">
        <v>297</v>
      </c>
      <c r="H204" s="249">
        <v>175</v>
      </c>
      <c r="I204" s="269">
        <v>0</v>
      </c>
      <c r="J204" s="269">
        <v>0</v>
      </c>
      <c r="K204" s="269">
        <v>0</v>
      </c>
      <c r="L204" s="269">
        <v>0</v>
      </c>
    </row>
    <row r="205" spans="1:12" ht="18.75" hidden="1" customHeight="1" collapsed="1">
      <c r="A205" s="261">
        <v>3</v>
      </c>
      <c r="B205" s="262">
        <v>1</v>
      </c>
      <c r="C205" s="262">
        <v>2</v>
      </c>
      <c r="D205" s="261">
        <v>1</v>
      </c>
      <c r="E205" s="262">
        <v>1</v>
      </c>
      <c r="F205" s="264">
        <v>4</v>
      </c>
      <c r="G205" s="263" t="s">
        <v>298</v>
      </c>
      <c r="H205" s="249">
        <v>176</v>
      </c>
      <c r="I205" s="269">
        <v>0</v>
      </c>
      <c r="J205" s="269">
        <v>0</v>
      </c>
      <c r="K205" s="269">
        <v>0</v>
      </c>
      <c r="L205" s="269">
        <v>0</v>
      </c>
    </row>
    <row r="206" spans="1:12" ht="17.25" hidden="1" customHeight="1" collapsed="1">
      <c r="A206" s="275">
        <v>3</v>
      </c>
      <c r="B206" s="284">
        <v>1</v>
      </c>
      <c r="C206" s="284">
        <v>2</v>
      </c>
      <c r="D206" s="283">
        <v>1</v>
      </c>
      <c r="E206" s="284">
        <v>1</v>
      </c>
      <c r="F206" s="285">
        <v>5</v>
      </c>
      <c r="G206" s="286" t="s">
        <v>299</v>
      </c>
      <c r="H206" s="249">
        <v>177</v>
      </c>
      <c r="I206" s="269">
        <v>0</v>
      </c>
      <c r="J206" s="269">
        <v>0</v>
      </c>
      <c r="K206" s="269">
        <v>0</v>
      </c>
      <c r="L206" s="313">
        <v>0</v>
      </c>
    </row>
    <row r="207" spans="1:12" ht="15" hidden="1" customHeight="1" collapsed="1">
      <c r="A207" s="261">
        <v>3</v>
      </c>
      <c r="B207" s="262">
        <v>1</v>
      </c>
      <c r="C207" s="262">
        <v>3</v>
      </c>
      <c r="D207" s="261"/>
      <c r="E207" s="262"/>
      <c r="F207" s="264"/>
      <c r="G207" s="263" t="s">
        <v>300</v>
      </c>
      <c r="H207" s="249">
        <v>178</v>
      </c>
      <c r="I207" s="250">
        <f>SUM(I208+I211)</f>
        <v>0</v>
      </c>
      <c r="J207" s="292">
        <f>SUM(J208+J211)</f>
        <v>0</v>
      </c>
      <c r="K207" s="251">
        <f>SUM(K208+K211)</f>
        <v>0</v>
      </c>
      <c r="L207" s="250">
        <f>SUM(L208+L211)</f>
        <v>0</v>
      </c>
    </row>
    <row r="208" spans="1:12" ht="27.75" hidden="1" customHeight="1" collapsed="1">
      <c r="A208" s="256">
        <v>3</v>
      </c>
      <c r="B208" s="254">
        <v>1</v>
      </c>
      <c r="C208" s="254">
        <v>3</v>
      </c>
      <c r="D208" s="256">
        <v>1</v>
      </c>
      <c r="E208" s="261"/>
      <c r="F208" s="257"/>
      <c r="G208" s="255" t="s">
        <v>301</v>
      </c>
      <c r="H208" s="249">
        <v>179</v>
      </c>
      <c r="I208" s="272">
        <f t="shared" ref="I208:L209" si="21">I209</f>
        <v>0</v>
      </c>
      <c r="J208" s="294">
        <f t="shared" si="21"/>
        <v>0</v>
      </c>
      <c r="K208" s="273">
        <f t="shared" si="21"/>
        <v>0</v>
      </c>
      <c r="L208" s="272">
        <f t="shared" si="21"/>
        <v>0</v>
      </c>
    </row>
    <row r="209" spans="1:16" ht="30.75" hidden="1" customHeight="1" collapsed="1">
      <c r="A209" s="261">
        <v>3</v>
      </c>
      <c r="B209" s="262">
        <v>1</v>
      </c>
      <c r="C209" s="262">
        <v>3</v>
      </c>
      <c r="D209" s="261">
        <v>1</v>
      </c>
      <c r="E209" s="261">
        <v>1</v>
      </c>
      <c r="F209" s="264"/>
      <c r="G209" s="255" t="s">
        <v>301</v>
      </c>
      <c r="H209" s="249">
        <v>180</v>
      </c>
      <c r="I209" s="250">
        <f t="shared" si="21"/>
        <v>0</v>
      </c>
      <c r="J209" s="292">
        <f t="shared" si="21"/>
        <v>0</v>
      </c>
      <c r="K209" s="251">
        <f t="shared" si="21"/>
        <v>0</v>
      </c>
      <c r="L209" s="250">
        <f t="shared" si="21"/>
        <v>0</v>
      </c>
    </row>
    <row r="210" spans="1:16" ht="27.75" hidden="1" customHeight="1" collapsed="1">
      <c r="A210" s="261">
        <v>3</v>
      </c>
      <c r="B210" s="263">
        <v>1</v>
      </c>
      <c r="C210" s="261">
        <v>3</v>
      </c>
      <c r="D210" s="262">
        <v>1</v>
      </c>
      <c r="E210" s="262">
        <v>1</v>
      </c>
      <c r="F210" s="264">
        <v>1</v>
      </c>
      <c r="G210" s="255" t="s">
        <v>301</v>
      </c>
      <c r="H210" s="249">
        <v>181</v>
      </c>
      <c r="I210" s="313">
        <v>0</v>
      </c>
      <c r="J210" s="313">
        <v>0</v>
      </c>
      <c r="K210" s="313">
        <v>0</v>
      </c>
      <c r="L210" s="313">
        <v>0</v>
      </c>
    </row>
    <row r="211" spans="1:16" ht="15" hidden="1" customHeight="1" collapsed="1">
      <c r="A211" s="261">
        <v>3</v>
      </c>
      <c r="B211" s="263">
        <v>1</v>
      </c>
      <c r="C211" s="261">
        <v>3</v>
      </c>
      <c r="D211" s="262">
        <v>2</v>
      </c>
      <c r="E211" s="262"/>
      <c r="F211" s="264"/>
      <c r="G211" s="263" t="s">
        <v>302</v>
      </c>
      <c r="H211" s="249">
        <v>182</v>
      </c>
      <c r="I211" s="250">
        <f>I212</f>
        <v>0</v>
      </c>
      <c r="J211" s="292">
        <f>J212</f>
        <v>0</v>
      </c>
      <c r="K211" s="251">
        <f>K212</f>
        <v>0</v>
      </c>
      <c r="L211" s="250">
        <f>L212</f>
        <v>0</v>
      </c>
    </row>
    <row r="212" spans="1:16" ht="15.75" hidden="1" customHeight="1" collapsed="1">
      <c r="A212" s="256">
        <v>3</v>
      </c>
      <c r="B212" s="255">
        <v>1</v>
      </c>
      <c r="C212" s="256">
        <v>3</v>
      </c>
      <c r="D212" s="254">
        <v>2</v>
      </c>
      <c r="E212" s="254">
        <v>1</v>
      </c>
      <c r="F212" s="257"/>
      <c r="G212" s="263" t="s">
        <v>302</v>
      </c>
      <c r="H212" s="249">
        <v>183</v>
      </c>
      <c r="I212" s="250">
        <f>SUM(I213:I218)</f>
        <v>0</v>
      </c>
      <c r="J212" s="250">
        <f>SUM(J213:J218)</f>
        <v>0</v>
      </c>
      <c r="K212" s="250">
        <f>SUM(K213:K218)</f>
        <v>0</v>
      </c>
      <c r="L212" s="250">
        <f>SUM(L213:L218)</f>
        <v>0</v>
      </c>
      <c r="M212" s="318"/>
      <c r="N212" s="318"/>
      <c r="O212" s="318"/>
      <c r="P212" s="318"/>
    </row>
    <row r="213" spans="1:16" ht="15" hidden="1" customHeight="1" collapsed="1">
      <c r="A213" s="261">
        <v>3</v>
      </c>
      <c r="B213" s="263">
        <v>1</v>
      </c>
      <c r="C213" s="261">
        <v>3</v>
      </c>
      <c r="D213" s="262">
        <v>2</v>
      </c>
      <c r="E213" s="262">
        <v>1</v>
      </c>
      <c r="F213" s="264">
        <v>1</v>
      </c>
      <c r="G213" s="263" t="s">
        <v>303</v>
      </c>
      <c r="H213" s="249">
        <v>184</v>
      </c>
      <c r="I213" s="269">
        <v>0</v>
      </c>
      <c r="J213" s="269">
        <v>0</v>
      </c>
      <c r="K213" s="269">
        <v>0</v>
      </c>
      <c r="L213" s="313">
        <v>0</v>
      </c>
    </row>
    <row r="214" spans="1:16" ht="26.25" hidden="1" customHeight="1" collapsed="1">
      <c r="A214" s="261">
        <v>3</v>
      </c>
      <c r="B214" s="263">
        <v>1</v>
      </c>
      <c r="C214" s="261">
        <v>3</v>
      </c>
      <c r="D214" s="262">
        <v>2</v>
      </c>
      <c r="E214" s="262">
        <v>1</v>
      </c>
      <c r="F214" s="264">
        <v>2</v>
      </c>
      <c r="G214" s="263" t="s">
        <v>304</v>
      </c>
      <c r="H214" s="249">
        <v>185</v>
      </c>
      <c r="I214" s="269">
        <v>0</v>
      </c>
      <c r="J214" s="269">
        <v>0</v>
      </c>
      <c r="K214" s="269">
        <v>0</v>
      </c>
      <c r="L214" s="269">
        <v>0</v>
      </c>
    </row>
    <row r="215" spans="1:16" ht="16.5" hidden="1" customHeight="1" collapsed="1">
      <c r="A215" s="261">
        <v>3</v>
      </c>
      <c r="B215" s="263">
        <v>1</v>
      </c>
      <c r="C215" s="261">
        <v>3</v>
      </c>
      <c r="D215" s="262">
        <v>2</v>
      </c>
      <c r="E215" s="262">
        <v>1</v>
      </c>
      <c r="F215" s="264">
        <v>3</v>
      </c>
      <c r="G215" s="263" t="s">
        <v>305</v>
      </c>
      <c r="H215" s="249">
        <v>186</v>
      </c>
      <c r="I215" s="269">
        <v>0</v>
      </c>
      <c r="J215" s="269">
        <v>0</v>
      </c>
      <c r="K215" s="269">
        <v>0</v>
      </c>
      <c r="L215" s="269">
        <v>0</v>
      </c>
    </row>
    <row r="216" spans="1:16" ht="27.75" hidden="1" customHeight="1" collapsed="1">
      <c r="A216" s="261">
        <v>3</v>
      </c>
      <c r="B216" s="263">
        <v>1</v>
      </c>
      <c r="C216" s="261">
        <v>3</v>
      </c>
      <c r="D216" s="262">
        <v>2</v>
      </c>
      <c r="E216" s="262">
        <v>1</v>
      </c>
      <c r="F216" s="264">
        <v>4</v>
      </c>
      <c r="G216" s="263" t="s">
        <v>306</v>
      </c>
      <c r="H216" s="249">
        <v>187</v>
      </c>
      <c r="I216" s="269">
        <v>0</v>
      </c>
      <c r="J216" s="269">
        <v>0</v>
      </c>
      <c r="K216" s="269">
        <v>0</v>
      </c>
      <c r="L216" s="313">
        <v>0</v>
      </c>
    </row>
    <row r="217" spans="1:16" ht="15.75" hidden="1" customHeight="1" collapsed="1">
      <c r="A217" s="261">
        <v>3</v>
      </c>
      <c r="B217" s="263">
        <v>1</v>
      </c>
      <c r="C217" s="261">
        <v>3</v>
      </c>
      <c r="D217" s="262">
        <v>2</v>
      </c>
      <c r="E217" s="262">
        <v>1</v>
      </c>
      <c r="F217" s="264">
        <v>5</v>
      </c>
      <c r="G217" s="255" t="s">
        <v>307</v>
      </c>
      <c r="H217" s="249">
        <v>188</v>
      </c>
      <c r="I217" s="269">
        <v>0</v>
      </c>
      <c r="J217" s="269">
        <v>0</v>
      </c>
      <c r="K217" s="269">
        <v>0</v>
      </c>
      <c r="L217" s="269">
        <v>0</v>
      </c>
    </row>
    <row r="218" spans="1:16" ht="13.5" hidden="1" customHeight="1" collapsed="1">
      <c r="A218" s="261">
        <v>3</v>
      </c>
      <c r="B218" s="263">
        <v>1</v>
      </c>
      <c r="C218" s="261">
        <v>3</v>
      </c>
      <c r="D218" s="262">
        <v>2</v>
      </c>
      <c r="E218" s="262">
        <v>1</v>
      </c>
      <c r="F218" s="264">
        <v>6</v>
      </c>
      <c r="G218" s="255" t="s">
        <v>302</v>
      </c>
      <c r="H218" s="249">
        <v>189</v>
      </c>
      <c r="I218" s="269">
        <v>0</v>
      </c>
      <c r="J218" s="269">
        <v>0</v>
      </c>
      <c r="K218" s="269">
        <v>0</v>
      </c>
      <c r="L218" s="313">
        <v>0</v>
      </c>
    </row>
    <row r="219" spans="1:16" ht="27" hidden="1" customHeight="1" collapsed="1">
      <c r="A219" s="256">
        <v>3</v>
      </c>
      <c r="B219" s="254">
        <v>1</v>
      </c>
      <c r="C219" s="254">
        <v>4</v>
      </c>
      <c r="D219" s="254"/>
      <c r="E219" s="254"/>
      <c r="F219" s="257"/>
      <c r="G219" s="255" t="s">
        <v>308</v>
      </c>
      <c r="H219" s="249">
        <v>190</v>
      </c>
      <c r="I219" s="272">
        <f t="shared" ref="I219:L221" si="22">I220</f>
        <v>0</v>
      </c>
      <c r="J219" s="294">
        <f t="shared" si="22"/>
        <v>0</v>
      </c>
      <c r="K219" s="273">
        <f t="shared" si="22"/>
        <v>0</v>
      </c>
      <c r="L219" s="273">
        <f t="shared" si="22"/>
        <v>0</v>
      </c>
    </row>
    <row r="220" spans="1:16" ht="27" hidden="1" customHeight="1" collapsed="1">
      <c r="A220" s="275">
        <v>3</v>
      </c>
      <c r="B220" s="284">
        <v>1</v>
      </c>
      <c r="C220" s="284">
        <v>4</v>
      </c>
      <c r="D220" s="284">
        <v>1</v>
      </c>
      <c r="E220" s="284"/>
      <c r="F220" s="285"/>
      <c r="G220" s="255" t="s">
        <v>308</v>
      </c>
      <c r="H220" s="249">
        <v>191</v>
      </c>
      <c r="I220" s="279">
        <f t="shared" si="22"/>
        <v>0</v>
      </c>
      <c r="J220" s="306">
        <f t="shared" si="22"/>
        <v>0</v>
      </c>
      <c r="K220" s="280">
        <f t="shared" si="22"/>
        <v>0</v>
      </c>
      <c r="L220" s="280">
        <f t="shared" si="22"/>
        <v>0</v>
      </c>
    </row>
    <row r="221" spans="1:16" ht="27.75" hidden="1" customHeight="1" collapsed="1">
      <c r="A221" s="261">
        <v>3</v>
      </c>
      <c r="B221" s="262">
        <v>1</v>
      </c>
      <c r="C221" s="262">
        <v>4</v>
      </c>
      <c r="D221" s="262">
        <v>1</v>
      </c>
      <c r="E221" s="262">
        <v>1</v>
      </c>
      <c r="F221" s="264"/>
      <c r="G221" s="255" t="s">
        <v>309</v>
      </c>
      <c r="H221" s="249">
        <v>192</v>
      </c>
      <c r="I221" s="250">
        <f t="shared" si="22"/>
        <v>0</v>
      </c>
      <c r="J221" s="292">
        <f t="shared" si="22"/>
        <v>0</v>
      </c>
      <c r="K221" s="251">
        <f t="shared" si="22"/>
        <v>0</v>
      </c>
      <c r="L221" s="251">
        <f t="shared" si="22"/>
        <v>0</v>
      </c>
    </row>
    <row r="222" spans="1:16" ht="27" hidden="1" customHeight="1" collapsed="1">
      <c r="A222" s="266">
        <v>3</v>
      </c>
      <c r="B222" s="261">
        <v>1</v>
      </c>
      <c r="C222" s="262">
        <v>4</v>
      </c>
      <c r="D222" s="262">
        <v>1</v>
      </c>
      <c r="E222" s="262">
        <v>1</v>
      </c>
      <c r="F222" s="264">
        <v>1</v>
      </c>
      <c r="G222" s="255" t="s">
        <v>309</v>
      </c>
      <c r="H222" s="249">
        <v>193</v>
      </c>
      <c r="I222" s="269">
        <v>0</v>
      </c>
      <c r="J222" s="269">
        <v>0</v>
      </c>
      <c r="K222" s="269">
        <v>0</v>
      </c>
      <c r="L222" s="269">
        <v>0</v>
      </c>
    </row>
    <row r="223" spans="1:16" ht="26.25" hidden="1" customHeight="1" collapsed="1">
      <c r="A223" s="266">
        <v>3</v>
      </c>
      <c r="B223" s="262">
        <v>1</v>
      </c>
      <c r="C223" s="262">
        <v>5</v>
      </c>
      <c r="D223" s="262"/>
      <c r="E223" s="262"/>
      <c r="F223" s="264"/>
      <c r="G223" s="263" t="s">
        <v>310</v>
      </c>
      <c r="H223" s="249">
        <v>194</v>
      </c>
      <c r="I223" s="250">
        <f t="shared" ref="I223:L224" si="23">I224</f>
        <v>0</v>
      </c>
      <c r="J223" s="250">
        <f t="shared" si="23"/>
        <v>0</v>
      </c>
      <c r="K223" s="250">
        <f t="shared" si="23"/>
        <v>0</v>
      </c>
      <c r="L223" s="250">
        <f t="shared" si="23"/>
        <v>0</v>
      </c>
    </row>
    <row r="224" spans="1:16" ht="30" hidden="1" customHeight="1" collapsed="1">
      <c r="A224" s="266">
        <v>3</v>
      </c>
      <c r="B224" s="262">
        <v>1</v>
      </c>
      <c r="C224" s="262">
        <v>5</v>
      </c>
      <c r="D224" s="262">
        <v>1</v>
      </c>
      <c r="E224" s="262"/>
      <c r="F224" s="264"/>
      <c r="G224" s="263" t="s">
        <v>310</v>
      </c>
      <c r="H224" s="249">
        <v>195</v>
      </c>
      <c r="I224" s="250">
        <f t="shared" si="23"/>
        <v>0</v>
      </c>
      <c r="J224" s="250">
        <f t="shared" si="23"/>
        <v>0</v>
      </c>
      <c r="K224" s="250">
        <f t="shared" si="23"/>
        <v>0</v>
      </c>
      <c r="L224" s="250">
        <f t="shared" si="23"/>
        <v>0</v>
      </c>
    </row>
    <row r="225" spans="1:12" ht="27" hidden="1" customHeight="1" collapsed="1">
      <c r="A225" s="266">
        <v>3</v>
      </c>
      <c r="B225" s="262">
        <v>1</v>
      </c>
      <c r="C225" s="262">
        <v>5</v>
      </c>
      <c r="D225" s="262">
        <v>1</v>
      </c>
      <c r="E225" s="262">
        <v>1</v>
      </c>
      <c r="F225" s="264"/>
      <c r="G225" s="263" t="s">
        <v>310</v>
      </c>
      <c r="H225" s="249">
        <v>196</v>
      </c>
      <c r="I225" s="250">
        <f>SUM(I226:I228)</f>
        <v>0</v>
      </c>
      <c r="J225" s="250">
        <f>SUM(J226:J228)</f>
        <v>0</v>
      </c>
      <c r="K225" s="250">
        <f>SUM(K226:K228)</f>
        <v>0</v>
      </c>
      <c r="L225" s="250">
        <f>SUM(L226:L228)</f>
        <v>0</v>
      </c>
    </row>
    <row r="226" spans="1:12" ht="21" hidden="1" customHeight="1" collapsed="1">
      <c r="A226" s="266">
        <v>3</v>
      </c>
      <c r="B226" s="262">
        <v>1</v>
      </c>
      <c r="C226" s="262">
        <v>5</v>
      </c>
      <c r="D226" s="262">
        <v>1</v>
      </c>
      <c r="E226" s="262">
        <v>1</v>
      </c>
      <c r="F226" s="264">
        <v>1</v>
      </c>
      <c r="G226" s="315" t="s">
        <v>311</v>
      </c>
      <c r="H226" s="249">
        <v>197</v>
      </c>
      <c r="I226" s="269">
        <v>0</v>
      </c>
      <c r="J226" s="269">
        <v>0</v>
      </c>
      <c r="K226" s="269">
        <v>0</v>
      </c>
      <c r="L226" s="269">
        <v>0</v>
      </c>
    </row>
    <row r="227" spans="1:12" ht="25.5" hidden="1" customHeight="1" collapsed="1">
      <c r="A227" s="266">
        <v>3</v>
      </c>
      <c r="B227" s="262">
        <v>1</v>
      </c>
      <c r="C227" s="262">
        <v>5</v>
      </c>
      <c r="D227" s="262">
        <v>1</v>
      </c>
      <c r="E227" s="262">
        <v>1</v>
      </c>
      <c r="F227" s="264">
        <v>2</v>
      </c>
      <c r="G227" s="315" t="s">
        <v>312</v>
      </c>
      <c r="H227" s="249">
        <v>198</v>
      </c>
      <c r="I227" s="269">
        <v>0</v>
      </c>
      <c r="J227" s="269">
        <v>0</v>
      </c>
      <c r="K227" s="269">
        <v>0</v>
      </c>
      <c r="L227" s="269">
        <v>0</v>
      </c>
    </row>
    <row r="228" spans="1:12" ht="28.5" hidden="1" customHeight="1" collapsed="1">
      <c r="A228" s="266">
        <v>3</v>
      </c>
      <c r="B228" s="262">
        <v>1</v>
      </c>
      <c r="C228" s="262">
        <v>5</v>
      </c>
      <c r="D228" s="262">
        <v>1</v>
      </c>
      <c r="E228" s="262">
        <v>1</v>
      </c>
      <c r="F228" s="264">
        <v>3</v>
      </c>
      <c r="G228" s="315" t="s">
        <v>313</v>
      </c>
      <c r="H228" s="249">
        <v>199</v>
      </c>
      <c r="I228" s="269">
        <v>0</v>
      </c>
      <c r="J228" s="269">
        <v>0</v>
      </c>
      <c r="K228" s="269">
        <v>0</v>
      </c>
      <c r="L228" s="269">
        <v>0</v>
      </c>
    </row>
    <row r="229" spans="1:12" s="197" customFormat="1" ht="41.25" hidden="1" customHeight="1" collapsed="1">
      <c r="A229" s="245">
        <v>3</v>
      </c>
      <c r="B229" s="246">
        <v>2</v>
      </c>
      <c r="C229" s="246"/>
      <c r="D229" s="246"/>
      <c r="E229" s="246"/>
      <c r="F229" s="248"/>
      <c r="G229" s="247" t="s">
        <v>314</v>
      </c>
      <c r="H229" s="249">
        <v>200</v>
      </c>
      <c r="I229" s="250">
        <f>SUM(I230+I262)</f>
        <v>0</v>
      </c>
      <c r="J229" s="292">
        <f>SUM(J230+J262)</f>
        <v>0</v>
      </c>
      <c r="K229" s="251">
        <f>SUM(K230+K262)</f>
        <v>0</v>
      </c>
      <c r="L229" s="251">
        <f>SUM(L230+L262)</f>
        <v>0</v>
      </c>
    </row>
    <row r="230" spans="1:12" ht="26.25" hidden="1" customHeight="1" collapsed="1">
      <c r="A230" s="275">
        <v>3</v>
      </c>
      <c r="B230" s="283">
        <v>2</v>
      </c>
      <c r="C230" s="284">
        <v>1</v>
      </c>
      <c r="D230" s="284"/>
      <c r="E230" s="284"/>
      <c r="F230" s="285"/>
      <c r="G230" s="286" t="s">
        <v>315</v>
      </c>
      <c r="H230" s="249">
        <v>201</v>
      </c>
      <c r="I230" s="279">
        <f>SUM(I231+I240+I244+I248+I252+I255+I258)</f>
        <v>0</v>
      </c>
      <c r="J230" s="306">
        <f>SUM(J231+J240+J244+J248+J252+J255+J258)</f>
        <v>0</v>
      </c>
      <c r="K230" s="280">
        <f>SUM(K231+K240+K244+K248+K252+K255+K258)</f>
        <v>0</v>
      </c>
      <c r="L230" s="280">
        <f>SUM(L231+L240+L244+L248+L252+L255+L258)</f>
        <v>0</v>
      </c>
    </row>
    <row r="231" spans="1:12" ht="15.75" hidden="1" customHeight="1" collapsed="1">
      <c r="A231" s="261">
        <v>3</v>
      </c>
      <c r="B231" s="262">
        <v>2</v>
      </c>
      <c r="C231" s="262">
        <v>1</v>
      </c>
      <c r="D231" s="262">
        <v>1</v>
      </c>
      <c r="E231" s="262"/>
      <c r="F231" s="264"/>
      <c r="G231" s="263" t="s">
        <v>316</v>
      </c>
      <c r="H231" s="249">
        <v>202</v>
      </c>
      <c r="I231" s="279">
        <f>I232</f>
        <v>0</v>
      </c>
      <c r="J231" s="279">
        <f>J232</f>
        <v>0</v>
      </c>
      <c r="K231" s="279">
        <f>K232</f>
        <v>0</v>
      </c>
      <c r="L231" s="279">
        <f>L232</f>
        <v>0</v>
      </c>
    </row>
    <row r="232" spans="1:12" ht="12" hidden="1" customHeight="1" collapsed="1">
      <c r="A232" s="261">
        <v>3</v>
      </c>
      <c r="B232" s="261">
        <v>2</v>
      </c>
      <c r="C232" s="262">
        <v>1</v>
      </c>
      <c r="D232" s="262">
        <v>1</v>
      </c>
      <c r="E232" s="262">
        <v>1</v>
      </c>
      <c r="F232" s="264"/>
      <c r="G232" s="263" t="s">
        <v>317</v>
      </c>
      <c r="H232" s="249">
        <v>203</v>
      </c>
      <c r="I232" s="250">
        <f>SUM(I233:I233)</f>
        <v>0</v>
      </c>
      <c r="J232" s="292">
        <f>SUM(J233:J233)</f>
        <v>0</v>
      </c>
      <c r="K232" s="251">
        <f>SUM(K233:K233)</f>
        <v>0</v>
      </c>
      <c r="L232" s="251">
        <f>SUM(L233:L233)</f>
        <v>0</v>
      </c>
    </row>
    <row r="233" spans="1:12" ht="14.25" hidden="1" customHeight="1" collapsed="1">
      <c r="A233" s="275">
        <v>3</v>
      </c>
      <c r="B233" s="275">
        <v>2</v>
      </c>
      <c r="C233" s="284">
        <v>1</v>
      </c>
      <c r="D233" s="284">
        <v>1</v>
      </c>
      <c r="E233" s="284">
        <v>1</v>
      </c>
      <c r="F233" s="285">
        <v>1</v>
      </c>
      <c r="G233" s="286" t="s">
        <v>317</v>
      </c>
      <c r="H233" s="249">
        <v>204</v>
      </c>
      <c r="I233" s="269">
        <v>0</v>
      </c>
      <c r="J233" s="269">
        <v>0</v>
      </c>
      <c r="K233" s="269">
        <v>0</v>
      </c>
      <c r="L233" s="269">
        <v>0</v>
      </c>
    </row>
    <row r="234" spans="1:12" ht="14.25" hidden="1" customHeight="1" collapsed="1">
      <c r="A234" s="275">
        <v>3</v>
      </c>
      <c r="B234" s="284">
        <v>2</v>
      </c>
      <c r="C234" s="284">
        <v>1</v>
      </c>
      <c r="D234" s="284">
        <v>1</v>
      </c>
      <c r="E234" s="284">
        <v>2</v>
      </c>
      <c r="F234" s="285"/>
      <c r="G234" s="286" t="s">
        <v>318</v>
      </c>
      <c r="H234" s="249">
        <v>205</v>
      </c>
      <c r="I234" s="250">
        <f>SUM(I235:I236)</f>
        <v>0</v>
      </c>
      <c r="J234" s="250">
        <f>SUM(J235:J236)</f>
        <v>0</v>
      </c>
      <c r="K234" s="250">
        <f>SUM(K235:K236)</f>
        <v>0</v>
      </c>
      <c r="L234" s="250">
        <f>SUM(L235:L236)</f>
        <v>0</v>
      </c>
    </row>
    <row r="235" spans="1:12" ht="14.25" hidden="1" customHeight="1" collapsed="1">
      <c r="A235" s="275">
        <v>3</v>
      </c>
      <c r="B235" s="284">
        <v>2</v>
      </c>
      <c r="C235" s="284">
        <v>1</v>
      </c>
      <c r="D235" s="284">
        <v>1</v>
      </c>
      <c r="E235" s="284">
        <v>2</v>
      </c>
      <c r="F235" s="285">
        <v>1</v>
      </c>
      <c r="G235" s="286" t="s">
        <v>319</v>
      </c>
      <c r="H235" s="249">
        <v>206</v>
      </c>
      <c r="I235" s="269">
        <v>0</v>
      </c>
      <c r="J235" s="269">
        <v>0</v>
      </c>
      <c r="K235" s="269">
        <v>0</v>
      </c>
      <c r="L235" s="269">
        <v>0</v>
      </c>
    </row>
    <row r="236" spans="1:12" ht="14.25" hidden="1" customHeight="1" collapsed="1">
      <c r="A236" s="275">
        <v>3</v>
      </c>
      <c r="B236" s="284">
        <v>2</v>
      </c>
      <c r="C236" s="284">
        <v>1</v>
      </c>
      <c r="D236" s="284">
        <v>1</v>
      </c>
      <c r="E236" s="284">
        <v>2</v>
      </c>
      <c r="F236" s="285">
        <v>2</v>
      </c>
      <c r="G236" s="286" t="s">
        <v>320</v>
      </c>
      <c r="H236" s="249">
        <v>207</v>
      </c>
      <c r="I236" s="269">
        <v>0</v>
      </c>
      <c r="J236" s="269">
        <v>0</v>
      </c>
      <c r="K236" s="269">
        <v>0</v>
      </c>
      <c r="L236" s="269">
        <v>0</v>
      </c>
    </row>
    <row r="237" spans="1:12" ht="14.25" hidden="1" customHeight="1" collapsed="1">
      <c r="A237" s="275">
        <v>3</v>
      </c>
      <c r="B237" s="284">
        <v>2</v>
      </c>
      <c r="C237" s="284">
        <v>1</v>
      </c>
      <c r="D237" s="284">
        <v>1</v>
      </c>
      <c r="E237" s="284">
        <v>3</v>
      </c>
      <c r="F237" s="319"/>
      <c r="G237" s="286" t="s">
        <v>321</v>
      </c>
      <c r="H237" s="249">
        <v>208</v>
      </c>
      <c r="I237" s="250">
        <f>SUM(I238:I239)</f>
        <v>0</v>
      </c>
      <c r="J237" s="250">
        <f>SUM(J238:J239)</f>
        <v>0</v>
      </c>
      <c r="K237" s="250">
        <f>SUM(K238:K239)</f>
        <v>0</v>
      </c>
      <c r="L237" s="250">
        <f>SUM(L238:L239)</f>
        <v>0</v>
      </c>
    </row>
    <row r="238" spans="1:12" ht="14.25" hidden="1" customHeight="1" collapsed="1">
      <c r="A238" s="275">
        <v>3</v>
      </c>
      <c r="B238" s="284">
        <v>2</v>
      </c>
      <c r="C238" s="284">
        <v>1</v>
      </c>
      <c r="D238" s="284">
        <v>1</v>
      </c>
      <c r="E238" s="284">
        <v>3</v>
      </c>
      <c r="F238" s="285">
        <v>1</v>
      </c>
      <c r="G238" s="286" t="s">
        <v>322</v>
      </c>
      <c r="H238" s="249">
        <v>209</v>
      </c>
      <c r="I238" s="269">
        <v>0</v>
      </c>
      <c r="J238" s="269">
        <v>0</v>
      </c>
      <c r="K238" s="269">
        <v>0</v>
      </c>
      <c r="L238" s="269">
        <v>0</v>
      </c>
    </row>
    <row r="239" spans="1:12" ht="14.25" hidden="1" customHeight="1" collapsed="1">
      <c r="A239" s="275">
        <v>3</v>
      </c>
      <c r="B239" s="284">
        <v>2</v>
      </c>
      <c r="C239" s="284">
        <v>1</v>
      </c>
      <c r="D239" s="284">
        <v>1</v>
      </c>
      <c r="E239" s="284">
        <v>3</v>
      </c>
      <c r="F239" s="285">
        <v>2</v>
      </c>
      <c r="G239" s="286" t="s">
        <v>323</v>
      </c>
      <c r="H239" s="249">
        <v>210</v>
      </c>
      <c r="I239" s="269">
        <v>0</v>
      </c>
      <c r="J239" s="269">
        <v>0</v>
      </c>
      <c r="K239" s="269">
        <v>0</v>
      </c>
      <c r="L239" s="269">
        <v>0</v>
      </c>
    </row>
    <row r="240" spans="1:12" ht="27" hidden="1" customHeight="1" collapsed="1">
      <c r="A240" s="261">
        <v>3</v>
      </c>
      <c r="B240" s="262">
        <v>2</v>
      </c>
      <c r="C240" s="262">
        <v>1</v>
      </c>
      <c r="D240" s="262">
        <v>2</v>
      </c>
      <c r="E240" s="262"/>
      <c r="F240" s="264"/>
      <c r="G240" s="263" t="s">
        <v>324</v>
      </c>
      <c r="H240" s="249">
        <v>211</v>
      </c>
      <c r="I240" s="250">
        <f>I241</f>
        <v>0</v>
      </c>
      <c r="J240" s="250">
        <f>J241</f>
        <v>0</v>
      </c>
      <c r="K240" s="250">
        <f>K241</f>
        <v>0</v>
      </c>
      <c r="L240" s="250">
        <f>L241</f>
        <v>0</v>
      </c>
    </row>
    <row r="241" spans="1:12" ht="14.25" hidden="1" customHeight="1" collapsed="1">
      <c r="A241" s="261">
        <v>3</v>
      </c>
      <c r="B241" s="262">
        <v>2</v>
      </c>
      <c r="C241" s="262">
        <v>1</v>
      </c>
      <c r="D241" s="262">
        <v>2</v>
      </c>
      <c r="E241" s="262">
        <v>1</v>
      </c>
      <c r="F241" s="264"/>
      <c r="G241" s="263" t="s">
        <v>324</v>
      </c>
      <c r="H241" s="249">
        <v>212</v>
      </c>
      <c r="I241" s="250">
        <f>SUM(I242:I243)</f>
        <v>0</v>
      </c>
      <c r="J241" s="292">
        <f>SUM(J242:J243)</f>
        <v>0</v>
      </c>
      <c r="K241" s="251">
        <f>SUM(K242:K243)</f>
        <v>0</v>
      </c>
      <c r="L241" s="251">
        <f>SUM(L242:L243)</f>
        <v>0</v>
      </c>
    </row>
    <row r="242" spans="1:12" ht="27" hidden="1" customHeight="1" collapsed="1">
      <c r="A242" s="275">
        <v>3</v>
      </c>
      <c r="B242" s="283">
        <v>2</v>
      </c>
      <c r="C242" s="284">
        <v>1</v>
      </c>
      <c r="D242" s="284">
        <v>2</v>
      </c>
      <c r="E242" s="284">
        <v>1</v>
      </c>
      <c r="F242" s="285">
        <v>1</v>
      </c>
      <c r="G242" s="286" t="s">
        <v>325</v>
      </c>
      <c r="H242" s="249">
        <v>213</v>
      </c>
      <c r="I242" s="269">
        <v>0</v>
      </c>
      <c r="J242" s="269">
        <v>0</v>
      </c>
      <c r="K242" s="269">
        <v>0</v>
      </c>
      <c r="L242" s="269">
        <v>0</v>
      </c>
    </row>
    <row r="243" spans="1:12" ht="25.5" hidden="1" customHeight="1" collapsed="1">
      <c r="A243" s="261">
        <v>3</v>
      </c>
      <c r="B243" s="262">
        <v>2</v>
      </c>
      <c r="C243" s="262">
        <v>1</v>
      </c>
      <c r="D243" s="262">
        <v>2</v>
      </c>
      <c r="E243" s="262">
        <v>1</v>
      </c>
      <c r="F243" s="264">
        <v>2</v>
      </c>
      <c r="G243" s="263" t="s">
        <v>326</v>
      </c>
      <c r="H243" s="249">
        <v>214</v>
      </c>
      <c r="I243" s="269">
        <v>0</v>
      </c>
      <c r="J243" s="269">
        <v>0</v>
      </c>
      <c r="K243" s="269">
        <v>0</v>
      </c>
      <c r="L243" s="269">
        <v>0</v>
      </c>
    </row>
    <row r="244" spans="1:12" ht="26.25" hidden="1" customHeight="1" collapsed="1">
      <c r="A244" s="256">
        <v>3</v>
      </c>
      <c r="B244" s="254">
        <v>2</v>
      </c>
      <c r="C244" s="254">
        <v>1</v>
      </c>
      <c r="D244" s="254">
        <v>3</v>
      </c>
      <c r="E244" s="254"/>
      <c r="F244" s="257"/>
      <c r="G244" s="255" t="s">
        <v>327</v>
      </c>
      <c r="H244" s="249">
        <v>215</v>
      </c>
      <c r="I244" s="272">
        <f>I245</f>
        <v>0</v>
      </c>
      <c r="J244" s="294">
        <f>J245</f>
        <v>0</v>
      </c>
      <c r="K244" s="273">
        <f>K245</f>
        <v>0</v>
      </c>
      <c r="L244" s="273">
        <f>L245</f>
        <v>0</v>
      </c>
    </row>
    <row r="245" spans="1:12" ht="29.25" hidden="1" customHeight="1" collapsed="1">
      <c r="A245" s="261">
        <v>3</v>
      </c>
      <c r="B245" s="262">
        <v>2</v>
      </c>
      <c r="C245" s="262">
        <v>1</v>
      </c>
      <c r="D245" s="262">
        <v>3</v>
      </c>
      <c r="E245" s="262">
        <v>1</v>
      </c>
      <c r="F245" s="264"/>
      <c r="G245" s="255" t="s">
        <v>327</v>
      </c>
      <c r="H245" s="249">
        <v>216</v>
      </c>
      <c r="I245" s="250">
        <f>I246+I247</f>
        <v>0</v>
      </c>
      <c r="J245" s="250">
        <f>J246+J247</f>
        <v>0</v>
      </c>
      <c r="K245" s="250">
        <f>K246+K247</f>
        <v>0</v>
      </c>
      <c r="L245" s="250">
        <f>L246+L247</f>
        <v>0</v>
      </c>
    </row>
    <row r="246" spans="1:12" ht="30" hidden="1" customHeight="1" collapsed="1">
      <c r="A246" s="261">
        <v>3</v>
      </c>
      <c r="B246" s="262">
        <v>2</v>
      </c>
      <c r="C246" s="262">
        <v>1</v>
      </c>
      <c r="D246" s="262">
        <v>3</v>
      </c>
      <c r="E246" s="262">
        <v>1</v>
      </c>
      <c r="F246" s="264">
        <v>1</v>
      </c>
      <c r="G246" s="263" t="s">
        <v>328</v>
      </c>
      <c r="H246" s="249">
        <v>217</v>
      </c>
      <c r="I246" s="269">
        <v>0</v>
      </c>
      <c r="J246" s="269">
        <v>0</v>
      </c>
      <c r="K246" s="269">
        <v>0</v>
      </c>
      <c r="L246" s="269">
        <v>0</v>
      </c>
    </row>
    <row r="247" spans="1:12" ht="27.75" hidden="1" customHeight="1" collapsed="1">
      <c r="A247" s="261">
        <v>3</v>
      </c>
      <c r="B247" s="262">
        <v>2</v>
      </c>
      <c r="C247" s="262">
        <v>1</v>
      </c>
      <c r="D247" s="262">
        <v>3</v>
      </c>
      <c r="E247" s="262">
        <v>1</v>
      </c>
      <c r="F247" s="264">
        <v>2</v>
      </c>
      <c r="G247" s="263" t="s">
        <v>329</v>
      </c>
      <c r="H247" s="249">
        <v>218</v>
      </c>
      <c r="I247" s="313">
        <v>0</v>
      </c>
      <c r="J247" s="310">
        <v>0</v>
      </c>
      <c r="K247" s="313">
        <v>0</v>
      </c>
      <c r="L247" s="313">
        <v>0</v>
      </c>
    </row>
    <row r="248" spans="1:12" ht="12" hidden="1" customHeight="1" collapsed="1">
      <c r="A248" s="261">
        <v>3</v>
      </c>
      <c r="B248" s="262">
        <v>2</v>
      </c>
      <c r="C248" s="262">
        <v>1</v>
      </c>
      <c r="D248" s="262">
        <v>4</v>
      </c>
      <c r="E248" s="262"/>
      <c r="F248" s="264"/>
      <c r="G248" s="263" t="s">
        <v>330</v>
      </c>
      <c r="H248" s="249">
        <v>219</v>
      </c>
      <c r="I248" s="250">
        <f>I249</f>
        <v>0</v>
      </c>
      <c r="J248" s="251">
        <f>J249</f>
        <v>0</v>
      </c>
      <c r="K248" s="250">
        <f>K249</f>
        <v>0</v>
      </c>
      <c r="L248" s="251">
        <f>L249</f>
        <v>0</v>
      </c>
    </row>
    <row r="249" spans="1:12" ht="14.25" hidden="1" customHeight="1" collapsed="1">
      <c r="A249" s="256">
        <v>3</v>
      </c>
      <c r="B249" s="254">
        <v>2</v>
      </c>
      <c r="C249" s="254">
        <v>1</v>
      </c>
      <c r="D249" s="254">
        <v>4</v>
      </c>
      <c r="E249" s="254">
        <v>1</v>
      </c>
      <c r="F249" s="257"/>
      <c r="G249" s="255" t="s">
        <v>330</v>
      </c>
      <c r="H249" s="249">
        <v>220</v>
      </c>
      <c r="I249" s="272">
        <f>SUM(I250:I251)</f>
        <v>0</v>
      </c>
      <c r="J249" s="294">
        <f>SUM(J250:J251)</f>
        <v>0</v>
      </c>
      <c r="K249" s="273">
        <f>SUM(K250:K251)</f>
        <v>0</v>
      </c>
      <c r="L249" s="273">
        <f>SUM(L250:L251)</f>
        <v>0</v>
      </c>
    </row>
    <row r="250" spans="1:12" ht="25.5" hidden="1" customHeight="1" collapsed="1">
      <c r="A250" s="261">
        <v>3</v>
      </c>
      <c r="B250" s="262">
        <v>2</v>
      </c>
      <c r="C250" s="262">
        <v>1</v>
      </c>
      <c r="D250" s="262">
        <v>4</v>
      </c>
      <c r="E250" s="262">
        <v>1</v>
      </c>
      <c r="F250" s="264">
        <v>1</v>
      </c>
      <c r="G250" s="263" t="s">
        <v>331</v>
      </c>
      <c r="H250" s="249">
        <v>221</v>
      </c>
      <c r="I250" s="269">
        <v>0</v>
      </c>
      <c r="J250" s="269">
        <v>0</v>
      </c>
      <c r="K250" s="269">
        <v>0</v>
      </c>
      <c r="L250" s="269">
        <v>0</v>
      </c>
    </row>
    <row r="251" spans="1:12" ht="18.75" hidden="1" customHeight="1" collapsed="1">
      <c r="A251" s="261">
        <v>3</v>
      </c>
      <c r="B251" s="262">
        <v>2</v>
      </c>
      <c r="C251" s="262">
        <v>1</v>
      </c>
      <c r="D251" s="262">
        <v>4</v>
      </c>
      <c r="E251" s="262">
        <v>1</v>
      </c>
      <c r="F251" s="264">
        <v>2</v>
      </c>
      <c r="G251" s="263" t="s">
        <v>332</v>
      </c>
      <c r="H251" s="249">
        <v>222</v>
      </c>
      <c r="I251" s="269">
        <v>0</v>
      </c>
      <c r="J251" s="269">
        <v>0</v>
      </c>
      <c r="K251" s="269">
        <v>0</v>
      </c>
      <c r="L251" s="269">
        <v>0</v>
      </c>
    </row>
    <row r="252" spans="1:12" hidden="1" collapsed="1">
      <c r="A252" s="261">
        <v>3</v>
      </c>
      <c r="B252" s="262">
        <v>2</v>
      </c>
      <c r="C252" s="262">
        <v>1</v>
      </c>
      <c r="D252" s="262">
        <v>5</v>
      </c>
      <c r="E252" s="262"/>
      <c r="F252" s="264"/>
      <c r="G252" s="263" t="s">
        <v>333</v>
      </c>
      <c r="H252" s="249">
        <v>223</v>
      </c>
      <c r="I252" s="250">
        <f t="shared" ref="I252:L253" si="24">I253</f>
        <v>0</v>
      </c>
      <c r="J252" s="292">
        <f t="shared" si="24"/>
        <v>0</v>
      </c>
      <c r="K252" s="251">
        <f t="shared" si="24"/>
        <v>0</v>
      </c>
      <c r="L252" s="251">
        <f t="shared" si="24"/>
        <v>0</v>
      </c>
    </row>
    <row r="253" spans="1:12" ht="16.5" hidden="1" customHeight="1" collapsed="1">
      <c r="A253" s="261">
        <v>3</v>
      </c>
      <c r="B253" s="262">
        <v>2</v>
      </c>
      <c r="C253" s="262">
        <v>1</v>
      </c>
      <c r="D253" s="262">
        <v>5</v>
      </c>
      <c r="E253" s="262">
        <v>1</v>
      </c>
      <c r="F253" s="264"/>
      <c r="G253" s="263" t="s">
        <v>333</v>
      </c>
      <c r="H253" s="249">
        <v>224</v>
      </c>
      <c r="I253" s="251">
        <f t="shared" si="24"/>
        <v>0</v>
      </c>
      <c r="J253" s="292">
        <f t="shared" si="24"/>
        <v>0</v>
      </c>
      <c r="K253" s="251">
        <f t="shared" si="24"/>
        <v>0</v>
      </c>
      <c r="L253" s="251">
        <f t="shared" si="24"/>
        <v>0</v>
      </c>
    </row>
    <row r="254" spans="1:12" hidden="1" collapsed="1">
      <c r="A254" s="283">
        <v>3</v>
      </c>
      <c r="B254" s="284">
        <v>2</v>
      </c>
      <c r="C254" s="284">
        <v>1</v>
      </c>
      <c r="D254" s="284">
        <v>5</v>
      </c>
      <c r="E254" s="284">
        <v>1</v>
      </c>
      <c r="F254" s="285">
        <v>1</v>
      </c>
      <c r="G254" s="263" t="s">
        <v>333</v>
      </c>
      <c r="H254" s="249">
        <v>225</v>
      </c>
      <c r="I254" s="313">
        <v>0</v>
      </c>
      <c r="J254" s="313">
        <v>0</v>
      </c>
      <c r="K254" s="313">
        <v>0</v>
      </c>
      <c r="L254" s="313">
        <v>0</v>
      </c>
    </row>
    <row r="255" spans="1:12" hidden="1" collapsed="1">
      <c r="A255" s="261">
        <v>3</v>
      </c>
      <c r="B255" s="262">
        <v>2</v>
      </c>
      <c r="C255" s="262">
        <v>1</v>
      </c>
      <c r="D255" s="262">
        <v>6</v>
      </c>
      <c r="E255" s="262"/>
      <c r="F255" s="264"/>
      <c r="G255" s="263" t="s">
        <v>334</v>
      </c>
      <c r="H255" s="249">
        <v>226</v>
      </c>
      <c r="I255" s="250">
        <f t="shared" ref="I255:L256" si="25">I256</f>
        <v>0</v>
      </c>
      <c r="J255" s="292">
        <f t="shared" si="25"/>
        <v>0</v>
      </c>
      <c r="K255" s="251">
        <f t="shared" si="25"/>
        <v>0</v>
      </c>
      <c r="L255" s="251">
        <f t="shared" si="25"/>
        <v>0</v>
      </c>
    </row>
    <row r="256" spans="1:12" hidden="1" collapsed="1">
      <c r="A256" s="261">
        <v>3</v>
      </c>
      <c r="B256" s="261">
        <v>2</v>
      </c>
      <c r="C256" s="262">
        <v>1</v>
      </c>
      <c r="D256" s="262">
        <v>6</v>
      </c>
      <c r="E256" s="262">
        <v>1</v>
      </c>
      <c r="F256" s="264"/>
      <c r="G256" s="263" t="s">
        <v>334</v>
      </c>
      <c r="H256" s="249">
        <v>227</v>
      </c>
      <c r="I256" s="250">
        <f t="shared" si="25"/>
        <v>0</v>
      </c>
      <c r="J256" s="292">
        <f t="shared" si="25"/>
        <v>0</v>
      </c>
      <c r="K256" s="251">
        <f t="shared" si="25"/>
        <v>0</v>
      </c>
      <c r="L256" s="251">
        <f t="shared" si="25"/>
        <v>0</v>
      </c>
    </row>
    <row r="257" spans="1:12" ht="15.75" hidden="1" customHeight="1" collapsed="1">
      <c r="A257" s="256">
        <v>3</v>
      </c>
      <c r="B257" s="256">
        <v>2</v>
      </c>
      <c r="C257" s="262">
        <v>1</v>
      </c>
      <c r="D257" s="262">
        <v>6</v>
      </c>
      <c r="E257" s="262">
        <v>1</v>
      </c>
      <c r="F257" s="264">
        <v>1</v>
      </c>
      <c r="G257" s="263" t="s">
        <v>334</v>
      </c>
      <c r="H257" s="249">
        <v>228</v>
      </c>
      <c r="I257" s="313">
        <v>0</v>
      </c>
      <c r="J257" s="313">
        <v>0</v>
      </c>
      <c r="K257" s="313">
        <v>0</v>
      </c>
      <c r="L257" s="313">
        <v>0</v>
      </c>
    </row>
    <row r="258" spans="1:12" ht="13.5" hidden="1" customHeight="1" collapsed="1">
      <c r="A258" s="261">
        <v>3</v>
      </c>
      <c r="B258" s="261">
        <v>2</v>
      </c>
      <c r="C258" s="262">
        <v>1</v>
      </c>
      <c r="D258" s="262">
        <v>7</v>
      </c>
      <c r="E258" s="262"/>
      <c r="F258" s="264"/>
      <c r="G258" s="263" t="s">
        <v>335</v>
      </c>
      <c r="H258" s="249">
        <v>229</v>
      </c>
      <c r="I258" s="250">
        <f>I259</f>
        <v>0</v>
      </c>
      <c r="J258" s="292">
        <f>J259</f>
        <v>0</v>
      </c>
      <c r="K258" s="251">
        <f>K259</f>
        <v>0</v>
      </c>
      <c r="L258" s="251">
        <f>L259</f>
        <v>0</v>
      </c>
    </row>
    <row r="259" spans="1:12" hidden="1" collapsed="1">
      <c r="A259" s="261">
        <v>3</v>
      </c>
      <c r="B259" s="262">
        <v>2</v>
      </c>
      <c r="C259" s="262">
        <v>1</v>
      </c>
      <c r="D259" s="262">
        <v>7</v>
      </c>
      <c r="E259" s="262">
        <v>1</v>
      </c>
      <c r="F259" s="264"/>
      <c r="G259" s="263" t="s">
        <v>335</v>
      </c>
      <c r="H259" s="249">
        <v>230</v>
      </c>
      <c r="I259" s="250">
        <f>I260+I261</f>
        <v>0</v>
      </c>
      <c r="J259" s="250">
        <f>J260+J261</f>
        <v>0</v>
      </c>
      <c r="K259" s="250">
        <f>K260+K261</f>
        <v>0</v>
      </c>
      <c r="L259" s="250">
        <f>L260+L261</f>
        <v>0</v>
      </c>
    </row>
    <row r="260" spans="1:12" ht="27" hidden="1" customHeight="1" collapsed="1">
      <c r="A260" s="261">
        <v>3</v>
      </c>
      <c r="B260" s="262">
        <v>2</v>
      </c>
      <c r="C260" s="262">
        <v>1</v>
      </c>
      <c r="D260" s="262">
        <v>7</v>
      </c>
      <c r="E260" s="262">
        <v>1</v>
      </c>
      <c r="F260" s="264">
        <v>1</v>
      </c>
      <c r="G260" s="263" t="s">
        <v>336</v>
      </c>
      <c r="H260" s="249">
        <v>231</v>
      </c>
      <c r="I260" s="268">
        <v>0</v>
      </c>
      <c r="J260" s="269">
        <v>0</v>
      </c>
      <c r="K260" s="269">
        <v>0</v>
      </c>
      <c r="L260" s="269">
        <v>0</v>
      </c>
    </row>
    <row r="261" spans="1:12" ht="24.75" hidden="1" customHeight="1" collapsed="1">
      <c r="A261" s="261">
        <v>3</v>
      </c>
      <c r="B261" s="262">
        <v>2</v>
      </c>
      <c r="C261" s="262">
        <v>1</v>
      </c>
      <c r="D261" s="262">
        <v>7</v>
      </c>
      <c r="E261" s="262">
        <v>1</v>
      </c>
      <c r="F261" s="264">
        <v>2</v>
      </c>
      <c r="G261" s="263" t="s">
        <v>337</v>
      </c>
      <c r="H261" s="249">
        <v>232</v>
      </c>
      <c r="I261" s="269">
        <v>0</v>
      </c>
      <c r="J261" s="269">
        <v>0</v>
      </c>
      <c r="K261" s="269">
        <v>0</v>
      </c>
      <c r="L261" s="269">
        <v>0</v>
      </c>
    </row>
    <row r="262" spans="1:12" ht="38.25" hidden="1" customHeight="1" collapsed="1">
      <c r="A262" s="261">
        <v>3</v>
      </c>
      <c r="B262" s="262">
        <v>2</v>
      </c>
      <c r="C262" s="262">
        <v>2</v>
      </c>
      <c r="D262" s="320"/>
      <c r="E262" s="320"/>
      <c r="F262" s="321"/>
      <c r="G262" s="263" t="s">
        <v>338</v>
      </c>
      <c r="H262" s="249">
        <v>233</v>
      </c>
      <c r="I262" s="250">
        <f>SUM(I263+I272+I276+I280+I284+I287+I290)</f>
        <v>0</v>
      </c>
      <c r="J262" s="292">
        <f>SUM(J263+J272+J276+J280+J284+J287+J290)</f>
        <v>0</v>
      </c>
      <c r="K262" s="251">
        <f>SUM(K263+K272+K276+K280+K284+K287+K290)</f>
        <v>0</v>
      </c>
      <c r="L262" s="251">
        <f>SUM(L263+L272+L276+L280+L284+L287+L290)</f>
        <v>0</v>
      </c>
    </row>
    <row r="263" spans="1:12" hidden="1" collapsed="1">
      <c r="A263" s="261">
        <v>3</v>
      </c>
      <c r="B263" s="262">
        <v>2</v>
      </c>
      <c r="C263" s="262">
        <v>2</v>
      </c>
      <c r="D263" s="262">
        <v>1</v>
      </c>
      <c r="E263" s="262"/>
      <c r="F263" s="264"/>
      <c r="G263" s="263" t="s">
        <v>339</v>
      </c>
      <c r="H263" s="249">
        <v>234</v>
      </c>
      <c r="I263" s="250">
        <f>I264</f>
        <v>0</v>
      </c>
      <c r="J263" s="250">
        <f>J264</f>
        <v>0</v>
      </c>
      <c r="K263" s="250">
        <f>K264</f>
        <v>0</v>
      </c>
      <c r="L263" s="250">
        <f>L264</f>
        <v>0</v>
      </c>
    </row>
    <row r="264" spans="1:12" hidden="1" collapsed="1">
      <c r="A264" s="266">
        <v>3</v>
      </c>
      <c r="B264" s="261">
        <v>2</v>
      </c>
      <c r="C264" s="262">
        <v>2</v>
      </c>
      <c r="D264" s="262">
        <v>1</v>
      </c>
      <c r="E264" s="262">
        <v>1</v>
      </c>
      <c r="F264" s="264"/>
      <c r="G264" s="263" t="s">
        <v>317</v>
      </c>
      <c r="H264" s="249">
        <v>235</v>
      </c>
      <c r="I264" s="250">
        <f>SUM(I265)</f>
        <v>0</v>
      </c>
      <c r="J264" s="250">
        <f>SUM(J265)</f>
        <v>0</v>
      </c>
      <c r="K264" s="250">
        <f>SUM(K265)</f>
        <v>0</v>
      </c>
      <c r="L264" s="250">
        <f>SUM(L265)</f>
        <v>0</v>
      </c>
    </row>
    <row r="265" spans="1:12" hidden="1" collapsed="1">
      <c r="A265" s="266">
        <v>3</v>
      </c>
      <c r="B265" s="261">
        <v>2</v>
      </c>
      <c r="C265" s="262">
        <v>2</v>
      </c>
      <c r="D265" s="262">
        <v>1</v>
      </c>
      <c r="E265" s="262">
        <v>1</v>
      </c>
      <c r="F265" s="264">
        <v>1</v>
      </c>
      <c r="G265" s="263" t="s">
        <v>317</v>
      </c>
      <c r="H265" s="249">
        <v>236</v>
      </c>
      <c r="I265" s="269">
        <v>0</v>
      </c>
      <c r="J265" s="269">
        <v>0</v>
      </c>
      <c r="K265" s="269">
        <v>0</v>
      </c>
      <c r="L265" s="269">
        <v>0</v>
      </c>
    </row>
    <row r="266" spans="1:12" ht="15" hidden="1" customHeight="1" collapsed="1">
      <c r="A266" s="266">
        <v>3</v>
      </c>
      <c r="B266" s="261">
        <v>2</v>
      </c>
      <c r="C266" s="262">
        <v>2</v>
      </c>
      <c r="D266" s="262">
        <v>1</v>
      </c>
      <c r="E266" s="262">
        <v>2</v>
      </c>
      <c r="F266" s="264"/>
      <c r="G266" s="263" t="s">
        <v>340</v>
      </c>
      <c r="H266" s="249">
        <v>237</v>
      </c>
      <c r="I266" s="250">
        <f>SUM(I267:I268)</f>
        <v>0</v>
      </c>
      <c r="J266" s="250">
        <f>SUM(J267:J268)</f>
        <v>0</v>
      </c>
      <c r="K266" s="250">
        <f>SUM(K267:K268)</f>
        <v>0</v>
      </c>
      <c r="L266" s="250">
        <f>SUM(L267:L268)</f>
        <v>0</v>
      </c>
    </row>
    <row r="267" spans="1:12" ht="15" hidden="1" customHeight="1" collapsed="1">
      <c r="A267" s="266">
        <v>3</v>
      </c>
      <c r="B267" s="261">
        <v>2</v>
      </c>
      <c r="C267" s="262">
        <v>2</v>
      </c>
      <c r="D267" s="262">
        <v>1</v>
      </c>
      <c r="E267" s="262">
        <v>2</v>
      </c>
      <c r="F267" s="264">
        <v>1</v>
      </c>
      <c r="G267" s="263" t="s">
        <v>319</v>
      </c>
      <c r="H267" s="249">
        <v>238</v>
      </c>
      <c r="I267" s="269">
        <v>0</v>
      </c>
      <c r="J267" s="268">
        <v>0</v>
      </c>
      <c r="K267" s="269">
        <v>0</v>
      </c>
      <c r="L267" s="269">
        <v>0</v>
      </c>
    </row>
    <row r="268" spans="1:12" ht="15" hidden="1" customHeight="1" collapsed="1">
      <c r="A268" s="266">
        <v>3</v>
      </c>
      <c r="B268" s="261">
        <v>2</v>
      </c>
      <c r="C268" s="262">
        <v>2</v>
      </c>
      <c r="D268" s="262">
        <v>1</v>
      </c>
      <c r="E268" s="262">
        <v>2</v>
      </c>
      <c r="F268" s="264">
        <v>2</v>
      </c>
      <c r="G268" s="263" t="s">
        <v>320</v>
      </c>
      <c r="H268" s="249">
        <v>239</v>
      </c>
      <c r="I268" s="269">
        <v>0</v>
      </c>
      <c r="J268" s="268">
        <v>0</v>
      </c>
      <c r="K268" s="269">
        <v>0</v>
      </c>
      <c r="L268" s="269">
        <v>0</v>
      </c>
    </row>
    <row r="269" spans="1:12" ht="15" hidden="1" customHeight="1" collapsed="1">
      <c r="A269" s="266">
        <v>3</v>
      </c>
      <c r="B269" s="261">
        <v>2</v>
      </c>
      <c r="C269" s="262">
        <v>2</v>
      </c>
      <c r="D269" s="262">
        <v>1</v>
      </c>
      <c r="E269" s="262">
        <v>3</v>
      </c>
      <c r="F269" s="264"/>
      <c r="G269" s="263" t="s">
        <v>321</v>
      </c>
      <c r="H269" s="249">
        <v>240</v>
      </c>
      <c r="I269" s="250">
        <f>SUM(I270:I271)</f>
        <v>0</v>
      </c>
      <c r="J269" s="250">
        <f>SUM(J270:J271)</f>
        <v>0</v>
      </c>
      <c r="K269" s="250">
        <f>SUM(K270:K271)</f>
        <v>0</v>
      </c>
      <c r="L269" s="250">
        <f>SUM(L270:L271)</f>
        <v>0</v>
      </c>
    </row>
    <row r="270" spans="1:12" ht="15" hidden="1" customHeight="1" collapsed="1">
      <c r="A270" s="266">
        <v>3</v>
      </c>
      <c r="B270" s="261">
        <v>2</v>
      </c>
      <c r="C270" s="262">
        <v>2</v>
      </c>
      <c r="D270" s="262">
        <v>1</v>
      </c>
      <c r="E270" s="262">
        <v>3</v>
      </c>
      <c r="F270" s="264">
        <v>1</v>
      </c>
      <c r="G270" s="263" t="s">
        <v>322</v>
      </c>
      <c r="H270" s="249">
        <v>241</v>
      </c>
      <c r="I270" s="269">
        <v>0</v>
      </c>
      <c r="J270" s="268">
        <v>0</v>
      </c>
      <c r="K270" s="269">
        <v>0</v>
      </c>
      <c r="L270" s="269">
        <v>0</v>
      </c>
    </row>
    <row r="271" spans="1:12" ht="15" hidden="1" customHeight="1" collapsed="1">
      <c r="A271" s="266">
        <v>3</v>
      </c>
      <c r="B271" s="261">
        <v>2</v>
      </c>
      <c r="C271" s="262">
        <v>2</v>
      </c>
      <c r="D271" s="262">
        <v>1</v>
      </c>
      <c r="E271" s="262">
        <v>3</v>
      </c>
      <c r="F271" s="264">
        <v>2</v>
      </c>
      <c r="G271" s="263" t="s">
        <v>341</v>
      </c>
      <c r="H271" s="249">
        <v>242</v>
      </c>
      <c r="I271" s="269">
        <v>0</v>
      </c>
      <c r="J271" s="268">
        <v>0</v>
      </c>
      <c r="K271" s="269">
        <v>0</v>
      </c>
      <c r="L271" s="269">
        <v>0</v>
      </c>
    </row>
    <row r="272" spans="1:12" ht="25.5" hidden="1" customHeight="1" collapsed="1">
      <c r="A272" s="266">
        <v>3</v>
      </c>
      <c r="B272" s="261">
        <v>2</v>
      </c>
      <c r="C272" s="262">
        <v>2</v>
      </c>
      <c r="D272" s="262">
        <v>2</v>
      </c>
      <c r="E272" s="262"/>
      <c r="F272" s="264"/>
      <c r="G272" s="263" t="s">
        <v>342</v>
      </c>
      <c r="H272" s="249">
        <v>243</v>
      </c>
      <c r="I272" s="250">
        <f>I273</f>
        <v>0</v>
      </c>
      <c r="J272" s="251">
        <f>J273</f>
        <v>0</v>
      </c>
      <c r="K272" s="250">
        <f>K273</f>
        <v>0</v>
      </c>
      <c r="L272" s="251">
        <f>L273</f>
        <v>0</v>
      </c>
    </row>
    <row r="273" spans="1:12" ht="20.25" hidden="1" customHeight="1" collapsed="1">
      <c r="A273" s="261">
        <v>3</v>
      </c>
      <c r="B273" s="262">
        <v>2</v>
      </c>
      <c r="C273" s="254">
        <v>2</v>
      </c>
      <c r="D273" s="254">
        <v>2</v>
      </c>
      <c r="E273" s="254">
        <v>1</v>
      </c>
      <c r="F273" s="257"/>
      <c r="G273" s="263" t="s">
        <v>342</v>
      </c>
      <c r="H273" s="249">
        <v>244</v>
      </c>
      <c r="I273" s="272">
        <f>SUM(I274:I275)</f>
        <v>0</v>
      </c>
      <c r="J273" s="294">
        <f>SUM(J274:J275)</f>
        <v>0</v>
      </c>
      <c r="K273" s="273">
        <f>SUM(K274:K275)</f>
        <v>0</v>
      </c>
      <c r="L273" s="273">
        <f>SUM(L274:L275)</f>
        <v>0</v>
      </c>
    </row>
    <row r="274" spans="1:12" ht="25.5" hidden="1" customHeight="1" collapsed="1">
      <c r="A274" s="261">
        <v>3</v>
      </c>
      <c r="B274" s="262">
        <v>2</v>
      </c>
      <c r="C274" s="262">
        <v>2</v>
      </c>
      <c r="D274" s="262">
        <v>2</v>
      </c>
      <c r="E274" s="262">
        <v>1</v>
      </c>
      <c r="F274" s="264">
        <v>1</v>
      </c>
      <c r="G274" s="263" t="s">
        <v>343</v>
      </c>
      <c r="H274" s="249">
        <v>245</v>
      </c>
      <c r="I274" s="269">
        <v>0</v>
      </c>
      <c r="J274" s="269">
        <v>0</v>
      </c>
      <c r="K274" s="269">
        <v>0</v>
      </c>
      <c r="L274" s="269">
        <v>0</v>
      </c>
    </row>
    <row r="275" spans="1:12" ht="25.5" hidden="1" customHeight="1" collapsed="1">
      <c r="A275" s="261">
        <v>3</v>
      </c>
      <c r="B275" s="262">
        <v>2</v>
      </c>
      <c r="C275" s="262">
        <v>2</v>
      </c>
      <c r="D275" s="262">
        <v>2</v>
      </c>
      <c r="E275" s="262">
        <v>1</v>
      </c>
      <c r="F275" s="264">
        <v>2</v>
      </c>
      <c r="G275" s="266" t="s">
        <v>344</v>
      </c>
      <c r="H275" s="249">
        <v>246</v>
      </c>
      <c r="I275" s="269">
        <v>0</v>
      </c>
      <c r="J275" s="269">
        <v>0</v>
      </c>
      <c r="K275" s="269">
        <v>0</v>
      </c>
      <c r="L275" s="269">
        <v>0</v>
      </c>
    </row>
    <row r="276" spans="1:12" ht="25.5" hidden="1" customHeight="1" collapsed="1">
      <c r="A276" s="261">
        <v>3</v>
      </c>
      <c r="B276" s="262">
        <v>2</v>
      </c>
      <c r="C276" s="262">
        <v>2</v>
      </c>
      <c r="D276" s="262">
        <v>3</v>
      </c>
      <c r="E276" s="262"/>
      <c r="F276" s="264"/>
      <c r="G276" s="263" t="s">
        <v>345</v>
      </c>
      <c r="H276" s="249">
        <v>247</v>
      </c>
      <c r="I276" s="250">
        <f>I277</f>
        <v>0</v>
      </c>
      <c r="J276" s="292">
        <f>J277</f>
        <v>0</v>
      </c>
      <c r="K276" s="251">
        <f>K277</f>
        <v>0</v>
      </c>
      <c r="L276" s="251">
        <f>L277</f>
        <v>0</v>
      </c>
    </row>
    <row r="277" spans="1:12" ht="30" hidden="1" customHeight="1" collapsed="1">
      <c r="A277" s="256">
        <v>3</v>
      </c>
      <c r="B277" s="262">
        <v>2</v>
      </c>
      <c r="C277" s="262">
        <v>2</v>
      </c>
      <c r="D277" s="262">
        <v>3</v>
      </c>
      <c r="E277" s="262">
        <v>1</v>
      </c>
      <c r="F277" s="264"/>
      <c r="G277" s="263" t="s">
        <v>345</v>
      </c>
      <c r="H277" s="249">
        <v>248</v>
      </c>
      <c r="I277" s="250">
        <f>I278+I279</f>
        <v>0</v>
      </c>
      <c r="J277" s="250">
        <f>J278+J279</f>
        <v>0</v>
      </c>
      <c r="K277" s="250">
        <f>K278+K279</f>
        <v>0</v>
      </c>
      <c r="L277" s="250">
        <f>L278+L279</f>
        <v>0</v>
      </c>
    </row>
    <row r="278" spans="1:12" ht="31.5" hidden="1" customHeight="1" collapsed="1">
      <c r="A278" s="256">
        <v>3</v>
      </c>
      <c r="B278" s="262">
        <v>2</v>
      </c>
      <c r="C278" s="262">
        <v>2</v>
      </c>
      <c r="D278" s="262">
        <v>3</v>
      </c>
      <c r="E278" s="262">
        <v>1</v>
      </c>
      <c r="F278" s="264">
        <v>1</v>
      </c>
      <c r="G278" s="263" t="s">
        <v>346</v>
      </c>
      <c r="H278" s="249">
        <v>249</v>
      </c>
      <c r="I278" s="269">
        <v>0</v>
      </c>
      <c r="J278" s="269">
        <v>0</v>
      </c>
      <c r="K278" s="269">
        <v>0</v>
      </c>
      <c r="L278" s="269">
        <v>0</v>
      </c>
    </row>
    <row r="279" spans="1:12" ht="25.5" hidden="1" customHeight="1" collapsed="1">
      <c r="A279" s="256">
        <v>3</v>
      </c>
      <c r="B279" s="262">
        <v>2</v>
      </c>
      <c r="C279" s="262">
        <v>2</v>
      </c>
      <c r="D279" s="262">
        <v>3</v>
      </c>
      <c r="E279" s="262">
        <v>1</v>
      </c>
      <c r="F279" s="264">
        <v>2</v>
      </c>
      <c r="G279" s="263" t="s">
        <v>347</v>
      </c>
      <c r="H279" s="249">
        <v>250</v>
      </c>
      <c r="I279" s="269">
        <v>0</v>
      </c>
      <c r="J279" s="269">
        <v>0</v>
      </c>
      <c r="K279" s="269">
        <v>0</v>
      </c>
      <c r="L279" s="269">
        <v>0</v>
      </c>
    </row>
    <row r="280" spans="1:12" ht="22.5" hidden="1" customHeight="1" collapsed="1">
      <c r="A280" s="261">
        <v>3</v>
      </c>
      <c r="B280" s="262">
        <v>2</v>
      </c>
      <c r="C280" s="262">
        <v>2</v>
      </c>
      <c r="D280" s="262">
        <v>4</v>
      </c>
      <c r="E280" s="262"/>
      <c r="F280" s="264"/>
      <c r="G280" s="263" t="s">
        <v>348</v>
      </c>
      <c r="H280" s="249">
        <v>251</v>
      </c>
      <c r="I280" s="250">
        <f>I281</f>
        <v>0</v>
      </c>
      <c r="J280" s="292">
        <f>J281</f>
        <v>0</v>
      </c>
      <c r="K280" s="251">
        <f>K281</f>
        <v>0</v>
      </c>
      <c r="L280" s="251">
        <f>L281</f>
        <v>0</v>
      </c>
    </row>
    <row r="281" spans="1:12" hidden="1" collapsed="1">
      <c r="A281" s="261">
        <v>3</v>
      </c>
      <c r="B281" s="262">
        <v>2</v>
      </c>
      <c r="C281" s="262">
        <v>2</v>
      </c>
      <c r="D281" s="262">
        <v>4</v>
      </c>
      <c r="E281" s="262">
        <v>1</v>
      </c>
      <c r="F281" s="264"/>
      <c r="G281" s="263" t="s">
        <v>348</v>
      </c>
      <c r="H281" s="249">
        <v>252</v>
      </c>
      <c r="I281" s="250">
        <f>SUM(I282:I283)</f>
        <v>0</v>
      </c>
      <c r="J281" s="292">
        <f>SUM(J282:J283)</f>
        <v>0</v>
      </c>
      <c r="K281" s="251">
        <f>SUM(K282:K283)</f>
        <v>0</v>
      </c>
      <c r="L281" s="251">
        <f>SUM(L282:L283)</f>
        <v>0</v>
      </c>
    </row>
    <row r="282" spans="1:12" ht="30.75" hidden="1" customHeight="1" collapsed="1">
      <c r="A282" s="261">
        <v>3</v>
      </c>
      <c r="B282" s="262">
        <v>2</v>
      </c>
      <c r="C282" s="262">
        <v>2</v>
      </c>
      <c r="D282" s="262">
        <v>4</v>
      </c>
      <c r="E282" s="262">
        <v>1</v>
      </c>
      <c r="F282" s="264">
        <v>1</v>
      </c>
      <c r="G282" s="263" t="s">
        <v>349</v>
      </c>
      <c r="H282" s="249">
        <v>253</v>
      </c>
      <c r="I282" s="269">
        <v>0</v>
      </c>
      <c r="J282" s="269">
        <v>0</v>
      </c>
      <c r="K282" s="269">
        <v>0</v>
      </c>
      <c r="L282" s="269">
        <v>0</v>
      </c>
    </row>
    <row r="283" spans="1:12" ht="27.75" hidden="1" customHeight="1" collapsed="1">
      <c r="A283" s="256">
        <v>3</v>
      </c>
      <c r="B283" s="254">
        <v>2</v>
      </c>
      <c r="C283" s="254">
        <v>2</v>
      </c>
      <c r="D283" s="254">
        <v>4</v>
      </c>
      <c r="E283" s="254">
        <v>1</v>
      </c>
      <c r="F283" s="257">
        <v>2</v>
      </c>
      <c r="G283" s="266" t="s">
        <v>350</v>
      </c>
      <c r="H283" s="249">
        <v>254</v>
      </c>
      <c r="I283" s="269">
        <v>0</v>
      </c>
      <c r="J283" s="269">
        <v>0</v>
      </c>
      <c r="K283" s="269">
        <v>0</v>
      </c>
      <c r="L283" s="269">
        <v>0</v>
      </c>
    </row>
    <row r="284" spans="1:12" ht="14.25" hidden="1" customHeight="1" collapsed="1">
      <c r="A284" s="261">
        <v>3</v>
      </c>
      <c r="B284" s="262">
        <v>2</v>
      </c>
      <c r="C284" s="262">
        <v>2</v>
      </c>
      <c r="D284" s="262">
        <v>5</v>
      </c>
      <c r="E284" s="262"/>
      <c r="F284" s="264"/>
      <c r="G284" s="263" t="s">
        <v>351</v>
      </c>
      <c r="H284" s="249">
        <v>255</v>
      </c>
      <c r="I284" s="250">
        <f t="shared" ref="I284:L285" si="26">I285</f>
        <v>0</v>
      </c>
      <c r="J284" s="292">
        <f t="shared" si="26"/>
        <v>0</v>
      </c>
      <c r="K284" s="251">
        <f t="shared" si="26"/>
        <v>0</v>
      </c>
      <c r="L284" s="251">
        <f t="shared" si="26"/>
        <v>0</v>
      </c>
    </row>
    <row r="285" spans="1:12" ht="15.75" hidden="1" customHeight="1" collapsed="1">
      <c r="A285" s="261">
        <v>3</v>
      </c>
      <c r="B285" s="262">
        <v>2</v>
      </c>
      <c r="C285" s="262">
        <v>2</v>
      </c>
      <c r="D285" s="262">
        <v>5</v>
      </c>
      <c r="E285" s="262">
        <v>1</v>
      </c>
      <c r="F285" s="264"/>
      <c r="G285" s="263" t="s">
        <v>351</v>
      </c>
      <c r="H285" s="249">
        <v>256</v>
      </c>
      <c r="I285" s="250">
        <f t="shared" si="26"/>
        <v>0</v>
      </c>
      <c r="J285" s="292">
        <f t="shared" si="26"/>
        <v>0</v>
      </c>
      <c r="K285" s="251">
        <f t="shared" si="26"/>
        <v>0</v>
      </c>
      <c r="L285" s="251">
        <f t="shared" si="26"/>
        <v>0</v>
      </c>
    </row>
    <row r="286" spans="1:12" ht="15.75" hidden="1" customHeight="1" collapsed="1">
      <c r="A286" s="261">
        <v>3</v>
      </c>
      <c r="B286" s="262">
        <v>2</v>
      </c>
      <c r="C286" s="262">
        <v>2</v>
      </c>
      <c r="D286" s="262">
        <v>5</v>
      </c>
      <c r="E286" s="262">
        <v>1</v>
      </c>
      <c r="F286" s="264">
        <v>1</v>
      </c>
      <c r="G286" s="263" t="s">
        <v>351</v>
      </c>
      <c r="H286" s="249">
        <v>257</v>
      </c>
      <c r="I286" s="269">
        <v>0</v>
      </c>
      <c r="J286" s="269">
        <v>0</v>
      </c>
      <c r="K286" s="269">
        <v>0</v>
      </c>
      <c r="L286" s="269">
        <v>0</v>
      </c>
    </row>
    <row r="287" spans="1:12" ht="14.25" hidden="1" customHeight="1" collapsed="1">
      <c r="A287" s="261">
        <v>3</v>
      </c>
      <c r="B287" s="262">
        <v>2</v>
      </c>
      <c r="C287" s="262">
        <v>2</v>
      </c>
      <c r="D287" s="262">
        <v>6</v>
      </c>
      <c r="E287" s="262"/>
      <c r="F287" s="264"/>
      <c r="G287" s="263" t="s">
        <v>334</v>
      </c>
      <c r="H287" s="249">
        <v>258</v>
      </c>
      <c r="I287" s="250">
        <f t="shared" ref="I287:L288" si="27">I288</f>
        <v>0</v>
      </c>
      <c r="J287" s="322">
        <f t="shared" si="27"/>
        <v>0</v>
      </c>
      <c r="K287" s="251">
        <f t="shared" si="27"/>
        <v>0</v>
      </c>
      <c r="L287" s="251">
        <f t="shared" si="27"/>
        <v>0</v>
      </c>
    </row>
    <row r="288" spans="1:12" ht="15" hidden="1" customHeight="1" collapsed="1">
      <c r="A288" s="261">
        <v>3</v>
      </c>
      <c r="B288" s="262">
        <v>2</v>
      </c>
      <c r="C288" s="262">
        <v>2</v>
      </c>
      <c r="D288" s="262">
        <v>6</v>
      </c>
      <c r="E288" s="262">
        <v>1</v>
      </c>
      <c r="F288" s="264"/>
      <c r="G288" s="263" t="s">
        <v>334</v>
      </c>
      <c r="H288" s="249">
        <v>259</v>
      </c>
      <c r="I288" s="250">
        <f t="shared" si="27"/>
        <v>0</v>
      </c>
      <c r="J288" s="322">
        <f t="shared" si="27"/>
        <v>0</v>
      </c>
      <c r="K288" s="251">
        <f t="shared" si="27"/>
        <v>0</v>
      </c>
      <c r="L288" s="251">
        <f t="shared" si="27"/>
        <v>0</v>
      </c>
    </row>
    <row r="289" spans="1:12" ht="15" hidden="1" customHeight="1" collapsed="1">
      <c r="A289" s="261">
        <v>3</v>
      </c>
      <c r="B289" s="284">
        <v>2</v>
      </c>
      <c r="C289" s="284">
        <v>2</v>
      </c>
      <c r="D289" s="262">
        <v>6</v>
      </c>
      <c r="E289" s="284">
        <v>1</v>
      </c>
      <c r="F289" s="285">
        <v>1</v>
      </c>
      <c r="G289" s="286" t="s">
        <v>334</v>
      </c>
      <c r="H289" s="249">
        <v>260</v>
      </c>
      <c r="I289" s="269">
        <v>0</v>
      </c>
      <c r="J289" s="269">
        <v>0</v>
      </c>
      <c r="K289" s="269">
        <v>0</v>
      </c>
      <c r="L289" s="269">
        <v>0</v>
      </c>
    </row>
    <row r="290" spans="1:12" ht="14.25" hidden="1" customHeight="1" collapsed="1">
      <c r="A290" s="266">
        <v>3</v>
      </c>
      <c r="B290" s="261">
        <v>2</v>
      </c>
      <c r="C290" s="262">
        <v>2</v>
      </c>
      <c r="D290" s="262">
        <v>7</v>
      </c>
      <c r="E290" s="262"/>
      <c r="F290" s="264"/>
      <c r="G290" s="263" t="s">
        <v>335</v>
      </c>
      <c r="H290" s="249">
        <v>261</v>
      </c>
      <c r="I290" s="250">
        <f>I291</f>
        <v>0</v>
      </c>
      <c r="J290" s="322">
        <f>J291</f>
        <v>0</v>
      </c>
      <c r="K290" s="251">
        <f>K291</f>
        <v>0</v>
      </c>
      <c r="L290" s="251">
        <f>L291</f>
        <v>0</v>
      </c>
    </row>
    <row r="291" spans="1:12" ht="15" hidden="1" customHeight="1" collapsed="1">
      <c r="A291" s="266">
        <v>3</v>
      </c>
      <c r="B291" s="261">
        <v>2</v>
      </c>
      <c r="C291" s="262">
        <v>2</v>
      </c>
      <c r="D291" s="262">
        <v>7</v>
      </c>
      <c r="E291" s="262">
        <v>1</v>
      </c>
      <c r="F291" s="264"/>
      <c r="G291" s="263" t="s">
        <v>335</v>
      </c>
      <c r="H291" s="249">
        <v>262</v>
      </c>
      <c r="I291" s="250">
        <f>I292+I293</f>
        <v>0</v>
      </c>
      <c r="J291" s="250">
        <f>J292+J293</f>
        <v>0</v>
      </c>
      <c r="K291" s="250">
        <f>K292+K293</f>
        <v>0</v>
      </c>
      <c r="L291" s="250">
        <f>L292+L293</f>
        <v>0</v>
      </c>
    </row>
    <row r="292" spans="1:12" ht="27.75" hidden="1" customHeight="1" collapsed="1">
      <c r="A292" s="266">
        <v>3</v>
      </c>
      <c r="B292" s="261">
        <v>2</v>
      </c>
      <c r="C292" s="261">
        <v>2</v>
      </c>
      <c r="D292" s="262">
        <v>7</v>
      </c>
      <c r="E292" s="262">
        <v>1</v>
      </c>
      <c r="F292" s="264">
        <v>1</v>
      </c>
      <c r="G292" s="263" t="s">
        <v>336</v>
      </c>
      <c r="H292" s="249">
        <v>263</v>
      </c>
      <c r="I292" s="269">
        <v>0</v>
      </c>
      <c r="J292" s="269">
        <v>0</v>
      </c>
      <c r="K292" s="269">
        <v>0</v>
      </c>
      <c r="L292" s="269">
        <v>0</v>
      </c>
    </row>
    <row r="293" spans="1:12" ht="25.5" hidden="1" customHeight="1" collapsed="1">
      <c r="A293" s="266">
        <v>3</v>
      </c>
      <c r="B293" s="261">
        <v>2</v>
      </c>
      <c r="C293" s="261">
        <v>2</v>
      </c>
      <c r="D293" s="262">
        <v>7</v>
      </c>
      <c r="E293" s="262">
        <v>1</v>
      </c>
      <c r="F293" s="264">
        <v>2</v>
      </c>
      <c r="G293" s="263" t="s">
        <v>337</v>
      </c>
      <c r="H293" s="249">
        <v>264</v>
      </c>
      <c r="I293" s="269">
        <v>0</v>
      </c>
      <c r="J293" s="269">
        <v>0</v>
      </c>
      <c r="K293" s="269">
        <v>0</v>
      </c>
      <c r="L293" s="269">
        <v>0</v>
      </c>
    </row>
    <row r="294" spans="1:12" ht="30" hidden="1" customHeight="1" collapsed="1">
      <c r="A294" s="270">
        <v>3</v>
      </c>
      <c r="B294" s="270">
        <v>3</v>
      </c>
      <c r="C294" s="245"/>
      <c r="D294" s="246"/>
      <c r="E294" s="246"/>
      <c r="F294" s="248"/>
      <c r="G294" s="247" t="s">
        <v>352</v>
      </c>
      <c r="H294" s="249">
        <v>265</v>
      </c>
      <c r="I294" s="250">
        <f>SUM(I295+I327)</f>
        <v>0</v>
      </c>
      <c r="J294" s="322">
        <f>SUM(J295+J327)</f>
        <v>0</v>
      </c>
      <c r="K294" s="251">
        <f>SUM(K295+K327)</f>
        <v>0</v>
      </c>
      <c r="L294" s="251">
        <f>SUM(L295+L327)</f>
        <v>0</v>
      </c>
    </row>
    <row r="295" spans="1:12" ht="40.5" hidden="1" customHeight="1" collapsed="1">
      <c r="A295" s="266">
        <v>3</v>
      </c>
      <c r="B295" s="266">
        <v>3</v>
      </c>
      <c r="C295" s="261">
        <v>1</v>
      </c>
      <c r="D295" s="262"/>
      <c r="E295" s="262"/>
      <c r="F295" s="264"/>
      <c r="G295" s="263" t="s">
        <v>353</v>
      </c>
      <c r="H295" s="249">
        <v>266</v>
      </c>
      <c r="I295" s="250">
        <f>SUM(I296+I305+I309+I313+I317+I320+I323)</f>
        <v>0</v>
      </c>
      <c r="J295" s="322">
        <f>SUM(J296+J305+J309+J313+J317+J320+J323)</f>
        <v>0</v>
      </c>
      <c r="K295" s="251">
        <f>SUM(K296+K305+K309+K313+K317+K320+K323)</f>
        <v>0</v>
      </c>
      <c r="L295" s="251">
        <f>SUM(L296+L305+L309+L313+L317+L320+L323)</f>
        <v>0</v>
      </c>
    </row>
    <row r="296" spans="1:12" ht="15" hidden="1" customHeight="1" collapsed="1">
      <c r="A296" s="266">
        <v>3</v>
      </c>
      <c r="B296" s="266">
        <v>3</v>
      </c>
      <c r="C296" s="261">
        <v>1</v>
      </c>
      <c r="D296" s="262">
        <v>1</v>
      </c>
      <c r="E296" s="262"/>
      <c r="F296" s="264"/>
      <c r="G296" s="263" t="s">
        <v>339</v>
      </c>
      <c r="H296" s="249">
        <v>267</v>
      </c>
      <c r="I296" s="250">
        <f>SUM(I297+I299+I302)</f>
        <v>0</v>
      </c>
      <c r="J296" s="250">
        <f>SUM(J297+J299+J302)</f>
        <v>0</v>
      </c>
      <c r="K296" s="250">
        <f>SUM(K297+K299+K302)</f>
        <v>0</v>
      </c>
      <c r="L296" s="250">
        <f>SUM(L297+L299+L302)</f>
        <v>0</v>
      </c>
    </row>
    <row r="297" spans="1:12" ht="12.75" hidden="1" customHeight="1" collapsed="1">
      <c r="A297" s="266">
        <v>3</v>
      </c>
      <c r="B297" s="266">
        <v>3</v>
      </c>
      <c r="C297" s="261">
        <v>1</v>
      </c>
      <c r="D297" s="262">
        <v>1</v>
      </c>
      <c r="E297" s="262">
        <v>1</v>
      </c>
      <c r="F297" s="264"/>
      <c r="G297" s="263" t="s">
        <v>317</v>
      </c>
      <c r="H297" s="249">
        <v>268</v>
      </c>
      <c r="I297" s="250">
        <f>SUM(I298:I298)</f>
        <v>0</v>
      </c>
      <c r="J297" s="322">
        <f>SUM(J298:J298)</f>
        <v>0</v>
      </c>
      <c r="K297" s="251">
        <f>SUM(K298:K298)</f>
        <v>0</v>
      </c>
      <c r="L297" s="251">
        <f>SUM(L298:L298)</f>
        <v>0</v>
      </c>
    </row>
    <row r="298" spans="1:12" ht="15" hidden="1" customHeight="1" collapsed="1">
      <c r="A298" s="266">
        <v>3</v>
      </c>
      <c r="B298" s="266">
        <v>3</v>
      </c>
      <c r="C298" s="261">
        <v>1</v>
      </c>
      <c r="D298" s="262">
        <v>1</v>
      </c>
      <c r="E298" s="262">
        <v>1</v>
      </c>
      <c r="F298" s="264">
        <v>1</v>
      </c>
      <c r="G298" s="263" t="s">
        <v>317</v>
      </c>
      <c r="H298" s="249">
        <v>269</v>
      </c>
      <c r="I298" s="269">
        <v>0</v>
      </c>
      <c r="J298" s="269">
        <v>0</v>
      </c>
      <c r="K298" s="269">
        <v>0</v>
      </c>
      <c r="L298" s="269">
        <v>0</v>
      </c>
    </row>
    <row r="299" spans="1:12" ht="14.25" hidden="1" customHeight="1" collapsed="1">
      <c r="A299" s="266">
        <v>3</v>
      </c>
      <c r="B299" s="266">
        <v>3</v>
      </c>
      <c r="C299" s="261">
        <v>1</v>
      </c>
      <c r="D299" s="262">
        <v>1</v>
      </c>
      <c r="E299" s="262">
        <v>2</v>
      </c>
      <c r="F299" s="264"/>
      <c r="G299" s="263" t="s">
        <v>340</v>
      </c>
      <c r="H299" s="249">
        <v>270</v>
      </c>
      <c r="I299" s="250">
        <f>SUM(I300:I301)</f>
        <v>0</v>
      </c>
      <c r="J299" s="250">
        <f>SUM(J300:J301)</f>
        <v>0</v>
      </c>
      <c r="K299" s="250">
        <f>SUM(K300:K301)</f>
        <v>0</v>
      </c>
      <c r="L299" s="250">
        <f>SUM(L300:L301)</f>
        <v>0</v>
      </c>
    </row>
    <row r="300" spans="1:12" ht="14.25" hidden="1" customHeight="1" collapsed="1">
      <c r="A300" s="266">
        <v>3</v>
      </c>
      <c r="B300" s="266">
        <v>3</v>
      </c>
      <c r="C300" s="261">
        <v>1</v>
      </c>
      <c r="D300" s="262">
        <v>1</v>
      </c>
      <c r="E300" s="262">
        <v>2</v>
      </c>
      <c r="F300" s="264">
        <v>1</v>
      </c>
      <c r="G300" s="263" t="s">
        <v>319</v>
      </c>
      <c r="H300" s="249">
        <v>271</v>
      </c>
      <c r="I300" s="269">
        <v>0</v>
      </c>
      <c r="J300" s="269">
        <v>0</v>
      </c>
      <c r="K300" s="269">
        <v>0</v>
      </c>
      <c r="L300" s="269">
        <v>0</v>
      </c>
    </row>
    <row r="301" spans="1:12" ht="14.25" hidden="1" customHeight="1" collapsed="1">
      <c r="A301" s="266">
        <v>3</v>
      </c>
      <c r="B301" s="266">
        <v>3</v>
      </c>
      <c r="C301" s="261">
        <v>1</v>
      </c>
      <c r="D301" s="262">
        <v>1</v>
      </c>
      <c r="E301" s="262">
        <v>2</v>
      </c>
      <c r="F301" s="264">
        <v>2</v>
      </c>
      <c r="G301" s="263" t="s">
        <v>320</v>
      </c>
      <c r="H301" s="249">
        <v>272</v>
      </c>
      <c r="I301" s="269">
        <v>0</v>
      </c>
      <c r="J301" s="269">
        <v>0</v>
      </c>
      <c r="K301" s="269">
        <v>0</v>
      </c>
      <c r="L301" s="269">
        <v>0</v>
      </c>
    </row>
    <row r="302" spans="1:12" ht="14.25" hidden="1" customHeight="1" collapsed="1">
      <c r="A302" s="266">
        <v>3</v>
      </c>
      <c r="B302" s="266">
        <v>3</v>
      </c>
      <c r="C302" s="261">
        <v>1</v>
      </c>
      <c r="D302" s="262">
        <v>1</v>
      </c>
      <c r="E302" s="262">
        <v>3</v>
      </c>
      <c r="F302" s="264"/>
      <c r="G302" s="263" t="s">
        <v>321</v>
      </c>
      <c r="H302" s="249">
        <v>273</v>
      </c>
      <c r="I302" s="250">
        <f>SUM(I303:I304)</f>
        <v>0</v>
      </c>
      <c r="J302" s="250">
        <f>SUM(J303:J304)</f>
        <v>0</v>
      </c>
      <c r="K302" s="250">
        <f>SUM(K303:K304)</f>
        <v>0</v>
      </c>
      <c r="L302" s="250">
        <f>SUM(L303:L304)</f>
        <v>0</v>
      </c>
    </row>
    <row r="303" spans="1:12" ht="14.25" hidden="1" customHeight="1" collapsed="1">
      <c r="A303" s="266">
        <v>3</v>
      </c>
      <c r="B303" s="266">
        <v>3</v>
      </c>
      <c r="C303" s="261">
        <v>1</v>
      </c>
      <c r="D303" s="262">
        <v>1</v>
      </c>
      <c r="E303" s="262">
        <v>3</v>
      </c>
      <c r="F303" s="264">
        <v>1</v>
      </c>
      <c r="G303" s="263" t="s">
        <v>354</v>
      </c>
      <c r="H303" s="249">
        <v>274</v>
      </c>
      <c r="I303" s="269">
        <v>0</v>
      </c>
      <c r="J303" s="269">
        <v>0</v>
      </c>
      <c r="K303" s="269">
        <v>0</v>
      </c>
      <c r="L303" s="269">
        <v>0</v>
      </c>
    </row>
    <row r="304" spans="1:12" ht="14.25" hidden="1" customHeight="1" collapsed="1">
      <c r="A304" s="266">
        <v>3</v>
      </c>
      <c r="B304" s="266">
        <v>3</v>
      </c>
      <c r="C304" s="261">
        <v>1</v>
      </c>
      <c r="D304" s="262">
        <v>1</v>
      </c>
      <c r="E304" s="262">
        <v>3</v>
      </c>
      <c r="F304" s="264">
        <v>2</v>
      </c>
      <c r="G304" s="263" t="s">
        <v>341</v>
      </c>
      <c r="H304" s="249">
        <v>275</v>
      </c>
      <c r="I304" s="269">
        <v>0</v>
      </c>
      <c r="J304" s="269">
        <v>0</v>
      </c>
      <c r="K304" s="269">
        <v>0</v>
      </c>
      <c r="L304" s="269">
        <v>0</v>
      </c>
    </row>
    <row r="305" spans="1:12" hidden="1" collapsed="1">
      <c r="A305" s="282">
        <v>3</v>
      </c>
      <c r="B305" s="256">
        <v>3</v>
      </c>
      <c r="C305" s="261">
        <v>1</v>
      </c>
      <c r="D305" s="262">
        <v>2</v>
      </c>
      <c r="E305" s="262"/>
      <c r="F305" s="264"/>
      <c r="G305" s="263" t="s">
        <v>355</v>
      </c>
      <c r="H305" s="249">
        <v>276</v>
      </c>
      <c r="I305" s="250">
        <f>I306</f>
        <v>0</v>
      </c>
      <c r="J305" s="322">
        <f>J306</f>
        <v>0</v>
      </c>
      <c r="K305" s="251">
        <f>K306</f>
        <v>0</v>
      </c>
      <c r="L305" s="251">
        <f>L306</f>
        <v>0</v>
      </c>
    </row>
    <row r="306" spans="1:12" ht="15" hidden="1" customHeight="1" collapsed="1">
      <c r="A306" s="282">
        <v>3</v>
      </c>
      <c r="B306" s="282">
        <v>3</v>
      </c>
      <c r="C306" s="256">
        <v>1</v>
      </c>
      <c r="D306" s="254">
        <v>2</v>
      </c>
      <c r="E306" s="254">
        <v>1</v>
      </c>
      <c r="F306" s="257"/>
      <c r="G306" s="263" t="s">
        <v>355</v>
      </c>
      <c r="H306" s="249">
        <v>277</v>
      </c>
      <c r="I306" s="272">
        <f>SUM(I307:I308)</f>
        <v>0</v>
      </c>
      <c r="J306" s="323">
        <f>SUM(J307:J308)</f>
        <v>0</v>
      </c>
      <c r="K306" s="273">
        <f>SUM(K307:K308)</f>
        <v>0</v>
      </c>
      <c r="L306" s="273">
        <f>SUM(L307:L308)</f>
        <v>0</v>
      </c>
    </row>
    <row r="307" spans="1:12" ht="15" hidden="1" customHeight="1" collapsed="1">
      <c r="A307" s="266">
        <v>3</v>
      </c>
      <c r="B307" s="266">
        <v>3</v>
      </c>
      <c r="C307" s="261">
        <v>1</v>
      </c>
      <c r="D307" s="262">
        <v>2</v>
      </c>
      <c r="E307" s="262">
        <v>1</v>
      </c>
      <c r="F307" s="264">
        <v>1</v>
      </c>
      <c r="G307" s="263" t="s">
        <v>356</v>
      </c>
      <c r="H307" s="249">
        <v>278</v>
      </c>
      <c r="I307" s="269">
        <v>0</v>
      </c>
      <c r="J307" s="269">
        <v>0</v>
      </c>
      <c r="K307" s="269">
        <v>0</v>
      </c>
      <c r="L307" s="269">
        <v>0</v>
      </c>
    </row>
    <row r="308" spans="1:12" ht="12.75" hidden="1" customHeight="1" collapsed="1">
      <c r="A308" s="274">
        <v>3</v>
      </c>
      <c r="B308" s="308">
        <v>3</v>
      </c>
      <c r="C308" s="283">
        <v>1</v>
      </c>
      <c r="D308" s="284">
        <v>2</v>
      </c>
      <c r="E308" s="284">
        <v>1</v>
      </c>
      <c r="F308" s="285">
        <v>2</v>
      </c>
      <c r="G308" s="286" t="s">
        <v>357</v>
      </c>
      <c r="H308" s="249">
        <v>279</v>
      </c>
      <c r="I308" s="269">
        <v>0</v>
      </c>
      <c r="J308" s="269">
        <v>0</v>
      </c>
      <c r="K308" s="269">
        <v>0</v>
      </c>
      <c r="L308" s="269">
        <v>0</v>
      </c>
    </row>
    <row r="309" spans="1:12" ht="15.75" hidden="1" customHeight="1" collapsed="1">
      <c r="A309" s="261">
        <v>3</v>
      </c>
      <c r="B309" s="263">
        <v>3</v>
      </c>
      <c r="C309" s="261">
        <v>1</v>
      </c>
      <c r="D309" s="262">
        <v>3</v>
      </c>
      <c r="E309" s="262"/>
      <c r="F309" s="264"/>
      <c r="G309" s="263" t="s">
        <v>358</v>
      </c>
      <c r="H309" s="249">
        <v>280</v>
      </c>
      <c r="I309" s="250">
        <f>I310</f>
        <v>0</v>
      </c>
      <c r="J309" s="322">
        <f>J310</f>
        <v>0</v>
      </c>
      <c r="K309" s="251">
        <f>K310</f>
        <v>0</v>
      </c>
      <c r="L309" s="251">
        <f>L310</f>
        <v>0</v>
      </c>
    </row>
    <row r="310" spans="1:12" ht="15.75" hidden="1" customHeight="1" collapsed="1">
      <c r="A310" s="261">
        <v>3</v>
      </c>
      <c r="B310" s="286">
        <v>3</v>
      </c>
      <c r="C310" s="283">
        <v>1</v>
      </c>
      <c r="D310" s="284">
        <v>3</v>
      </c>
      <c r="E310" s="284">
        <v>1</v>
      </c>
      <c r="F310" s="285"/>
      <c r="G310" s="263" t="s">
        <v>358</v>
      </c>
      <c r="H310" s="249">
        <v>281</v>
      </c>
      <c r="I310" s="251">
        <f>I311+I312</f>
        <v>0</v>
      </c>
      <c r="J310" s="251">
        <f>J311+J312</f>
        <v>0</v>
      </c>
      <c r="K310" s="251">
        <f>K311+K312</f>
        <v>0</v>
      </c>
      <c r="L310" s="251">
        <f>L311+L312</f>
        <v>0</v>
      </c>
    </row>
    <row r="311" spans="1:12" ht="27" hidden="1" customHeight="1" collapsed="1">
      <c r="A311" s="261">
        <v>3</v>
      </c>
      <c r="B311" s="263">
        <v>3</v>
      </c>
      <c r="C311" s="261">
        <v>1</v>
      </c>
      <c r="D311" s="262">
        <v>3</v>
      </c>
      <c r="E311" s="262">
        <v>1</v>
      </c>
      <c r="F311" s="264">
        <v>1</v>
      </c>
      <c r="G311" s="263" t="s">
        <v>359</v>
      </c>
      <c r="H311" s="249">
        <v>282</v>
      </c>
      <c r="I311" s="313">
        <v>0</v>
      </c>
      <c r="J311" s="313">
        <v>0</v>
      </c>
      <c r="K311" s="313">
        <v>0</v>
      </c>
      <c r="L311" s="312">
        <v>0</v>
      </c>
    </row>
    <row r="312" spans="1:12" ht="26.25" hidden="1" customHeight="1" collapsed="1">
      <c r="A312" s="261">
        <v>3</v>
      </c>
      <c r="B312" s="263">
        <v>3</v>
      </c>
      <c r="C312" s="261">
        <v>1</v>
      </c>
      <c r="D312" s="262">
        <v>3</v>
      </c>
      <c r="E312" s="262">
        <v>1</v>
      </c>
      <c r="F312" s="264">
        <v>2</v>
      </c>
      <c r="G312" s="263" t="s">
        <v>360</v>
      </c>
      <c r="H312" s="249">
        <v>283</v>
      </c>
      <c r="I312" s="269">
        <v>0</v>
      </c>
      <c r="J312" s="269">
        <v>0</v>
      </c>
      <c r="K312" s="269">
        <v>0</v>
      </c>
      <c r="L312" s="269">
        <v>0</v>
      </c>
    </row>
    <row r="313" spans="1:12" hidden="1" collapsed="1">
      <c r="A313" s="261">
        <v>3</v>
      </c>
      <c r="B313" s="263">
        <v>3</v>
      </c>
      <c r="C313" s="261">
        <v>1</v>
      </c>
      <c r="D313" s="262">
        <v>4</v>
      </c>
      <c r="E313" s="262"/>
      <c r="F313" s="264"/>
      <c r="G313" s="263" t="s">
        <v>361</v>
      </c>
      <c r="H313" s="249">
        <v>284</v>
      </c>
      <c r="I313" s="250">
        <f>I314</f>
        <v>0</v>
      </c>
      <c r="J313" s="322">
        <f>J314</f>
        <v>0</v>
      </c>
      <c r="K313" s="251">
        <f>K314</f>
        <v>0</v>
      </c>
      <c r="L313" s="251">
        <f>L314</f>
        <v>0</v>
      </c>
    </row>
    <row r="314" spans="1:12" ht="15" hidden="1" customHeight="1" collapsed="1">
      <c r="A314" s="266">
        <v>3</v>
      </c>
      <c r="B314" s="261">
        <v>3</v>
      </c>
      <c r="C314" s="262">
        <v>1</v>
      </c>
      <c r="D314" s="262">
        <v>4</v>
      </c>
      <c r="E314" s="262">
        <v>1</v>
      </c>
      <c r="F314" s="264"/>
      <c r="G314" s="263" t="s">
        <v>361</v>
      </c>
      <c r="H314" s="249">
        <v>285</v>
      </c>
      <c r="I314" s="250">
        <f>SUM(I315:I316)</f>
        <v>0</v>
      </c>
      <c r="J314" s="250">
        <f>SUM(J315:J316)</f>
        <v>0</v>
      </c>
      <c r="K314" s="250">
        <f>SUM(K315:K316)</f>
        <v>0</v>
      </c>
      <c r="L314" s="250">
        <f>SUM(L315:L316)</f>
        <v>0</v>
      </c>
    </row>
    <row r="315" spans="1:12" hidden="1" collapsed="1">
      <c r="A315" s="266">
        <v>3</v>
      </c>
      <c r="B315" s="261">
        <v>3</v>
      </c>
      <c r="C315" s="262">
        <v>1</v>
      </c>
      <c r="D315" s="262">
        <v>4</v>
      </c>
      <c r="E315" s="262">
        <v>1</v>
      </c>
      <c r="F315" s="264">
        <v>1</v>
      </c>
      <c r="G315" s="263" t="s">
        <v>362</v>
      </c>
      <c r="H315" s="249">
        <v>286</v>
      </c>
      <c r="I315" s="268">
        <v>0</v>
      </c>
      <c r="J315" s="269">
        <v>0</v>
      </c>
      <c r="K315" s="269">
        <v>0</v>
      </c>
      <c r="L315" s="268">
        <v>0</v>
      </c>
    </row>
    <row r="316" spans="1:12" ht="14.25" hidden="1" customHeight="1" collapsed="1">
      <c r="A316" s="261">
        <v>3</v>
      </c>
      <c r="B316" s="262">
        <v>3</v>
      </c>
      <c r="C316" s="262">
        <v>1</v>
      </c>
      <c r="D316" s="262">
        <v>4</v>
      </c>
      <c r="E316" s="262">
        <v>1</v>
      </c>
      <c r="F316" s="264">
        <v>2</v>
      </c>
      <c r="G316" s="263" t="s">
        <v>363</v>
      </c>
      <c r="H316" s="249">
        <v>287</v>
      </c>
      <c r="I316" s="269">
        <v>0</v>
      </c>
      <c r="J316" s="313">
        <v>0</v>
      </c>
      <c r="K316" s="313">
        <v>0</v>
      </c>
      <c r="L316" s="312">
        <v>0</v>
      </c>
    </row>
    <row r="317" spans="1:12" ht="15.75" hidden="1" customHeight="1" collapsed="1">
      <c r="A317" s="261">
        <v>3</v>
      </c>
      <c r="B317" s="262">
        <v>3</v>
      </c>
      <c r="C317" s="262">
        <v>1</v>
      </c>
      <c r="D317" s="262">
        <v>5</v>
      </c>
      <c r="E317" s="262"/>
      <c r="F317" s="264"/>
      <c r="G317" s="263" t="s">
        <v>364</v>
      </c>
      <c r="H317" s="249">
        <v>288</v>
      </c>
      <c r="I317" s="273">
        <f t="shared" ref="I317:L318" si="28">I318</f>
        <v>0</v>
      </c>
      <c r="J317" s="322">
        <f t="shared" si="28"/>
        <v>0</v>
      </c>
      <c r="K317" s="251">
        <f t="shared" si="28"/>
        <v>0</v>
      </c>
      <c r="L317" s="251">
        <f t="shared" si="28"/>
        <v>0</v>
      </c>
    </row>
    <row r="318" spans="1:12" ht="14.25" hidden="1" customHeight="1" collapsed="1">
      <c r="A318" s="256">
        <v>3</v>
      </c>
      <c r="B318" s="284">
        <v>3</v>
      </c>
      <c r="C318" s="284">
        <v>1</v>
      </c>
      <c r="D318" s="284">
        <v>5</v>
      </c>
      <c r="E318" s="284">
        <v>1</v>
      </c>
      <c r="F318" s="285"/>
      <c r="G318" s="263" t="s">
        <v>364</v>
      </c>
      <c r="H318" s="249">
        <v>289</v>
      </c>
      <c r="I318" s="251">
        <f t="shared" si="28"/>
        <v>0</v>
      </c>
      <c r="J318" s="323">
        <f t="shared" si="28"/>
        <v>0</v>
      </c>
      <c r="K318" s="273">
        <f t="shared" si="28"/>
        <v>0</v>
      </c>
      <c r="L318" s="273">
        <f t="shared" si="28"/>
        <v>0</v>
      </c>
    </row>
    <row r="319" spans="1:12" ht="14.25" hidden="1" customHeight="1" collapsed="1">
      <c r="A319" s="261">
        <v>3</v>
      </c>
      <c r="B319" s="262">
        <v>3</v>
      </c>
      <c r="C319" s="262">
        <v>1</v>
      </c>
      <c r="D319" s="262">
        <v>5</v>
      </c>
      <c r="E319" s="262">
        <v>1</v>
      </c>
      <c r="F319" s="264">
        <v>1</v>
      </c>
      <c r="G319" s="263" t="s">
        <v>365</v>
      </c>
      <c r="H319" s="249">
        <v>290</v>
      </c>
      <c r="I319" s="269">
        <v>0</v>
      </c>
      <c r="J319" s="313">
        <v>0</v>
      </c>
      <c r="K319" s="313">
        <v>0</v>
      </c>
      <c r="L319" s="312">
        <v>0</v>
      </c>
    </row>
    <row r="320" spans="1:12" ht="14.25" hidden="1" customHeight="1" collapsed="1">
      <c r="A320" s="261">
        <v>3</v>
      </c>
      <c r="B320" s="262">
        <v>3</v>
      </c>
      <c r="C320" s="262">
        <v>1</v>
      </c>
      <c r="D320" s="262">
        <v>6</v>
      </c>
      <c r="E320" s="262"/>
      <c r="F320" s="264"/>
      <c r="G320" s="263" t="s">
        <v>334</v>
      </c>
      <c r="H320" s="249">
        <v>291</v>
      </c>
      <c r="I320" s="251">
        <f t="shared" ref="I320:L321" si="29">I321</f>
        <v>0</v>
      </c>
      <c r="J320" s="322">
        <f t="shared" si="29"/>
        <v>0</v>
      </c>
      <c r="K320" s="251">
        <f t="shared" si="29"/>
        <v>0</v>
      </c>
      <c r="L320" s="251">
        <f t="shared" si="29"/>
        <v>0</v>
      </c>
    </row>
    <row r="321" spans="1:16" ht="13.5" hidden="1" customHeight="1" collapsed="1">
      <c r="A321" s="261">
        <v>3</v>
      </c>
      <c r="B321" s="262">
        <v>3</v>
      </c>
      <c r="C321" s="262">
        <v>1</v>
      </c>
      <c r="D321" s="262">
        <v>6</v>
      </c>
      <c r="E321" s="262">
        <v>1</v>
      </c>
      <c r="F321" s="264"/>
      <c r="G321" s="263" t="s">
        <v>334</v>
      </c>
      <c r="H321" s="249">
        <v>292</v>
      </c>
      <c r="I321" s="250">
        <f t="shared" si="29"/>
        <v>0</v>
      </c>
      <c r="J321" s="322">
        <f t="shared" si="29"/>
        <v>0</v>
      </c>
      <c r="K321" s="251">
        <f t="shared" si="29"/>
        <v>0</v>
      </c>
      <c r="L321" s="251">
        <f t="shared" si="29"/>
        <v>0</v>
      </c>
    </row>
    <row r="322" spans="1:16" ht="14.25" hidden="1" customHeight="1" collapsed="1">
      <c r="A322" s="261">
        <v>3</v>
      </c>
      <c r="B322" s="262">
        <v>3</v>
      </c>
      <c r="C322" s="262">
        <v>1</v>
      </c>
      <c r="D322" s="262">
        <v>6</v>
      </c>
      <c r="E322" s="262">
        <v>1</v>
      </c>
      <c r="F322" s="264">
        <v>1</v>
      </c>
      <c r="G322" s="263" t="s">
        <v>334</v>
      </c>
      <c r="H322" s="249">
        <v>293</v>
      </c>
      <c r="I322" s="313">
        <v>0</v>
      </c>
      <c r="J322" s="313">
        <v>0</v>
      </c>
      <c r="K322" s="313">
        <v>0</v>
      </c>
      <c r="L322" s="312">
        <v>0</v>
      </c>
    </row>
    <row r="323" spans="1:16" ht="15" hidden="1" customHeight="1" collapsed="1">
      <c r="A323" s="261">
        <v>3</v>
      </c>
      <c r="B323" s="262">
        <v>3</v>
      </c>
      <c r="C323" s="262">
        <v>1</v>
      </c>
      <c r="D323" s="262">
        <v>7</v>
      </c>
      <c r="E323" s="262"/>
      <c r="F323" s="264"/>
      <c r="G323" s="263" t="s">
        <v>366</v>
      </c>
      <c r="H323" s="249">
        <v>294</v>
      </c>
      <c r="I323" s="250">
        <f>I324</f>
        <v>0</v>
      </c>
      <c r="J323" s="322">
        <f>J324</f>
        <v>0</v>
      </c>
      <c r="K323" s="251">
        <f>K324</f>
        <v>0</v>
      </c>
      <c r="L323" s="251">
        <f>L324</f>
        <v>0</v>
      </c>
    </row>
    <row r="324" spans="1:16" ht="16.5" hidden="1" customHeight="1" collapsed="1">
      <c r="A324" s="261">
        <v>3</v>
      </c>
      <c r="B324" s="262">
        <v>3</v>
      </c>
      <c r="C324" s="262">
        <v>1</v>
      </c>
      <c r="D324" s="262">
        <v>7</v>
      </c>
      <c r="E324" s="262">
        <v>1</v>
      </c>
      <c r="F324" s="264"/>
      <c r="G324" s="263" t="s">
        <v>366</v>
      </c>
      <c r="H324" s="249">
        <v>295</v>
      </c>
      <c r="I324" s="250">
        <f>I325+I326</f>
        <v>0</v>
      </c>
      <c r="J324" s="250">
        <f>J325+J326</f>
        <v>0</v>
      </c>
      <c r="K324" s="250">
        <f>K325+K326</f>
        <v>0</v>
      </c>
      <c r="L324" s="250">
        <f>L325+L326</f>
        <v>0</v>
      </c>
    </row>
    <row r="325" spans="1:16" ht="27" hidden="1" customHeight="1" collapsed="1">
      <c r="A325" s="261">
        <v>3</v>
      </c>
      <c r="B325" s="262">
        <v>3</v>
      </c>
      <c r="C325" s="262">
        <v>1</v>
      </c>
      <c r="D325" s="262">
        <v>7</v>
      </c>
      <c r="E325" s="262">
        <v>1</v>
      </c>
      <c r="F325" s="264">
        <v>1</v>
      </c>
      <c r="G325" s="263" t="s">
        <v>367</v>
      </c>
      <c r="H325" s="249">
        <v>296</v>
      </c>
      <c r="I325" s="313">
        <v>0</v>
      </c>
      <c r="J325" s="313">
        <v>0</v>
      </c>
      <c r="K325" s="313">
        <v>0</v>
      </c>
      <c r="L325" s="312">
        <v>0</v>
      </c>
    </row>
    <row r="326" spans="1:16" ht="27.75" hidden="1" customHeight="1" collapsed="1">
      <c r="A326" s="261">
        <v>3</v>
      </c>
      <c r="B326" s="262">
        <v>3</v>
      </c>
      <c r="C326" s="262">
        <v>1</v>
      </c>
      <c r="D326" s="262">
        <v>7</v>
      </c>
      <c r="E326" s="262">
        <v>1</v>
      </c>
      <c r="F326" s="264">
        <v>2</v>
      </c>
      <c r="G326" s="263" t="s">
        <v>368</v>
      </c>
      <c r="H326" s="249">
        <v>297</v>
      </c>
      <c r="I326" s="269">
        <v>0</v>
      </c>
      <c r="J326" s="269">
        <v>0</v>
      </c>
      <c r="K326" s="269">
        <v>0</v>
      </c>
      <c r="L326" s="269">
        <v>0</v>
      </c>
    </row>
    <row r="327" spans="1:16" ht="38.25" hidden="1" customHeight="1" collapsed="1">
      <c r="A327" s="261">
        <v>3</v>
      </c>
      <c r="B327" s="262">
        <v>3</v>
      </c>
      <c r="C327" s="262">
        <v>2</v>
      </c>
      <c r="D327" s="262"/>
      <c r="E327" s="262"/>
      <c r="F327" s="264"/>
      <c r="G327" s="263" t="s">
        <v>369</v>
      </c>
      <c r="H327" s="249">
        <v>298</v>
      </c>
      <c r="I327" s="250">
        <f>SUM(I328+I337+I341+I345+I349+I352+I355)</f>
        <v>0</v>
      </c>
      <c r="J327" s="322">
        <f>SUM(J328+J337+J341+J345+J349+J352+J355)</f>
        <v>0</v>
      </c>
      <c r="K327" s="251">
        <f>SUM(K328+K337+K341+K345+K349+K352+K355)</f>
        <v>0</v>
      </c>
      <c r="L327" s="251">
        <f>SUM(L328+L337+L341+L345+L349+L352+L355)</f>
        <v>0</v>
      </c>
    </row>
    <row r="328" spans="1:16" ht="15" hidden="1" customHeight="1" collapsed="1">
      <c r="A328" s="261">
        <v>3</v>
      </c>
      <c r="B328" s="262">
        <v>3</v>
      </c>
      <c r="C328" s="262">
        <v>2</v>
      </c>
      <c r="D328" s="262">
        <v>1</v>
      </c>
      <c r="E328" s="262"/>
      <c r="F328" s="264"/>
      <c r="G328" s="263" t="s">
        <v>316</v>
      </c>
      <c r="H328" s="249">
        <v>299</v>
      </c>
      <c r="I328" s="250">
        <f>I329</f>
        <v>0</v>
      </c>
      <c r="J328" s="322">
        <f>J329</f>
        <v>0</v>
      </c>
      <c r="K328" s="251">
        <f>K329</f>
        <v>0</v>
      </c>
      <c r="L328" s="251">
        <f>L329</f>
        <v>0</v>
      </c>
    </row>
    <row r="329" spans="1:16" hidden="1" collapsed="1">
      <c r="A329" s="266">
        <v>3</v>
      </c>
      <c r="B329" s="261">
        <v>3</v>
      </c>
      <c r="C329" s="262">
        <v>2</v>
      </c>
      <c r="D329" s="263">
        <v>1</v>
      </c>
      <c r="E329" s="261">
        <v>1</v>
      </c>
      <c r="F329" s="264"/>
      <c r="G329" s="263" t="s">
        <v>316</v>
      </c>
      <c r="H329" s="249">
        <v>300</v>
      </c>
      <c r="I329" s="250">
        <f>SUM(I330:I330)</f>
        <v>0</v>
      </c>
      <c r="J329" s="250">
        <f>SUM(J330:J330)</f>
        <v>0</v>
      </c>
      <c r="K329" s="250">
        <f>SUM(K330:K330)</f>
        <v>0</v>
      </c>
      <c r="L329" s="250">
        <f>SUM(L330:L330)</f>
        <v>0</v>
      </c>
      <c r="M329" s="324"/>
      <c r="N329" s="324"/>
      <c r="O329" s="324"/>
      <c r="P329" s="324"/>
    </row>
    <row r="330" spans="1:16" ht="13.5" hidden="1" customHeight="1" collapsed="1">
      <c r="A330" s="266">
        <v>3</v>
      </c>
      <c r="B330" s="261">
        <v>3</v>
      </c>
      <c r="C330" s="262">
        <v>2</v>
      </c>
      <c r="D330" s="263">
        <v>1</v>
      </c>
      <c r="E330" s="261">
        <v>1</v>
      </c>
      <c r="F330" s="264">
        <v>1</v>
      </c>
      <c r="G330" s="263" t="s">
        <v>317</v>
      </c>
      <c r="H330" s="249">
        <v>301</v>
      </c>
      <c r="I330" s="313">
        <v>0</v>
      </c>
      <c r="J330" s="313">
        <v>0</v>
      </c>
      <c r="K330" s="313">
        <v>0</v>
      </c>
      <c r="L330" s="312">
        <v>0</v>
      </c>
    </row>
    <row r="331" spans="1:16" hidden="1" collapsed="1">
      <c r="A331" s="266">
        <v>3</v>
      </c>
      <c r="B331" s="261">
        <v>3</v>
      </c>
      <c r="C331" s="262">
        <v>2</v>
      </c>
      <c r="D331" s="263">
        <v>1</v>
      </c>
      <c r="E331" s="261">
        <v>2</v>
      </c>
      <c r="F331" s="264"/>
      <c r="G331" s="286" t="s">
        <v>340</v>
      </c>
      <c r="H331" s="249">
        <v>302</v>
      </c>
      <c r="I331" s="250">
        <f>SUM(I332:I333)</f>
        <v>0</v>
      </c>
      <c r="J331" s="250">
        <f>SUM(J332:J333)</f>
        <v>0</v>
      </c>
      <c r="K331" s="250">
        <f>SUM(K332:K333)</f>
        <v>0</v>
      </c>
      <c r="L331" s="250">
        <f>SUM(L332:L333)</f>
        <v>0</v>
      </c>
    </row>
    <row r="332" spans="1:16" hidden="1" collapsed="1">
      <c r="A332" s="266">
        <v>3</v>
      </c>
      <c r="B332" s="261">
        <v>3</v>
      </c>
      <c r="C332" s="262">
        <v>2</v>
      </c>
      <c r="D332" s="263">
        <v>1</v>
      </c>
      <c r="E332" s="261">
        <v>2</v>
      </c>
      <c r="F332" s="264">
        <v>1</v>
      </c>
      <c r="G332" s="286" t="s">
        <v>319</v>
      </c>
      <c r="H332" s="249">
        <v>303</v>
      </c>
      <c r="I332" s="313">
        <v>0</v>
      </c>
      <c r="J332" s="313">
        <v>0</v>
      </c>
      <c r="K332" s="313">
        <v>0</v>
      </c>
      <c r="L332" s="312">
        <v>0</v>
      </c>
    </row>
    <row r="333" spans="1:16" hidden="1" collapsed="1">
      <c r="A333" s="266">
        <v>3</v>
      </c>
      <c r="B333" s="261">
        <v>3</v>
      </c>
      <c r="C333" s="262">
        <v>2</v>
      </c>
      <c r="D333" s="263">
        <v>1</v>
      </c>
      <c r="E333" s="261">
        <v>2</v>
      </c>
      <c r="F333" s="264">
        <v>2</v>
      </c>
      <c r="G333" s="286" t="s">
        <v>320</v>
      </c>
      <c r="H333" s="249">
        <v>304</v>
      </c>
      <c r="I333" s="269">
        <v>0</v>
      </c>
      <c r="J333" s="269">
        <v>0</v>
      </c>
      <c r="K333" s="269">
        <v>0</v>
      </c>
      <c r="L333" s="269">
        <v>0</v>
      </c>
    </row>
    <row r="334" spans="1:16" hidden="1" collapsed="1">
      <c r="A334" s="266">
        <v>3</v>
      </c>
      <c r="B334" s="261">
        <v>3</v>
      </c>
      <c r="C334" s="262">
        <v>2</v>
      </c>
      <c r="D334" s="263">
        <v>1</v>
      </c>
      <c r="E334" s="261">
        <v>3</v>
      </c>
      <c r="F334" s="264"/>
      <c r="G334" s="286" t="s">
        <v>321</v>
      </c>
      <c r="H334" s="249">
        <v>305</v>
      </c>
      <c r="I334" s="250">
        <f>SUM(I335:I336)</f>
        <v>0</v>
      </c>
      <c r="J334" s="250">
        <f>SUM(J335:J336)</f>
        <v>0</v>
      </c>
      <c r="K334" s="250">
        <f>SUM(K335:K336)</f>
        <v>0</v>
      </c>
      <c r="L334" s="250">
        <f>SUM(L335:L336)</f>
        <v>0</v>
      </c>
    </row>
    <row r="335" spans="1:16" hidden="1" collapsed="1">
      <c r="A335" s="266">
        <v>3</v>
      </c>
      <c r="B335" s="261">
        <v>3</v>
      </c>
      <c r="C335" s="262">
        <v>2</v>
      </c>
      <c r="D335" s="263">
        <v>1</v>
      </c>
      <c r="E335" s="261">
        <v>3</v>
      </c>
      <c r="F335" s="264">
        <v>1</v>
      </c>
      <c r="G335" s="286" t="s">
        <v>322</v>
      </c>
      <c r="H335" s="249">
        <v>306</v>
      </c>
      <c r="I335" s="269">
        <v>0</v>
      </c>
      <c r="J335" s="269">
        <v>0</v>
      </c>
      <c r="K335" s="269">
        <v>0</v>
      </c>
      <c r="L335" s="269">
        <v>0</v>
      </c>
    </row>
    <row r="336" spans="1:16" hidden="1" collapsed="1">
      <c r="A336" s="266">
        <v>3</v>
      </c>
      <c r="B336" s="261">
        <v>3</v>
      </c>
      <c r="C336" s="262">
        <v>2</v>
      </c>
      <c r="D336" s="263">
        <v>1</v>
      </c>
      <c r="E336" s="261">
        <v>3</v>
      </c>
      <c r="F336" s="264">
        <v>2</v>
      </c>
      <c r="G336" s="286" t="s">
        <v>341</v>
      </c>
      <c r="H336" s="249">
        <v>307</v>
      </c>
      <c r="I336" s="287">
        <v>0</v>
      </c>
      <c r="J336" s="325">
        <v>0</v>
      </c>
      <c r="K336" s="287">
        <v>0</v>
      </c>
      <c r="L336" s="287">
        <v>0</v>
      </c>
    </row>
    <row r="337" spans="1:12" hidden="1" collapsed="1">
      <c r="A337" s="274">
        <v>3</v>
      </c>
      <c r="B337" s="274">
        <v>3</v>
      </c>
      <c r="C337" s="283">
        <v>2</v>
      </c>
      <c r="D337" s="286">
        <v>2</v>
      </c>
      <c r="E337" s="283"/>
      <c r="F337" s="285"/>
      <c r="G337" s="286" t="s">
        <v>355</v>
      </c>
      <c r="H337" s="249">
        <v>308</v>
      </c>
      <c r="I337" s="279">
        <f>I338</f>
        <v>0</v>
      </c>
      <c r="J337" s="326">
        <f>J338</f>
        <v>0</v>
      </c>
      <c r="K337" s="280">
        <f>K338</f>
        <v>0</v>
      </c>
      <c r="L337" s="280">
        <f>L338</f>
        <v>0</v>
      </c>
    </row>
    <row r="338" spans="1:12" hidden="1" collapsed="1">
      <c r="A338" s="266">
        <v>3</v>
      </c>
      <c r="B338" s="266">
        <v>3</v>
      </c>
      <c r="C338" s="261">
        <v>2</v>
      </c>
      <c r="D338" s="263">
        <v>2</v>
      </c>
      <c r="E338" s="261">
        <v>1</v>
      </c>
      <c r="F338" s="264"/>
      <c r="G338" s="286" t="s">
        <v>355</v>
      </c>
      <c r="H338" s="249">
        <v>309</v>
      </c>
      <c r="I338" s="250">
        <f>SUM(I339:I340)</f>
        <v>0</v>
      </c>
      <c r="J338" s="292">
        <f>SUM(J339:J340)</f>
        <v>0</v>
      </c>
      <c r="K338" s="251">
        <f>SUM(K339:K340)</f>
        <v>0</v>
      </c>
      <c r="L338" s="251">
        <f>SUM(L339:L340)</f>
        <v>0</v>
      </c>
    </row>
    <row r="339" spans="1:12" hidden="1" collapsed="1">
      <c r="A339" s="266">
        <v>3</v>
      </c>
      <c r="B339" s="266">
        <v>3</v>
      </c>
      <c r="C339" s="261">
        <v>2</v>
      </c>
      <c r="D339" s="263">
        <v>2</v>
      </c>
      <c r="E339" s="266">
        <v>1</v>
      </c>
      <c r="F339" s="297">
        <v>1</v>
      </c>
      <c r="G339" s="263" t="s">
        <v>356</v>
      </c>
      <c r="H339" s="249">
        <v>310</v>
      </c>
      <c r="I339" s="269">
        <v>0</v>
      </c>
      <c r="J339" s="269">
        <v>0</v>
      </c>
      <c r="K339" s="269">
        <v>0</v>
      </c>
      <c r="L339" s="269">
        <v>0</v>
      </c>
    </row>
    <row r="340" spans="1:12" hidden="1" collapsed="1">
      <c r="A340" s="274">
        <v>3</v>
      </c>
      <c r="B340" s="274">
        <v>3</v>
      </c>
      <c r="C340" s="275">
        <v>2</v>
      </c>
      <c r="D340" s="276">
        <v>2</v>
      </c>
      <c r="E340" s="277">
        <v>1</v>
      </c>
      <c r="F340" s="305">
        <v>2</v>
      </c>
      <c r="G340" s="277" t="s">
        <v>357</v>
      </c>
      <c r="H340" s="249">
        <v>311</v>
      </c>
      <c r="I340" s="269">
        <v>0</v>
      </c>
      <c r="J340" s="269">
        <v>0</v>
      </c>
      <c r="K340" s="269">
        <v>0</v>
      </c>
      <c r="L340" s="269">
        <v>0</v>
      </c>
    </row>
    <row r="341" spans="1:12" ht="23.25" hidden="1" customHeight="1" collapsed="1">
      <c r="A341" s="266">
        <v>3</v>
      </c>
      <c r="B341" s="266">
        <v>3</v>
      </c>
      <c r="C341" s="261">
        <v>2</v>
      </c>
      <c r="D341" s="262">
        <v>3</v>
      </c>
      <c r="E341" s="263"/>
      <c r="F341" s="297"/>
      <c r="G341" s="263" t="s">
        <v>358</v>
      </c>
      <c r="H341" s="249">
        <v>312</v>
      </c>
      <c r="I341" s="250">
        <f>I342</f>
        <v>0</v>
      </c>
      <c r="J341" s="292">
        <f>J342</f>
        <v>0</v>
      </c>
      <c r="K341" s="251">
        <f>K342</f>
        <v>0</v>
      </c>
      <c r="L341" s="251">
        <f>L342</f>
        <v>0</v>
      </c>
    </row>
    <row r="342" spans="1:12" ht="13.5" hidden="1" customHeight="1" collapsed="1">
      <c r="A342" s="266">
        <v>3</v>
      </c>
      <c r="B342" s="266">
        <v>3</v>
      </c>
      <c r="C342" s="261">
        <v>2</v>
      </c>
      <c r="D342" s="262">
        <v>3</v>
      </c>
      <c r="E342" s="263">
        <v>1</v>
      </c>
      <c r="F342" s="297"/>
      <c r="G342" s="263" t="s">
        <v>358</v>
      </c>
      <c r="H342" s="249">
        <v>313</v>
      </c>
      <c r="I342" s="250">
        <f>I343+I344</f>
        <v>0</v>
      </c>
      <c r="J342" s="250">
        <f>J343+J344</f>
        <v>0</v>
      </c>
      <c r="K342" s="250">
        <f>K343+K344</f>
        <v>0</v>
      </c>
      <c r="L342" s="250">
        <f>L343+L344</f>
        <v>0</v>
      </c>
    </row>
    <row r="343" spans="1:12" ht="28.5" hidden="1" customHeight="1" collapsed="1">
      <c r="A343" s="266">
        <v>3</v>
      </c>
      <c r="B343" s="266">
        <v>3</v>
      </c>
      <c r="C343" s="261">
        <v>2</v>
      </c>
      <c r="D343" s="262">
        <v>3</v>
      </c>
      <c r="E343" s="263">
        <v>1</v>
      </c>
      <c r="F343" s="297">
        <v>1</v>
      </c>
      <c r="G343" s="263" t="s">
        <v>359</v>
      </c>
      <c r="H343" s="249">
        <v>314</v>
      </c>
      <c r="I343" s="313">
        <v>0</v>
      </c>
      <c r="J343" s="313">
        <v>0</v>
      </c>
      <c r="K343" s="313">
        <v>0</v>
      </c>
      <c r="L343" s="312">
        <v>0</v>
      </c>
    </row>
    <row r="344" spans="1:12" ht="27.75" hidden="1" customHeight="1" collapsed="1">
      <c r="A344" s="266">
        <v>3</v>
      </c>
      <c r="B344" s="266">
        <v>3</v>
      </c>
      <c r="C344" s="261">
        <v>2</v>
      </c>
      <c r="D344" s="262">
        <v>3</v>
      </c>
      <c r="E344" s="263">
        <v>1</v>
      </c>
      <c r="F344" s="297">
        <v>2</v>
      </c>
      <c r="G344" s="263" t="s">
        <v>360</v>
      </c>
      <c r="H344" s="249">
        <v>315</v>
      </c>
      <c r="I344" s="269">
        <v>0</v>
      </c>
      <c r="J344" s="269">
        <v>0</v>
      </c>
      <c r="K344" s="269">
        <v>0</v>
      </c>
      <c r="L344" s="269">
        <v>0</v>
      </c>
    </row>
    <row r="345" spans="1:12" hidden="1" collapsed="1">
      <c r="A345" s="266">
        <v>3</v>
      </c>
      <c r="B345" s="266">
        <v>3</v>
      </c>
      <c r="C345" s="261">
        <v>2</v>
      </c>
      <c r="D345" s="262">
        <v>4</v>
      </c>
      <c r="E345" s="262"/>
      <c r="F345" s="264"/>
      <c r="G345" s="263" t="s">
        <v>361</v>
      </c>
      <c r="H345" s="249">
        <v>316</v>
      </c>
      <c r="I345" s="250">
        <f>I346</f>
        <v>0</v>
      </c>
      <c r="J345" s="292">
        <f>J346</f>
        <v>0</v>
      </c>
      <c r="K345" s="251">
        <f>K346</f>
        <v>0</v>
      </c>
      <c r="L345" s="251">
        <f>L346</f>
        <v>0</v>
      </c>
    </row>
    <row r="346" spans="1:12" hidden="1" collapsed="1">
      <c r="A346" s="282">
        <v>3</v>
      </c>
      <c r="B346" s="282">
        <v>3</v>
      </c>
      <c r="C346" s="256">
        <v>2</v>
      </c>
      <c r="D346" s="254">
        <v>4</v>
      </c>
      <c r="E346" s="254">
        <v>1</v>
      </c>
      <c r="F346" s="257"/>
      <c r="G346" s="263" t="s">
        <v>361</v>
      </c>
      <c r="H346" s="249">
        <v>317</v>
      </c>
      <c r="I346" s="272">
        <f>SUM(I347:I348)</f>
        <v>0</v>
      </c>
      <c r="J346" s="294">
        <f>SUM(J347:J348)</f>
        <v>0</v>
      </c>
      <c r="K346" s="273">
        <f>SUM(K347:K348)</f>
        <v>0</v>
      </c>
      <c r="L346" s="273">
        <f>SUM(L347:L348)</f>
        <v>0</v>
      </c>
    </row>
    <row r="347" spans="1:12" ht="15.75" hidden="1" customHeight="1" collapsed="1">
      <c r="A347" s="266">
        <v>3</v>
      </c>
      <c r="B347" s="266">
        <v>3</v>
      </c>
      <c r="C347" s="261">
        <v>2</v>
      </c>
      <c r="D347" s="262">
        <v>4</v>
      </c>
      <c r="E347" s="262">
        <v>1</v>
      </c>
      <c r="F347" s="264">
        <v>1</v>
      </c>
      <c r="G347" s="263" t="s">
        <v>362</v>
      </c>
      <c r="H347" s="249">
        <v>318</v>
      </c>
      <c r="I347" s="269">
        <v>0</v>
      </c>
      <c r="J347" s="269">
        <v>0</v>
      </c>
      <c r="K347" s="269">
        <v>0</v>
      </c>
      <c r="L347" s="269">
        <v>0</v>
      </c>
    </row>
    <row r="348" spans="1:12" hidden="1" collapsed="1">
      <c r="A348" s="266">
        <v>3</v>
      </c>
      <c r="B348" s="266">
        <v>3</v>
      </c>
      <c r="C348" s="261">
        <v>2</v>
      </c>
      <c r="D348" s="262">
        <v>4</v>
      </c>
      <c r="E348" s="262">
        <v>1</v>
      </c>
      <c r="F348" s="264">
        <v>2</v>
      </c>
      <c r="G348" s="263" t="s">
        <v>370</v>
      </c>
      <c r="H348" s="249">
        <v>319</v>
      </c>
      <c r="I348" s="269">
        <v>0</v>
      </c>
      <c r="J348" s="269">
        <v>0</v>
      </c>
      <c r="K348" s="269">
        <v>0</v>
      </c>
      <c r="L348" s="269">
        <v>0</v>
      </c>
    </row>
    <row r="349" spans="1:12" hidden="1" collapsed="1">
      <c r="A349" s="266">
        <v>3</v>
      </c>
      <c r="B349" s="266">
        <v>3</v>
      </c>
      <c r="C349" s="261">
        <v>2</v>
      </c>
      <c r="D349" s="262">
        <v>5</v>
      </c>
      <c r="E349" s="262"/>
      <c r="F349" s="264"/>
      <c r="G349" s="263" t="s">
        <v>364</v>
      </c>
      <c r="H349" s="249">
        <v>320</v>
      </c>
      <c r="I349" s="250">
        <f t="shared" ref="I349:L350" si="30">I350</f>
        <v>0</v>
      </c>
      <c r="J349" s="292">
        <f t="shared" si="30"/>
        <v>0</v>
      </c>
      <c r="K349" s="251">
        <f t="shared" si="30"/>
        <v>0</v>
      </c>
      <c r="L349" s="251">
        <f t="shared" si="30"/>
        <v>0</v>
      </c>
    </row>
    <row r="350" spans="1:12" hidden="1" collapsed="1">
      <c r="A350" s="282">
        <v>3</v>
      </c>
      <c r="B350" s="282">
        <v>3</v>
      </c>
      <c r="C350" s="256">
        <v>2</v>
      </c>
      <c r="D350" s="254">
        <v>5</v>
      </c>
      <c r="E350" s="254">
        <v>1</v>
      </c>
      <c r="F350" s="257"/>
      <c r="G350" s="263" t="s">
        <v>364</v>
      </c>
      <c r="H350" s="249">
        <v>321</v>
      </c>
      <c r="I350" s="272">
        <f t="shared" si="30"/>
        <v>0</v>
      </c>
      <c r="J350" s="294">
        <f t="shared" si="30"/>
        <v>0</v>
      </c>
      <c r="K350" s="273">
        <f t="shared" si="30"/>
        <v>0</v>
      </c>
      <c r="L350" s="273">
        <f t="shared" si="30"/>
        <v>0</v>
      </c>
    </row>
    <row r="351" spans="1:12" hidden="1" collapsed="1">
      <c r="A351" s="266">
        <v>3</v>
      </c>
      <c r="B351" s="266">
        <v>3</v>
      </c>
      <c r="C351" s="261">
        <v>2</v>
      </c>
      <c r="D351" s="262">
        <v>5</v>
      </c>
      <c r="E351" s="262">
        <v>1</v>
      </c>
      <c r="F351" s="264">
        <v>1</v>
      </c>
      <c r="G351" s="263" t="s">
        <v>364</v>
      </c>
      <c r="H351" s="249">
        <v>322</v>
      </c>
      <c r="I351" s="313">
        <v>0</v>
      </c>
      <c r="J351" s="313">
        <v>0</v>
      </c>
      <c r="K351" s="313">
        <v>0</v>
      </c>
      <c r="L351" s="312">
        <v>0</v>
      </c>
    </row>
    <row r="352" spans="1:12" ht="16.5" hidden="1" customHeight="1" collapsed="1">
      <c r="A352" s="266">
        <v>3</v>
      </c>
      <c r="B352" s="266">
        <v>3</v>
      </c>
      <c r="C352" s="261">
        <v>2</v>
      </c>
      <c r="D352" s="262">
        <v>6</v>
      </c>
      <c r="E352" s="262"/>
      <c r="F352" s="264"/>
      <c r="G352" s="263" t="s">
        <v>334</v>
      </c>
      <c r="H352" s="249">
        <v>323</v>
      </c>
      <c r="I352" s="250">
        <f t="shared" ref="I352:L353" si="31">I353</f>
        <v>0</v>
      </c>
      <c r="J352" s="292">
        <f t="shared" si="31"/>
        <v>0</v>
      </c>
      <c r="K352" s="251">
        <f t="shared" si="31"/>
        <v>0</v>
      </c>
      <c r="L352" s="251">
        <f t="shared" si="31"/>
        <v>0</v>
      </c>
    </row>
    <row r="353" spans="1:12" ht="15" hidden="1" customHeight="1" collapsed="1">
      <c r="A353" s="266">
        <v>3</v>
      </c>
      <c r="B353" s="266">
        <v>3</v>
      </c>
      <c r="C353" s="261">
        <v>2</v>
      </c>
      <c r="D353" s="262">
        <v>6</v>
      </c>
      <c r="E353" s="262">
        <v>1</v>
      </c>
      <c r="F353" s="264"/>
      <c r="G353" s="263" t="s">
        <v>334</v>
      </c>
      <c r="H353" s="249">
        <v>324</v>
      </c>
      <c r="I353" s="250">
        <f t="shared" si="31"/>
        <v>0</v>
      </c>
      <c r="J353" s="292">
        <f t="shared" si="31"/>
        <v>0</v>
      </c>
      <c r="K353" s="251">
        <f t="shared" si="31"/>
        <v>0</v>
      </c>
      <c r="L353" s="251">
        <f t="shared" si="31"/>
        <v>0</v>
      </c>
    </row>
    <row r="354" spans="1:12" ht="13.5" hidden="1" customHeight="1" collapsed="1">
      <c r="A354" s="274">
        <v>3</v>
      </c>
      <c r="B354" s="274">
        <v>3</v>
      </c>
      <c r="C354" s="275">
        <v>2</v>
      </c>
      <c r="D354" s="276">
        <v>6</v>
      </c>
      <c r="E354" s="276">
        <v>1</v>
      </c>
      <c r="F354" s="278">
        <v>1</v>
      </c>
      <c r="G354" s="277" t="s">
        <v>334</v>
      </c>
      <c r="H354" s="249">
        <v>325</v>
      </c>
      <c r="I354" s="313">
        <v>0</v>
      </c>
      <c r="J354" s="313">
        <v>0</v>
      </c>
      <c r="K354" s="313">
        <v>0</v>
      </c>
      <c r="L354" s="312">
        <v>0</v>
      </c>
    </row>
    <row r="355" spans="1:12" ht="15" hidden="1" customHeight="1" collapsed="1">
      <c r="A355" s="266">
        <v>3</v>
      </c>
      <c r="B355" s="266">
        <v>3</v>
      </c>
      <c r="C355" s="261">
        <v>2</v>
      </c>
      <c r="D355" s="262">
        <v>7</v>
      </c>
      <c r="E355" s="262"/>
      <c r="F355" s="264"/>
      <c r="G355" s="263" t="s">
        <v>366</v>
      </c>
      <c r="H355" s="249">
        <v>326</v>
      </c>
      <c r="I355" s="250">
        <f>I356</f>
        <v>0</v>
      </c>
      <c r="J355" s="292">
        <f>J356</f>
        <v>0</v>
      </c>
      <c r="K355" s="251">
        <f>K356</f>
        <v>0</v>
      </c>
      <c r="L355" s="251">
        <f>L356</f>
        <v>0</v>
      </c>
    </row>
    <row r="356" spans="1:12" ht="12.75" hidden="1" customHeight="1" collapsed="1">
      <c r="A356" s="274">
        <v>3</v>
      </c>
      <c r="B356" s="274">
        <v>3</v>
      </c>
      <c r="C356" s="275">
        <v>2</v>
      </c>
      <c r="D356" s="276">
        <v>7</v>
      </c>
      <c r="E356" s="276">
        <v>1</v>
      </c>
      <c r="F356" s="278"/>
      <c r="G356" s="263" t="s">
        <v>366</v>
      </c>
      <c r="H356" s="249">
        <v>327</v>
      </c>
      <c r="I356" s="250">
        <f>SUM(I357:I358)</f>
        <v>0</v>
      </c>
      <c r="J356" s="250">
        <f>SUM(J357:J358)</f>
        <v>0</v>
      </c>
      <c r="K356" s="250">
        <f>SUM(K357:K358)</f>
        <v>0</v>
      </c>
      <c r="L356" s="250">
        <f>SUM(L357:L358)</f>
        <v>0</v>
      </c>
    </row>
    <row r="357" spans="1:12" ht="27" hidden="1" customHeight="1" collapsed="1">
      <c r="A357" s="266">
        <v>3</v>
      </c>
      <c r="B357" s="266">
        <v>3</v>
      </c>
      <c r="C357" s="261">
        <v>2</v>
      </c>
      <c r="D357" s="262">
        <v>7</v>
      </c>
      <c r="E357" s="262">
        <v>1</v>
      </c>
      <c r="F357" s="264">
        <v>1</v>
      </c>
      <c r="G357" s="263" t="s">
        <v>367</v>
      </c>
      <c r="H357" s="249">
        <v>328</v>
      </c>
      <c r="I357" s="313">
        <v>0</v>
      </c>
      <c r="J357" s="313">
        <v>0</v>
      </c>
      <c r="K357" s="313">
        <v>0</v>
      </c>
      <c r="L357" s="312">
        <v>0</v>
      </c>
    </row>
    <row r="358" spans="1:12" ht="30" hidden="1" customHeight="1" collapsed="1">
      <c r="A358" s="266">
        <v>3</v>
      </c>
      <c r="B358" s="266">
        <v>3</v>
      </c>
      <c r="C358" s="261">
        <v>2</v>
      </c>
      <c r="D358" s="262">
        <v>7</v>
      </c>
      <c r="E358" s="262">
        <v>1</v>
      </c>
      <c r="F358" s="264">
        <v>2</v>
      </c>
      <c r="G358" s="263" t="s">
        <v>368</v>
      </c>
      <c r="H358" s="249">
        <v>329</v>
      </c>
      <c r="I358" s="269">
        <v>0</v>
      </c>
      <c r="J358" s="269">
        <v>0</v>
      </c>
      <c r="K358" s="269">
        <v>0</v>
      </c>
      <c r="L358" s="269">
        <v>0</v>
      </c>
    </row>
    <row r="359" spans="1:12" ht="18.75" customHeight="1">
      <c r="A359" s="226"/>
      <c r="B359" s="226"/>
      <c r="C359" s="227"/>
      <c r="D359" s="327"/>
      <c r="E359" s="328"/>
      <c r="F359" s="329"/>
      <c r="G359" s="330" t="s">
        <v>371</v>
      </c>
      <c r="H359" s="249">
        <v>330</v>
      </c>
      <c r="I359" s="302">
        <f>SUM(I30+I176)</f>
        <v>72900</v>
      </c>
      <c r="J359" s="302">
        <f>SUM(J30+J176)</f>
        <v>55100</v>
      </c>
      <c r="K359" s="302">
        <f>SUM(K30+K176)</f>
        <v>42215.450000000004</v>
      </c>
      <c r="L359" s="302">
        <f>SUM(L30+L176)</f>
        <v>42215.450000000004</v>
      </c>
    </row>
    <row r="360" spans="1:12" ht="18.75" customHeight="1">
      <c r="G360" s="252"/>
      <c r="H360" s="249"/>
      <c r="I360" s="331"/>
      <c r="J360" s="332"/>
      <c r="K360" s="332"/>
      <c r="L360" s="332"/>
    </row>
    <row r="361" spans="1:12" ht="18.75" customHeight="1">
      <c r="D361" s="222"/>
      <c r="E361" s="222"/>
      <c r="F361" s="234"/>
      <c r="G361" s="222" t="s">
        <v>119</v>
      </c>
      <c r="H361" s="333"/>
      <c r="I361" s="334"/>
      <c r="J361" s="332"/>
      <c r="K361" s="222" t="s">
        <v>39</v>
      </c>
      <c r="L361" s="334"/>
    </row>
    <row r="362" spans="1:12" ht="18.75" customHeight="1">
      <c r="A362" s="335"/>
      <c r="B362" s="335"/>
      <c r="C362" s="335"/>
      <c r="D362" s="336" t="s">
        <v>372</v>
      </c>
      <c r="E362"/>
      <c r="F362"/>
      <c r="G362" s="333"/>
      <c r="H362" s="333"/>
      <c r="I362" s="337" t="s">
        <v>40</v>
      </c>
      <c r="K362" s="350" t="s">
        <v>41</v>
      </c>
      <c r="L362" s="350"/>
    </row>
    <row r="363" spans="1:12" ht="15.75" customHeight="1">
      <c r="I363" s="338"/>
      <c r="K363" s="338"/>
      <c r="L363" s="338"/>
    </row>
    <row r="364" spans="1:12" ht="15.75" customHeight="1">
      <c r="D364" s="222"/>
      <c r="E364" s="222"/>
      <c r="F364" s="234"/>
      <c r="G364" s="222" t="s">
        <v>121</v>
      </c>
      <c r="I364" s="338"/>
      <c r="K364" s="222" t="s">
        <v>43</v>
      </c>
      <c r="L364" s="339"/>
    </row>
    <row r="365" spans="1:12" ht="26.25" customHeight="1">
      <c r="D365" s="351" t="s">
        <v>373</v>
      </c>
      <c r="E365" s="352"/>
      <c r="F365" s="352"/>
      <c r="G365" s="352"/>
      <c r="H365" s="340"/>
      <c r="I365" s="341" t="s">
        <v>40</v>
      </c>
      <c r="K365" s="350" t="s">
        <v>41</v>
      </c>
      <c r="L365" s="350"/>
    </row>
  </sheetData>
  <mergeCells count="22"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C183D-BE33-47DB-8738-82995D95C1E6}">
  <dimension ref="A1:AJ365"/>
  <sheetViews>
    <sheetView workbookViewId="0">
      <selection activeCell="R29" sqref="R29"/>
    </sheetView>
  </sheetViews>
  <sheetFormatPr defaultRowHeight="15"/>
  <cols>
    <col min="1" max="4" width="2" style="197" customWidth="1"/>
    <col min="5" max="5" width="2.140625" style="197" customWidth="1"/>
    <col min="6" max="6" width="3.5703125" style="198" customWidth="1"/>
    <col min="7" max="7" width="34.28515625" style="197" customWidth="1"/>
    <col min="8" max="8" width="4.7109375" style="197" customWidth="1"/>
    <col min="9" max="9" width="9" style="197" customWidth="1"/>
    <col min="10" max="10" width="11.7109375" style="197" customWidth="1"/>
    <col min="11" max="11" width="12.42578125" style="197" customWidth="1"/>
    <col min="12" max="12" width="10.140625" style="197" customWidth="1"/>
    <col min="13" max="13" width="0.140625" style="197" hidden="1" customWidth="1"/>
    <col min="14" max="14" width="6.140625" style="197" hidden="1" customWidth="1"/>
    <col min="15" max="15" width="8.85546875" style="197" hidden="1" customWidth="1"/>
    <col min="16" max="16" width="9.140625" style="197" hidden="1" customWidth="1"/>
    <col min="17" max="17" width="11.28515625" style="197" customWidth="1"/>
    <col min="18" max="18" width="34.42578125" style="197" customWidth="1"/>
    <col min="19" max="19" width="9.140625" style="197"/>
  </cols>
  <sheetData>
    <row r="1" spans="1:36" ht="15" customHeight="1">
      <c r="G1" s="199"/>
      <c r="H1" s="200"/>
      <c r="I1" s="201"/>
      <c r="J1" s="202" t="s">
        <v>141</v>
      </c>
      <c r="K1" s="202"/>
      <c r="L1" s="202"/>
      <c r="M1" s="203"/>
      <c r="N1" s="202"/>
      <c r="O1" s="202"/>
      <c r="P1" s="202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</row>
    <row r="2" spans="1:36" ht="14.25" customHeight="1">
      <c r="H2" s="200"/>
      <c r="I2"/>
      <c r="J2" s="202" t="s">
        <v>142</v>
      </c>
      <c r="K2" s="202"/>
      <c r="L2" s="202"/>
      <c r="M2" s="203"/>
      <c r="N2" s="202"/>
      <c r="O2" s="202"/>
      <c r="P2" s="202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</row>
    <row r="3" spans="1:36" ht="13.5" customHeight="1">
      <c r="H3" s="204"/>
      <c r="I3" s="200"/>
      <c r="J3" s="202" t="s">
        <v>143</v>
      </c>
      <c r="K3" s="202"/>
      <c r="L3" s="202"/>
      <c r="M3" s="203"/>
      <c r="N3" s="202"/>
      <c r="O3" s="202"/>
      <c r="P3" s="202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</row>
    <row r="4" spans="1:36" ht="14.25" customHeight="1">
      <c r="G4" s="205" t="s">
        <v>144</v>
      </c>
      <c r="H4" s="200"/>
      <c r="I4"/>
      <c r="J4" s="202" t="s">
        <v>145</v>
      </c>
      <c r="K4" s="202"/>
      <c r="L4" s="202"/>
      <c r="M4" s="203"/>
      <c r="N4" s="206"/>
      <c r="O4" s="206"/>
      <c r="P4" s="202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</row>
    <row r="5" spans="1:36" ht="12" customHeight="1">
      <c r="H5" s="207"/>
      <c r="I5"/>
      <c r="J5" s="202" t="s">
        <v>146</v>
      </c>
      <c r="K5" s="202"/>
      <c r="L5" s="202"/>
      <c r="M5" s="203"/>
      <c r="N5" s="202"/>
      <c r="O5" s="202"/>
      <c r="P5" s="202"/>
      <c r="Q5" s="202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</row>
    <row r="6" spans="1:36" ht="25.5" customHeight="1">
      <c r="G6" s="208" t="s">
        <v>147</v>
      </c>
      <c r="H6" s="202"/>
      <c r="I6" s="202"/>
      <c r="J6" s="209"/>
      <c r="K6" s="209"/>
      <c r="L6" s="178"/>
      <c r="M6" s="203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</row>
    <row r="7" spans="1:36" ht="18.75" customHeight="1">
      <c r="A7" s="368" t="s">
        <v>148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203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</row>
    <row r="8" spans="1:36" ht="14.25" customHeight="1">
      <c r="A8" s="210"/>
      <c r="B8" s="211"/>
      <c r="C8" s="211"/>
      <c r="D8" s="211"/>
      <c r="E8" s="211"/>
      <c r="F8" s="211"/>
      <c r="G8" s="370" t="s">
        <v>149</v>
      </c>
      <c r="H8" s="370"/>
      <c r="I8" s="370"/>
      <c r="J8" s="370"/>
      <c r="K8" s="370"/>
      <c r="L8" s="211"/>
      <c r="M8" s="203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</row>
    <row r="9" spans="1:36" ht="16.5" customHeight="1">
      <c r="A9" s="371" t="s">
        <v>150</v>
      </c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203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</row>
    <row r="10" spans="1:36" ht="15.75" customHeight="1">
      <c r="G10" s="372" t="s">
        <v>151</v>
      </c>
      <c r="H10" s="372"/>
      <c r="I10" s="372"/>
      <c r="J10" s="372"/>
      <c r="K10" s="372"/>
      <c r="M10" s="203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</row>
    <row r="11" spans="1:36" ht="12" customHeight="1">
      <c r="G11" s="373" t="s">
        <v>152</v>
      </c>
      <c r="H11" s="373"/>
      <c r="I11" s="373"/>
      <c r="J11" s="373"/>
      <c r="K11" s="373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</row>
    <row r="12" spans="1:36" ht="9" customHeight="1"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</row>
    <row r="13" spans="1:36" ht="12" customHeight="1">
      <c r="B13" s="371" t="s">
        <v>153</v>
      </c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</row>
    <row r="14" spans="1:36" ht="12" customHeight="1"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</row>
    <row r="15" spans="1:36" ht="12.75" customHeight="1">
      <c r="G15" s="372" t="s">
        <v>154</v>
      </c>
      <c r="H15" s="372"/>
      <c r="I15" s="372"/>
      <c r="J15" s="372"/>
      <c r="K15" s="372"/>
    </row>
    <row r="16" spans="1:36" ht="11.25" customHeight="1">
      <c r="G16" s="374" t="s">
        <v>155</v>
      </c>
      <c r="H16" s="374"/>
      <c r="I16" s="374"/>
      <c r="J16" s="374"/>
      <c r="K16" s="374"/>
    </row>
    <row r="17" spans="1:17" ht="15" customHeight="1">
      <c r="B17"/>
      <c r="C17"/>
      <c r="D17"/>
      <c r="E17" s="375" t="s">
        <v>156</v>
      </c>
      <c r="F17" s="375"/>
      <c r="G17" s="375"/>
      <c r="H17" s="375"/>
      <c r="I17" s="375"/>
      <c r="J17" s="375"/>
      <c r="K17" s="375"/>
      <c r="L17"/>
    </row>
    <row r="18" spans="1:17" ht="12" customHeight="1">
      <c r="A18" s="376" t="s">
        <v>157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212"/>
    </row>
    <row r="19" spans="1:17" ht="12" customHeight="1">
      <c r="F19" s="197"/>
      <c r="J19" s="213"/>
      <c r="K19" s="214"/>
      <c r="L19" s="215" t="s">
        <v>158</v>
      </c>
      <c r="M19" s="212"/>
    </row>
    <row r="20" spans="1:17" ht="11.25" customHeight="1">
      <c r="F20" s="197"/>
      <c r="J20" s="216" t="s">
        <v>159</v>
      </c>
      <c r="K20" s="204"/>
      <c r="L20" s="217">
        <v>188773688</v>
      </c>
      <c r="M20" s="212"/>
    </row>
    <row r="21" spans="1:17" ht="12" customHeight="1">
      <c r="E21" s="202"/>
      <c r="F21" s="218"/>
      <c r="I21" s="219"/>
      <c r="J21" s="219"/>
      <c r="K21" s="220" t="s">
        <v>160</v>
      </c>
      <c r="L21" s="217"/>
      <c r="M21" s="212"/>
    </row>
    <row r="22" spans="1:17" ht="12.75" customHeight="1">
      <c r="C22" s="377" t="s">
        <v>161</v>
      </c>
      <c r="D22" s="378"/>
      <c r="E22" s="378"/>
      <c r="F22" s="378"/>
      <c r="G22" s="378"/>
      <c r="H22" s="378"/>
      <c r="I22" s="378"/>
      <c r="K22" s="220" t="s">
        <v>162</v>
      </c>
      <c r="L22" s="221" t="s">
        <v>163</v>
      </c>
      <c r="M22" s="212"/>
    </row>
    <row r="23" spans="1:17" ht="12" customHeight="1">
      <c r="F23" s="197"/>
      <c r="G23" s="218" t="s">
        <v>164</v>
      </c>
      <c r="H23" s="222"/>
      <c r="J23" s="223" t="s">
        <v>165</v>
      </c>
      <c r="K23" s="224" t="s">
        <v>166</v>
      </c>
      <c r="L23" s="217"/>
      <c r="M23" s="212"/>
    </row>
    <row r="24" spans="1:17" ht="12.75" customHeight="1">
      <c r="F24" s="197"/>
      <c r="G24" s="225" t="s">
        <v>167</v>
      </c>
      <c r="H24" s="226" t="s">
        <v>135</v>
      </c>
      <c r="I24" s="227"/>
      <c r="J24" s="228"/>
      <c r="K24" s="217"/>
      <c r="L24" s="217"/>
      <c r="M24" s="212"/>
    </row>
    <row r="25" spans="1:17" ht="13.5" customHeight="1">
      <c r="F25" s="197"/>
      <c r="G25" s="367" t="s">
        <v>169</v>
      </c>
      <c r="H25" s="367"/>
      <c r="I25" s="229" t="s">
        <v>170</v>
      </c>
      <c r="J25" s="230" t="s">
        <v>171</v>
      </c>
      <c r="K25" s="231" t="s">
        <v>171</v>
      </c>
      <c r="L25" s="231" t="s">
        <v>171</v>
      </c>
      <c r="M25" s="212"/>
    </row>
    <row r="26" spans="1:17" ht="14.25" customHeight="1">
      <c r="A26" s="232"/>
      <c r="B26" s="232"/>
      <c r="C26" s="232"/>
      <c r="D26" s="232"/>
      <c r="E26" s="232"/>
      <c r="F26" s="233"/>
      <c r="G26" s="234" t="s">
        <v>377</v>
      </c>
      <c r="I26" s="234"/>
      <c r="J26" s="234"/>
      <c r="K26" s="235"/>
      <c r="L26" s="236" t="s">
        <v>172</v>
      </c>
      <c r="M26" s="237"/>
    </row>
    <row r="27" spans="1:17" ht="24" customHeight="1">
      <c r="A27" s="353" t="s">
        <v>173</v>
      </c>
      <c r="B27" s="354"/>
      <c r="C27" s="354"/>
      <c r="D27" s="354"/>
      <c r="E27" s="354"/>
      <c r="F27" s="354"/>
      <c r="G27" s="357" t="s">
        <v>174</v>
      </c>
      <c r="H27" s="359" t="s">
        <v>175</v>
      </c>
      <c r="I27" s="361" t="s">
        <v>176</v>
      </c>
      <c r="J27" s="362"/>
      <c r="K27" s="363" t="s">
        <v>177</v>
      </c>
      <c r="L27" s="365" t="s">
        <v>178</v>
      </c>
      <c r="M27" s="237"/>
    </row>
    <row r="28" spans="1:17" ht="46.5" customHeight="1">
      <c r="A28" s="355"/>
      <c r="B28" s="356"/>
      <c r="C28" s="356"/>
      <c r="D28" s="356"/>
      <c r="E28" s="356"/>
      <c r="F28" s="356"/>
      <c r="G28" s="358"/>
      <c r="H28" s="360"/>
      <c r="I28" s="238" t="s">
        <v>179</v>
      </c>
      <c r="J28" s="239" t="s">
        <v>180</v>
      </c>
      <c r="K28" s="364"/>
      <c r="L28" s="366"/>
    </row>
    <row r="29" spans="1:17" ht="11.25" customHeight="1">
      <c r="A29" s="347" t="s">
        <v>166</v>
      </c>
      <c r="B29" s="348"/>
      <c r="C29" s="348"/>
      <c r="D29" s="348"/>
      <c r="E29" s="348"/>
      <c r="F29" s="349"/>
      <c r="G29" s="240">
        <v>2</v>
      </c>
      <c r="H29" s="241">
        <v>3</v>
      </c>
      <c r="I29" s="242" t="s">
        <v>181</v>
      </c>
      <c r="J29" s="243" t="s">
        <v>182</v>
      </c>
      <c r="K29" s="244">
        <v>6</v>
      </c>
      <c r="L29" s="244">
        <v>7</v>
      </c>
    </row>
    <row r="30" spans="1:17" s="252" customFormat="1" ht="14.25" customHeight="1">
      <c r="A30" s="245">
        <v>2</v>
      </c>
      <c r="B30" s="245"/>
      <c r="C30" s="246"/>
      <c r="D30" s="247"/>
      <c r="E30" s="245"/>
      <c r="F30" s="248"/>
      <c r="G30" s="247" t="s">
        <v>183</v>
      </c>
      <c r="H30" s="249">
        <v>1</v>
      </c>
      <c r="I30" s="250">
        <f>SUM(I31+I42+I61+I82+I89+I109+I131+I150+I160)</f>
        <v>148800</v>
      </c>
      <c r="J30" s="250">
        <f>SUM(J31+J42+J61+J82+J89+J109+J131+J150+J160)</f>
        <v>103000</v>
      </c>
      <c r="K30" s="251">
        <f>SUM(K31+K42+K61+K82+K89+K109+K131+K150+K160)</f>
        <v>99312.62000000001</v>
      </c>
      <c r="L30" s="250">
        <f>SUM(L31+L42+L61+L82+L89+L109+L131+L150+L160)</f>
        <v>99312.62000000001</v>
      </c>
    </row>
    <row r="31" spans="1:17" ht="16.5" customHeight="1">
      <c r="A31" s="245">
        <v>2</v>
      </c>
      <c r="B31" s="253">
        <v>1</v>
      </c>
      <c r="C31" s="254"/>
      <c r="D31" s="255"/>
      <c r="E31" s="256"/>
      <c r="F31" s="257"/>
      <c r="G31" s="258" t="s">
        <v>184</v>
      </c>
      <c r="H31" s="249">
        <v>2</v>
      </c>
      <c r="I31" s="250">
        <f>SUM(I32+I38)</f>
        <v>141500</v>
      </c>
      <c r="J31" s="250">
        <f>SUM(J32+J38)</f>
        <v>97400</v>
      </c>
      <c r="K31" s="259">
        <f>SUM(K32+K38)</f>
        <v>97328.66</v>
      </c>
      <c r="L31" s="260">
        <f>SUM(L32+L38)</f>
        <v>97328.66</v>
      </c>
    </row>
    <row r="32" spans="1:17" ht="14.25" hidden="1" customHeight="1" collapsed="1">
      <c r="A32" s="261">
        <v>2</v>
      </c>
      <c r="B32" s="261">
        <v>1</v>
      </c>
      <c r="C32" s="262">
        <v>1</v>
      </c>
      <c r="D32" s="263"/>
      <c r="E32" s="261"/>
      <c r="F32" s="264"/>
      <c r="G32" s="263" t="s">
        <v>185</v>
      </c>
      <c r="H32" s="249">
        <v>3</v>
      </c>
      <c r="I32" s="250">
        <f>SUM(I33)</f>
        <v>139500</v>
      </c>
      <c r="J32" s="250">
        <f>SUM(J33)</f>
        <v>95900</v>
      </c>
      <c r="K32" s="251">
        <f>SUM(K33)</f>
        <v>95898.06</v>
      </c>
      <c r="L32" s="250">
        <f>SUM(L33)</f>
        <v>95898.06</v>
      </c>
      <c r="Q32" s="265"/>
    </row>
    <row r="33" spans="1:19" ht="13.5" hidden="1" customHeight="1" collapsed="1">
      <c r="A33" s="266">
        <v>2</v>
      </c>
      <c r="B33" s="261">
        <v>1</v>
      </c>
      <c r="C33" s="262">
        <v>1</v>
      </c>
      <c r="D33" s="263">
        <v>1</v>
      </c>
      <c r="E33" s="261"/>
      <c r="F33" s="264"/>
      <c r="G33" s="263" t="s">
        <v>185</v>
      </c>
      <c r="H33" s="249">
        <v>4</v>
      </c>
      <c r="I33" s="250">
        <f>SUM(I34+I36)</f>
        <v>139500</v>
      </c>
      <c r="J33" s="250">
        <f t="shared" ref="J33:L34" si="0">SUM(J34)</f>
        <v>95900</v>
      </c>
      <c r="K33" s="250">
        <f t="shared" si="0"/>
        <v>95898.06</v>
      </c>
      <c r="L33" s="250">
        <f t="shared" si="0"/>
        <v>95898.06</v>
      </c>
      <c r="Q33" s="265"/>
      <c r="R33" s="265"/>
    </row>
    <row r="34" spans="1:19" ht="14.25" hidden="1" customHeight="1" collapsed="1">
      <c r="A34" s="266">
        <v>2</v>
      </c>
      <c r="B34" s="261">
        <v>1</v>
      </c>
      <c r="C34" s="262">
        <v>1</v>
      </c>
      <c r="D34" s="263">
        <v>1</v>
      </c>
      <c r="E34" s="261">
        <v>1</v>
      </c>
      <c r="F34" s="264"/>
      <c r="G34" s="263" t="s">
        <v>186</v>
      </c>
      <c r="H34" s="249">
        <v>5</v>
      </c>
      <c r="I34" s="251">
        <f>SUM(I35)</f>
        <v>139500</v>
      </c>
      <c r="J34" s="251">
        <f t="shared" si="0"/>
        <v>95900</v>
      </c>
      <c r="K34" s="251">
        <f t="shared" si="0"/>
        <v>95898.06</v>
      </c>
      <c r="L34" s="251">
        <f t="shared" si="0"/>
        <v>95898.06</v>
      </c>
      <c r="Q34" s="265"/>
      <c r="R34" s="265"/>
    </row>
    <row r="35" spans="1:19" ht="14.25" customHeight="1">
      <c r="A35" s="266">
        <v>2</v>
      </c>
      <c r="B35" s="261">
        <v>1</v>
      </c>
      <c r="C35" s="262">
        <v>1</v>
      </c>
      <c r="D35" s="263">
        <v>1</v>
      </c>
      <c r="E35" s="261">
        <v>1</v>
      </c>
      <c r="F35" s="264">
        <v>1</v>
      </c>
      <c r="G35" s="263" t="s">
        <v>186</v>
      </c>
      <c r="H35" s="249">
        <v>6</v>
      </c>
      <c r="I35" s="267">
        <v>139500</v>
      </c>
      <c r="J35" s="268">
        <v>95900</v>
      </c>
      <c r="K35" s="268">
        <v>95898.06</v>
      </c>
      <c r="L35" s="268">
        <v>95898.06</v>
      </c>
      <c r="Q35" s="265"/>
      <c r="R35" s="265"/>
    </row>
    <row r="36" spans="1:19" ht="12.75" hidden="1" customHeight="1" collapsed="1">
      <c r="A36" s="266">
        <v>2</v>
      </c>
      <c r="B36" s="261">
        <v>1</v>
      </c>
      <c r="C36" s="262">
        <v>1</v>
      </c>
      <c r="D36" s="263">
        <v>1</v>
      </c>
      <c r="E36" s="261">
        <v>2</v>
      </c>
      <c r="F36" s="264"/>
      <c r="G36" s="263" t="s">
        <v>187</v>
      </c>
      <c r="H36" s="249">
        <v>7</v>
      </c>
      <c r="I36" s="251">
        <f>I37</f>
        <v>0</v>
      </c>
      <c r="J36" s="251">
        <f>J37</f>
        <v>0</v>
      </c>
      <c r="K36" s="251">
        <f>K37</f>
        <v>0</v>
      </c>
      <c r="L36" s="251">
        <f>L37</f>
        <v>0</v>
      </c>
      <c r="Q36" s="265"/>
      <c r="R36" s="265"/>
    </row>
    <row r="37" spans="1:19" ht="12.75" hidden="1" customHeight="1" collapsed="1">
      <c r="A37" s="266">
        <v>2</v>
      </c>
      <c r="B37" s="261">
        <v>1</v>
      </c>
      <c r="C37" s="262">
        <v>1</v>
      </c>
      <c r="D37" s="263">
        <v>1</v>
      </c>
      <c r="E37" s="261">
        <v>2</v>
      </c>
      <c r="F37" s="264">
        <v>1</v>
      </c>
      <c r="G37" s="263" t="s">
        <v>187</v>
      </c>
      <c r="H37" s="249">
        <v>8</v>
      </c>
      <c r="I37" s="268">
        <v>0</v>
      </c>
      <c r="J37" s="269">
        <v>0</v>
      </c>
      <c r="K37" s="268">
        <v>0</v>
      </c>
      <c r="L37" s="269">
        <v>0</v>
      </c>
      <c r="Q37" s="265"/>
      <c r="R37" s="265"/>
    </row>
    <row r="38" spans="1:19" ht="13.5" hidden="1" customHeight="1" collapsed="1">
      <c r="A38" s="266">
        <v>2</v>
      </c>
      <c r="B38" s="261">
        <v>1</v>
      </c>
      <c r="C38" s="262">
        <v>2</v>
      </c>
      <c r="D38" s="263"/>
      <c r="E38" s="261"/>
      <c r="F38" s="264"/>
      <c r="G38" s="263" t="s">
        <v>188</v>
      </c>
      <c r="H38" s="249">
        <v>9</v>
      </c>
      <c r="I38" s="251">
        <f t="shared" ref="I38:L40" si="1">I39</f>
        <v>2000</v>
      </c>
      <c r="J38" s="250">
        <f t="shared" si="1"/>
        <v>1500</v>
      </c>
      <c r="K38" s="251">
        <f t="shared" si="1"/>
        <v>1430.6</v>
      </c>
      <c r="L38" s="250">
        <f t="shared" si="1"/>
        <v>1430.6</v>
      </c>
      <c r="Q38" s="265"/>
      <c r="R38" s="265"/>
    </row>
    <row r="39" spans="1:19" ht="15.75" hidden="1" customHeight="1" collapsed="1">
      <c r="A39" s="266">
        <v>2</v>
      </c>
      <c r="B39" s="261">
        <v>1</v>
      </c>
      <c r="C39" s="262">
        <v>2</v>
      </c>
      <c r="D39" s="263">
        <v>1</v>
      </c>
      <c r="E39" s="261"/>
      <c r="F39" s="264"/>
      <c r="G39" s="263" t="s">
        <v>188</v>
      </c>
      <c r="H39" s="249">
        <v>10</v>
      </c>
      <c r="I39" s="251">
        <f t="shared" si="1"/>
        <v>2000</v>
      </c>
      <c r="J39" s="250">
        <f t="shared" si="1"/>
        <v>1500</v>
      </c>
      <c r="K39" s="250">
        <f t="shared" si="1"/>
        <v>1430.6</v>
      </c>
      <c r="L39" s="250">
        <f t="shared" si="1"/>
        <v>1430.6</v>
      </c>
      <c r="Q39" s="265"/>
    </row>
    <row r="40" spans="1:19" ht="13.5" hidden="1" customHeight="1" collapsed="1">
      <c r="A40" s="266">
        <v>2</v>
      </c>
      <c r="B40" s="261">
        <v>1</v>
      </c>
      <c r="C40" s="262">
        <v>2</v>
      </c>
      <c r="D40" s="263">
        <v>1</v>
      </c>
      <c r="E40" s="261">
        <v>1</v>
      </c>
      <c r="F40" s="264"/>
      <c r="G40" s="263" t="s">
        <v>188</v>
      </c>
      <c r="H40" s="249">
        <v>11</v>
      </c>
      <c r="I40" s="250">
        <f t="shared" si="1"/>
        <v>2000</v>
      </c>
      <c r="J40" s="250">
        <f t="shared" si="1"/>
        <v>1500</v>
      </c>
      <c r="K40" s="250">
        <f t="shared" si="1"/>
        <v>1430.6</v>
      </c>
      <c r="L40" s="250">
        <f t="shared" si="1"/>
        <v>1430.6</v>
      </c>
      <c r="Q40" s="265"/>
      <c r="R40" s="265"/>
    </row>
    <row r="41" spans="1:19" ht="14.25" customHeight="1">
      <c r="A41" s="266">
        <v>2</v>
      </c>
      <c r="B41" s="261">
        <v>1</v>
      </c>
      <c r="C41" s="262">
        <v>2</v>
      </c>
      <c r="D41" s="263">
        <v>1</v>
      </c>
      <c r="E41" s="261">
        <v>1</v>
      </c>
      <c r="F41" s="264">
        <v>1</v>
      </c>
      <c r="G41" s="263" t="s">
        <v>188</v>
      </c>
      <c r="H41" s="249">
        <v>12</v>
      </c>
      <c r="I41" s="269">
        <v>2000</v>
      </c>
      <c r="J41" s="268">
        <v>1500</v>
      </c>
      <c r="K41" s="268">
        <v>1430.6</v>
      </c>
      <c r="L41" s="268">
        <v>1430.6</v>
      </c>
      <c r="Q41" s="265"/>
      <c r="R41" s="265"/>
    </row>
    <row r="42" spans="1:19" ht="26.25" customHeight="1">
      <c r="A42" s="270">
        <v>2</v>
      </c>
      <c r="B42" s="271">
        <v>2</v>
      </c>
      <c r="C42" s="254"/>
      <c r="D42" s="255"/>
      <c r="E42" s="256"/>
      <c r="F42" s="257"/>
      <c r="G42" s="258" t="s">
        <v>189</v>
      </c>
      <c r="H42" s="249">
        <v>13</v>
      </c>
      <c r="I42" s="272">
        <f t="shared" ref="I42:L44" si="2">I43</f>
        <v>6800</v>
      </c>
      <c r="J42" s="273">
        <f t="shared" si="2"/>
        <v>5100</v>
      </c>
      <c r="K42" s="272">
        <f t="shared" si="2"/>
        <v>1526.1</v>
      </c>
      <c r="L42" s="272">
        <f t="shared" si="2"/>
        <v>1526.1</v>
      </c>
    </row>
    <row r="43" spans="1:19" ht="27" hidden="1" customHeight="1" collapsed="1">
      <c r="A43" s="266">
        <v>2</v>
      </c>
      <c r="B43" s="261">
        <v>2</v>
      </c>
      <c r="C43" s="262">
        <v>1</v>
      </c>
      <c r="D43" s="263"/>
      <c r="E43" s="261"/>
      <c r="F43" s="264"/>
      <c r="G43" s="255" t="s">
        <v>189</v>
      </c>
      <c r="H43" s="249">
        <v>14</v>
      </c>
      <c r="I43" s="250">
        <f t="shared" si="2"/>
        <v>6800</v>
      </c>
      <c r="J43" s="251">
        <f t="shared" si="2"/>
        <v>5100</v>
      </c>
      <c r="K43" s="250">
        <f t="shared" si="2"/>
        <v>1526.1</v>
      </c>
      <c r="L43" s="251">
        <f t="shared" si="2"/>
        <v>1526.1</v>
      </c>
      <c r="Q43" s="265"/>
      <c r="S43" s="265"/>
    </row>
    <row r="44" spans="1:19" ht="15.75" hidden="1" customHeight="1" collapsed="1">
      <c r="A44" s="266">
        <v>2</v>
      </c>
      <c r="B44" s="261">
        <v>2</v>
      </c>
      <c r="C44" s="262">
        <v>1</v>
      </c>
      <c r="D44" s="263">
        <v>1</v>
      </c>
      <c r="E44" s="261"/>
      <c r="F44" s="264"/>
      <c r="G44" s="255" t="s">
        <v>189</v>
      </c>
      <c r="H44" s="249">
        <v>15</v>
      </c>
      <c r="I44" s="250">
        <f t="shared" si="2"/>
        <v>6800</v>
      </c>
      <c r="J44" s="251">
        <f t="shared" si="2"/>
        <v>5100</v>
      </c>
      <c r="K44" s="260">
        <f t="shared" si="2"/>
        <v>1526.1</v>
      </c>
      <c r="L44" s="260">
        <f t="shared" si="2"/>
        <v>1526.1</v>
      </c>
      <c r="Q44" s="265"/>
      <c r="R44" s="265"/>
    </row>
    <row r="45" spans="1:19" ht="24.75" hidden="1" customHeight="1" collapsed="1">
      <c r="A45" s="274">
        <v>2</v>
      </c>
      <c r="B45" s="275">
        <v>2</v>
      </c>
      <c r="C45" s="276">
        <v>1</v>
      </c>
      <c r="D45" s="277">
        <v>1</v>
      </c>
      <c r="E45" s="275">
        <v>1</v>
      </c>
      <c r="F45" s="278"/>
      <c r="G45" s="255" t="s">
        <v>189</v>
      </c>
      <c r="H45" s="249">
        <v>16</v>
      </c>
      <c r="I45" s="279">
        <f>SUM(I46:I60)</f>
        <v>6800</v>
      </c>
      <c r="J45" s="279">
        <f>SUM(J46:J60)</f>
        <v>5100</v>
      </c>
      <c r="K45" s="280">
        <f>SUM(K46:K60)</f>
        <v>1526.1</v>
      </c>
      <c r="L45" s="280">
        <f>SUM(L46:L60)</f>
        <v>1526.1</v>
      </c>
      <c r="Q45" s="265"/>
      <c r="R45" s="265"/>
    </row>
    <row r="46" spans="1:19" ht="15.75" hidden="1" customHeight="1" collapsed="1">
      <c r="A46" s="266">
        <v>2</v>
      </c>
      <c r="B46" s="261">
        <v>2</v>
      </c>
      <c r="C46" s="262">
        <v>1</v>
      </c>
      <c r="D46" s="263">
        <v>1</v>
      </c>
      <c r="E46" s="261">
        <v>1</v>
      </c>
      <c r="F46" s="281">
        <v>1</v>
      </c>
      <c r="G46" s="263" t="s">
        <v>190</v>
      </c>
      <c r="H46" s="249">
        <v>17</v>
      </c>
      <c r="I46" s="268">
        <v>0</v>
      </c>
      <c r="J46" s="268">
        <v>0</v>
      </c>
      <c r="K46" s="268">
        <v>0</v>
      </c>
      <c r="L46" s="268">
        <v>0</v>
      </c>
      <c r="Q46" s="265"/>
      <c r="R46" s="265"/>
    </row>
    <row r="47" spans="1:19" ht="26.25" hidden="1" customHeight="1" collapsed="1">
      <c r="A47" s="266">
        <v>2</v>
      </c>
      <c r="B47" s="261">
        <v>2</v>
      </c>
      <c r="C47" s="262">
        <v>1</v>
      </c>
      <c r="D47" s="263">
        <v>1</v>
      </c>
      <c r="E47" s="261">
        <v>1</v>
      </c>
      <c r="F47" s="264">
        <v>2</v>
      </c>
      <c r="G47" s="263" t="s">
        <v>191</v>
      </c>
      <c r="H47" s="249">
        <v>18</v>
      </c>
      <c r="I47" s="268">
        <v>0</v>
      </c>
      <c r="J47" s="268">
        <v>0</v>
      </c>
      <c r="K47" s="268">
        <v>0</v>
      </c>
      <c r="L47" s="268">
        <v>0</v>
      </c>
      <c r="Q47" s="265"/>
      <c r="R47" s="265"/>
    </row>
    <row r="48" spans="1:19" ht="26.25" hidden="1" customHeight="1" collapsed="1">
      <c r="A48" s="266">
        <v>2</v>
      </c>
      <c r="B48" s="261">
        <v>2</v>
      </c>
      <c r="C48" s="262">
        <v>1</v>
      </c>
      <c r="D48" s="263">
        <v>1</v>
      </c>
      <c r="E48" s="261">
        <v>1</v>
      </c>
      <c r="F48" s="264">
        <v>5</v>
      </c>
      <c r="G48" s="263" t="s">
        <v>192</v>
      </c>
      <c r="H48" s="249">
        <v>19</v>
      </c>
      <c r="I48" s="268">
        <v>0</v>
      </c>
      <c r="J48" s="268">
        <v>0</v>
      </c>
      <c r="K48" s="268">
        <v>0</v>
      </c>
      <c r="L48" s="268">
        <v>0</v>
      </c>
      <c r="Q48" s="265"/>
      <c r="R48" s="265"/>
    </row>
    <row r="49" spans="1:19" ht="27" hidden="1" customHeight="1" collapsed="1">
      <c r="A49" s="266">
        <v>2</v>
      </c>
      <c r="B49" s="261">
        <v>2</v>
      </c>
      <c r="C49" s="262">
        <v>1</v>
      </c>
      <c r="D49" s="263">
        <v>1</v>
      </c>
      <c r="E49" s="261">
        <v>1</v>
      </c>
      <c r="F49" s="264">
        <v>6</v>
      </c>
      <c r="G49" s="263" t="s">
        <v>193</v>
      </c>
      <c r="H49" s="249">
        <v>20</v>
      </c>
      <c r="I49" s="268">
        <v>0</v>
      </c>
      <c r="J49" s="268">
        <v>0</v>
      </c>
      <c r="K49" s="268">
        <v>0</v>
      </c>
      <c r="L49" s="268">
        <v>0</v>
      </c>
      <c r="Q49" s="265"/>
      <c r="R49" s="265"/>
    </row>
    <row r="50" spans="1:19" ht="26.25" hidden="1" customHeight="1" collapsed="1">
      <c r="A50" s="282">
        <v>2</v>
      </c>
      <c r="B50" s="256">
        <v>2</v>
      </c>
      <c r="C50" s="254">
        <v>1</v>
      </c>
      <c r="D50" s="255">
        <v>1</v>
      </c>
      <c r="E50" s="256">
        <v>1</v>
      </c>
      <c r="F50" s="257">
        <v>7</v>
      </c>
      <c r="G50" s="255" t="s">
        <v>194</v>
      </c>
      <c r="H50" s="249">
        <v>21</v>
      </c>
      <c r="I50" s="268">
        <v>0</v>
      </c>
      <c r="J50" s="268">
        <v>0</v>
      </c>
      <c r="K50" s="268">
        <v>0</v>
      </c>
      <c r="L50" s="268">
        <v>0</v>
      </c>
      <c r="Q50" s="265"/>
      <c r="R50" s="265"/>
    </row>
    <row r="51" spans="1:19" ht="15" hidden="1" customHeight="1" collapsed="1">
      <c r="A51" s="266">
        <v>2</v>
      </c>
      <c r="B51" s="261">
        <v>2</v>
      </c>
      <c r="C51" s="262">
        <v>1</v>
      </c>
      <c r="D51" s="263">
        <v>1</v>
      </c>
      <c r="E51" s="261">
        <v>1</v>
      </c>
      <c r="F51" s="264">
        <v>11</v>
      </c>
      <c r="G51" s="263" t="s">
        <v>195</v>
      </c>
      <c r="H51" s="249">
        <v>22</v>
      </c>
      <c r="I51" s="269">
        <v>0</v>
      </c>
      <c r="J51" s="268">
        <v>0</v>
      </c>
      <c r="K51" s="268">
        <v>0</v>
      </c>
      <c r="L51" s="268">
        <v>0</v>
      </c>
      <c r="Q51" s="265"/>
      <c r="R51" s="265"/>
    </row>
    <row r="52" spans="1:19" ht="15.75" hidden="1" customHeight="1" collapsed="1">
      <c r="A52" s="274">
        <v>2</v>
      </c>
      <c r="B52" s="283">
        <v>2</v>
      </c>
      <c r="C52" s="284">
        <v>1</v>
      </c>
      <c r="D52" s="284">
        <v>1</v>
      </c>
      <c r="E52" s="284">
        <v>1</v>
      </c>
      <c r="F52" s="285">
        <v>12</v>
      </c>
      <c r="G52" s="286" t="s">
        <v>196</v>
      </c>
      <c r="H52" s="249">
        <v>23</v>
      </c>
      <c r="I52" s="287">
        <v>0</v>
      </c>
      <c r="J52" s="268">
        <v>0</v>
      </c>
      <c r="K52" s="268">
        <v>0</v>
      </c>
      <c r="L52" s="268">
        <v>0</v>
      </c>
      <c r="Q52" s="265"/>
      <c r="R52" s="265"/>
    </row>
    <row r="53" spans="1:19" ht="25.5" hidden="1" customHeight="1" collapsed="1">
      <c r="A53" s="266">
        <v>2</v>
      </c>
      <c r="B53" s="261">
        <v>2</v>
      </c>
      <c r="C53" s="262">
        <v>1</v>
      </c>
      <c r="D53" s="262">
        <v>1</v>
      </c>
      <c r="E53" s="262">
        <v>1</v>
      </c>
      <c r="F53" s="264">
        <v>14</v>
      </c>
      <c r="G53" s="288" t="s">
        <v>197</v>
      </c>
      <c r="H53" s="249">
        <v>24</v>
      </c>
      <c r="I53" s="269">
        <v>0</v>
      </c>
      <c r="J53" s="269">
        <v>0</v>
      </c>
      <c r="K53" s="269">
        <v>0</v>
      </c>
      <c r="L53" s="269">
        <v>0</v>
      </c>
      <c r="Q53" s="265"/>
      <c r="R53" s="265"/>
    </row>
    <row r="54" spans="1:19" ht="27.75" hidden="1" customHeight="1" collapsed="1">
      <c r="A54" s="266">
        <v>2</v>
      </c>
      <c r="B54" s="261">
        <v>2</v>
      </c>
      <c r="C54" s="262">
        <v>1</v>
      </c>
      <c r="D54" s="262">
        <v>1</v>
      </c>
      <c r="E54" s="262">
        <v>1</v>
      </c>
      <c r="F54" s="264">
        <v>15</v>
      </c>
      <c r="G54" s="263" t="s">
        <v>198</v>
      </c>
      <c r="H54" s="249">
        <v>25</v>
      </c>
      <c r="I54" s="269">
        <v>0</v>
      </c>
      <c r="J54" s="268">
        <v>0</v>
      </c>
      <c r="K54" s="268">
        <v>0</v>
      </c>
      <c r="L54" s="268">
        <v>0</v>
      </c>
      <c r="Q54" s="265"/>
      <c r="R54" s="265"/>
    </row>
    <row r="55" spans="1:19" ht="15.75" customHeight="1">
      <c r="A55" s="266">
        <v>2</v>
      </c>
      <c r="B55" s="261">
        <v>2</v>
      </c>
      <c r="C55" s="262">
        <v>1</v>
      </c>
      <c r="D55" s="262">
        <v>1</v>
      </c>
      <c r="E55" s="262">
        <v>1</v>
      </c>
      <c r="F55" s="264">
        <v>16</v>
      </c>
      <c r="G55" s="263" t="s">
        <v>199</v>
      </c>
      <c r="H55" s="249">
        <v>26</v>
      </c>
      <c r="I55" s="269">
        <v>1400</v>
      </c>
      <c r="J55" s="268">
        <v>1100</v>
      </c>
      <c r="K55" s="268">
        <v>973.16</v>
      </c>
      <c r="L55" s="268">
        <v>973.16</v>
      </c>
      <c r="Q55" s="265"/>
      <c r="R55" s="265"/>
    </row>
    <row r="56" spans="1:19" ht="27.75" hidden="1" customHeight="1" collapsed="1">
      <c r="A56" s="266">
        <v>2</v>
      </c>
      <c r="B56" s="261">
        <v>2</v>
      </c>
      <c r="C56" s="262">
        <v>1</v>
      </c>
      <c r="D56" s="262">
        <v>1</v>
      </c>
      <c r="E56" s="262">
        <v>1</v>
      </c>
      <c r="F56" s="264">
        <v>17</v>
      </c>
      <c r="G56" s="263" t="s">
        <v>200</v>
      </c>
      <c r="H56" s="249">
        <v>27</v>
      </c>
      <c r="I56" s="269">
        <v>0</v>
      </c>
      <c r="J56" s="269">
        <v>0</v>
      </c>
      <c r="K56" s="269">
        <v>0</v>
      </c>
      <c r="L56" s="269">
        <v>0</v>
      </c>
      <c r="Q56" s="265"/>
      <c r="R56" s="265"/>
    </row>
    <row r="57" spans="1:19" ht="14.25" hidden="1" customHeight="1" collapsed="1">
      <c r="A57" s="266">
        <v>2</v>
      </c>
      <c r="B57" s="261">
        <v>2</v>
      </c>
      <c r="C57" s="262">
        <v>1</v>
      </c>
      <c r="D57" s="262">
        <v>1</v>
      </c>
      <c r="E57" s="262">
        <v>1</v>
      </c>
      <c r="F57" s="264">
        <v>20</v>
      </c>
      <c r="G57" s="263" t="s">
        <v>201</v>
      </c>
      <c r="H57" s="249">
        <v>28</v>
      </c>
      <c r="I57" s="269">
        <v>0</v>
      </c>
      <c r="J57" s="268">
        <v>0</v>
      </c>
      <c r="K57" s="268">
        <v>0</v>
      </c>
      <c r="L57" s="268">
        <v>0</v>
      </c>
      <c r="Q57" s="265"/>
      <c r="R57" s="265"/>
    </row>
    <row r="58" spans="1:19" ht="27.75" customHeight="1">
      <c r="A58" s="266">
        <v>2</v>
      </c>
      <c r="B58" s="261">
        <v>2</v>
      </c>
      <c r="C58" s="262">
        <v>1</v>
      </c>
      <c r="D58" s="262">
        <v>1</v>
      </c>
      <c r="E58" s="262">
        <v>1</v>
      </c>
      <c r="F58" s="264">
        <v>21</v>
      </c>
      <c r="G58" s="263" t="s">
        <v>202</v>
      </c>
      <c r="H58" s="249">
        <v>29</v>
      </c>
      <c r="I58" s="269">
        <v>1100</v>
      </c>
      <c r="J58" s="268">
        <v>800</v>
      </c>
      <c r="K58" s="268">
        <v>120</v>
      </c>
      <c r="L58" s="268">
        <v>120</v>
      </c>
      <c r="Q58" s="265"/>
      <c r="R58" s="265"/>
    </row>
    <row r="59" spans="1:19" ht="12" hidden="1" customHeight="1" collapsed="1">
      <c r="A59" s="266">
        <v>2</v>
      </c>
      <c r="B59" s="261">
        <v>2</v>
      </c>
      <c r="C59" s="262">
        <v>1</v>
      </c>
      <c r="D59" s="262">
        <v>1</v>
      </c>
      <c r="E59" s="262">
        <v>1</v>
      </c>
      <c r="F59" s="264">
        <v>22</v>
      </c>
      <c r="G59" s="263" t="s">
        <v>203</v>
      </c>
      <c r="H59" s="249">
        <v>30</v>
      </c>
      <c r="I59" s="269">
        <v>0</v>
      </c>
      <c r="J59" s="268">
        <v>0</v>
      </c>
      <c r="K59" s="268">
        <v>0</v>
      </c>
      <c r="L59" s="268">
        <v>0</v>
      </c>
      <c r="Q59" s="265"/>
      <c r="R59" s="265"/>
    </row>
    <row r="60" spans="1:19" ht="15" customHeight="1">
      <c r="A60" s="266">
        <v>2</v>
      </c>
      <c r="B60" s="261">
        <v>2</v>
      </c>
      <c r="C60" s="262">
        <v>1</v>
      </c>
      <c r="D60" s="262">
        <v>1</v>
      </c>
      <c r="E60" s="262">
        <v>1</v>
      </c>
      <c r="F60" s="264">
        <v>30</v>
      </c>
      <c r="G60" s="263" t="s">
        <v>204</v>
      </c>
      <c r="H60" s="249">
        <v>31</v>
      </c>
      <c r="I60" s="269">
        <v>4300</v>
      </c>
      <c r="J60" s="268">
        <v>3200</v>
      </c>
      <c r="K60" s="268">
        <v>432.94</v>
      </c>
      <c r="L60" s="268">
        <v>432.94</v>
      </c>
      <c r="Q60" s="265"/>
      <c r="R60" s="265"/>
    </row>
    <row r="61" spans="1:19" ht="14.25" hidden="1" customHeight="1" collapsed="1">
      <c r="A61" s="289">
        <v>2</v>
      </c>
      <c r="B61" s="290">
        <v>3</v>
      </c>
      <c r="C61" s="253"/>
      <c r="D61" s="254"/>
      <c r="E61" s="254"/>
      <c r="F61" s="257"/>
      <c r="G61" s="291" t="s">
        <v>205</v>
      </c>
      <c r="H61" s="249">
        <v>32</v>
      </c>
      <c r="I61" s="272">
        <f>I62</f>
        <v>0</v>
      </c>
      <c r="J61" s="272">
        <f>J62</f>
        <v>0</v>
      </c>
      <c r="K61" s="272">
        <f>K62</f>
        <v>0</v>
      </c>
      <c r="L61" s="272">
        <f>L62</f>
        <v>0</v>
      </c>
    </row>
    <row r="62" spans="1:19" ht="13.5" hidden="1" customHeight="1" collapsed="1">
      <c r="A62" s="266">
        <v>2</v>
      </c>
      <c r="B62" s="261">
        <v>3</v>
      </c>
      <c r="C62" s="262">
        <v>1</v>
      </c>
      <c r="D62" s="262"/>
      <c r="E62" s="262"/>
      <c r="F62" s="264"/>
      <c r="G62" s="263" t="s">
        <v>206</v>
      </c>
      <c r="H62" s="249">
        <v>33</v>
      </c>
      <c r="I62" s="250">
        <f>SUM(I63+I68+I73)</f>
        <v>0</v>
      </c>
      <c r="J62" s="292">
        <f>SUM(J63+J68+J73)</f>
        <v>0</v>
      </c>
      <c r="K62" s="251">
        <f>SUM(K63+K68+K73)</f>
        <v>0</v>
      </c>
      <c r="L62" s="250">
        <f>SUM(L63+L68+L73)</f>
        <v>0</v>
      </c>
      <c r="Q62" s="265"/>
      <c r="S62" s="265"/>
    </row>
    <row r="63" spans="1:19" ht="15" hidden="1" customHeight="1" collapsed="1">
      <c r="A63" s="266">
        <v>2</v>
      </c>
      <c r="B63" s="261">
        <v>3</v>
      </c>
      <c r="C63" s="262">
        <v>1</v>
      </c>
      <c r="D63" s="262">
        <v>1</v>
      </c>
      <c r="E63" s="262"/>
      <c r="F63" s="264"/>
      <c r="G63" s="263" t="s">
        <v>207</v>
      </c>
      <c r="H63" s="249">
        <v>34</v>
      </c>
      <c r="I63" s="250">
        <f>I64</f>
        <v>0</v>
      </c>
      <c r="J63" s="292">
        <f>J64</f>
        <v>0</v>
      </c>
      <c r="K63" s="251">
        <f>K64</f>
        <v>0</v>
      </c>
      <c r="L63" s="250">
        <f>L64</f>
        <v>0</v>
      </c>
      <c r="Q63" s="265"/>
      <c r="R63" s="265"/>
    </row>
    <row r="64" spans="1:19" ht="13.5" hidden="1" customHeight="1" collapsed="1">
      <c r="A64" s="266">
        <v>2</v>
      </c>
      <c r="B64" s="261">
        <v>3</v>
      </c>
      <c r="C64" s="262">
        <v>1</v>
      </c>
      <c r="D64" s="262">
        <v>1</v>
      </c>
      <c r="E64" s="262">
        <v>1</v>
      </c>
      <c r="F64" s="264"/>
      <c r="G64" s="263" t="s">
        <v>207</v>
      </c>
      <c r="H64" s="249">
        <v>35</v>
      </c>
      <c r="I64" s="250">
        <f>SUM(I65:I67)</f>
        <v>0</v>
      </c>
      <c r="J64" s="292">
        <f>SUM(J65:J67)</f>
        <v>0</v>
      </c>
      <c r="K64" s="251">
        <f>SUM(K65:K67)</f>
        <v>0</v>
      </c>
      <c r="L64" s="250">
        <f>SUM(L65:L67)</f>
        <v>0</v>
      </c>
      <c r="Q64" s="265"/>
      <c r="R64" s="265"/>
    </row>
    <row r="65" spans="1:18" s="293" customFormat="1" ht="25.5" hidden="1" customHeight="1" collapsed="1">
      <c r="A65" s="266">
        <v>2</v>
      </c>
      <c r="B65" s="261">
        <v>3</v>
      </c>
      <c r="C65" s="262">
        <v>1</v>
      </c>
      <c r="D65" s="262">
        <v>1</v>
      </c>
      <c r="E65" s="262">
        <v>1</v>
      </c>
      <c r="F65" s="264">
        <v>1</v>
      </c>
      <c r="G65" s="263" t="s">
        <v>208</v>
      </c>
      <c r="H65" s="249">
        <v>36</v>
      </c>
      <c r="I65" s="269">
        <v>0</v>
      </c>
      <c r="J65" s="269">
        <v>0</v>
      </c>
      <c r="K65" s="269">
        <v>0</v>
      </c>
      <c r="L65" s="269">
        <v>0</v>
      </c>
      <c r="Q65" s="265"/>
      <c r="R65" s="265"/>
    </row>
    <row r="66" spans="1:18" ht="19.5" hidden="1" customHeight="1" collapsed="1">
      <c r="A66" s="266">
        <v>2</v>
      </c>
      <c r="B66" s="256">
        <v>3</v>
      </c>
      <c r="C66" s="254">
        <v>1</v>
      </c>
      <c r="D66" s="254">
        <v>1</v>
      </c>
      <c r="E66" s="254">
        <v>1</v>
      </c>
      <c r="F66" s="257">
        <v>2</v>
      </c>
      <c r="G66" s="255" t="s">
        <v>209</v>
      </c>
      <c r="H66" s="249">
        <v>37</v>
      </c>
      <c r="I66" s="267">
        <v>0</v>
      </c>
      <c r="J66" s="267">
        <v>0</v>
      </c>
      <c r="K66" s="267">
        <v>0</v>
      </c>
      <c r="L66" s="267">
        <v>0</v>
      </c>
      <c r="Q66" s="265"/>
      <c r="R66" s="265"/>
    </row>
    <row r="67" spans="1:18" ht="16.5" hidden="1" customHeight="1" collapsed="1">
      <c r="A67" s="261">
        <v>2</v>
      </c>
      <c r="B67" s="262">
        <v>3</v>
      </c>
      <c r="C67" s="262">
        <v>1</v>
      </c>
      <c r="D67" s="262">
        <v>1</v>
      </c>
      <c r="E67" s="262">
        <v>1</v>
      </c>
      <c r="F67" s="264">
        <v>3</v>
      </c>
      <c r="G67" s="263" t="s">
        <v>210</v>
      </c>
      <c r="H67" s="249">
        <v>38</v>
      </c>
      <c r="I67" s="269">
        <v>0</v>
      </c>
      <c r="J67" s="269">
        <v>0</v>
      </c>
      <c r="K67" s="269">
        <v>0</v>
      </c>
      <c r="L67" s="269">
        <v>0</v>
      </c>
      <c r="Q67" s="265"/>
      <c r="R67" s="265"/>
    </row>
    <row r="68" spans="1:18" ht="29.25" hidden="1" customHeight="1" collapsed="1">
      <c r="A68" s="256">
        <v>2</v>
      </c>
      <c r="B68" s="254">
        <v>3</v>
      </c>
      <c r="C68" s="254">
        <v>1</v>
      </c>
      <c r="D68" s="254">
        <v>2</v>
      </c>
      <c r="E68" s="254"/>
      <c r="F68" s="257"/>
      <c r="G68" s="255" t="s">
        <v>211</v>
      </c>
      <c r="H68" s="249">
        <v>39</v>
      </c>
      <c r="I68" s="272">
        <f>I69</f>
        <v>0</v>
      </c>
      <c r="J68" s="294">
        <f>J69</f>
        <v>0</v>
      </c>
      <c r="K68" s="273">
        <f>K69</f>
        <v>0</v>
      </c>
      <c r="L68" s="273">
        <f>L69</f>
        <v>0</v>
      </c>
      <c r="Q68" s="265"/>
      <c r="R68" s="265"/>
    </row>
    <row r="69" spans="1:18" ht="27" hidden="1" customHeight="1" collapsed="1">
      <c r="A69" s="275">
        <v>2</v>
      </c>
      <c r="B69" s="276">
        <v>3</v>
      </c>
      <c r="C69" s="276">
        <v>1</v>
      </c>
      <c r="D69" s="276">
        <v>2</v>
      </c>
      <c r="E69" s="276">
        <v>1</v>
      </c>
      <c r="F69" s="278"/>
      <c r="G69" s="255" t="s">
        <v>211</v>
      </c>
      <c r="H69" s="249">
        <v>40</v>
      </c>
      <c r="I69" s="260">
        <f>SUM(I70:I72)</f>
        <v>0</v>
      </c>
      <c r="J69" s="295">
        <f>SUM(J70:J72)</f>
        <v>0</v>
      </c>
      <c r="K69" s="259">
        <f>SUM(K70:K72)</f>
        <v>0</v>
      </c>
      <c r="L69" s="251">
        <f>SUM(L70:L72)</f>
        <v>0</v>
      </c>
      <c r="Q69" s="265"/>
      <c r="R69" s="265"/>
    </row>
    <row r="70" spans="1:18" s="293" customFormat="1" ht="27" hidden="1" customHeight="1" collapsed="1">
      <c r="A70" s="261">
        <v>2</v>
      </c>
      <c r="B70" s="262">
        <v>3</v>
      </c>
      <c r="C70" s="262">
        <v>1</v>
      </c>
      <c r="D70" s="262">
        <v>2</v>
      </c>
      <c r="E70" s="262">
        <v>1</v>
      </c>
      <c r="F70" s="264">
        <v>1</v>
      </c>
      <c r="G70" s="266" t="s">
        <v>208</v>
      </c>
      <c r="H70" s="249">
        <v>41</v>
      </c>
      <c r="I70" s="269">
        <v>0</v>
      </c>
      <c r="J70" s="269">
        <v>0</v>
      </c>
      <c r="K70" s="269">
        <v>0</v>
      </c>
      <c r="L70" s="269">
        <v>0</v>
      </c>
      <c r="Q70" s="265"/>
      <c r="R70" s="265"/>
    </row>
    <row r="71" spans="1:18" ht="16.5" hidden="1" customHeight="1" collapsed="1">
      <c r="A71" s="261">
        <v>2</v>
      </c>
      <c r="B71" s="262">
        <v>3</v>
      </c>
      <c r="C71" s="262">
        <v>1</v>
      </c>
      <c r="D71" s="262">
        <v>2</v>
      </c>
      <c r="E71" s="262">
        <v>1</v>
      </c>
      <c r="F71" s="264">
        <v>2</v>
      </c>
      <c r="G71" s="266" t="s">
        <v>209</v>
      </c>
      <c r="H71" s="249">
        <v>42</v>
      </c>
      <c r="I71" s="269">
        <v>0</v>
      </c>
      <c r="J71" s="269">
        <v>0</v>
      </c>
      <c r="K71" s="269">
        <v>0</v>
      </c>
      <c r="L71" s="269">
        <v>0</v>
      </c>
      <c r="Q71" s="265"/>
      <c r="R71" s="265"/>
    </row>
    <row r="72" spans="1:18" ht="15" hidden="1" customHeight="1" collapsed="1">
      <c r="A72" s="261">
        <v>2</v>
      </c>
      <c r="B72" s="262">
        <v>3</v>
      </c>
      <c r="C72" s="262">
        <v>1</v>
      </c>
      <c r="D72" s="262">
        <v>2</v>
      </c>
      <c r="E72" s="262">
        <v>1</v>
      </c>
      <c r="F72" s="264">
        <v>3</v>
      </c>
      <c r="G72" s="266" t="s">
        <v>210</v>
      </c>
      <c r="H72" s="249">
        <v>43</v>
      </c>
      <c r="I72" s="269">
        <v>0</v>
      </c>
      <c r="J72" s="269">
        <v>0</v>
      </c>
      <c r="K72" s="269">
        <v>0</v>
      </c>
      <c r="L72" s="269">
        <v>0</v>
      </c>
      <c r="Q72" s="265"/>
      <c r="R72" s="265"/>
    </row>
    <row r="73" spans="1:18" ht="27.75" hidden="1" customHeight="1" collapsed="1">
      <c r="A73" s="261">
        <v>2</v>
      </c>
      <c r="B73" s="262">
        <v>3</v>
      </c>
      <c r="C73" s="262">
        <v>1</v>
      </c>
      <c r="D73" s="262">
        <v>3</v>
      </c>
      <c r="E73" s="262"/>
      <c r="F73" s="264"/>
      <c r="G73" s="266" t="s">
        <v>212</v>
      </c>
      <c r="H73" s="249">
        <v>44</v>
      </c>
      <c r="I73" s="250">
        <f>I74</f>
        <v>0</v>
      </c>
      <c r="J73" s="292">
        <f>J74</f>
        <v>0</v>
      </c>
      <c r="K73" s="251">
        <f>K74</f>
        <v>0</v>
      </c>
      <c r="L73" s="251">
        <f>L74</f>
        <v>0</v>
      </c>
      <c r="Q73" s="265"/>
      <c r="R73" s="265"/>
    </row>
    <row r="74" spans="1:18" ht="26.25" hidden="1" customHeight="1" collapsed="1">
      <c r="A74" s="261">
        <v>2</v>
      </c>
      <c r="B74" s="262">
        <v>3</v>
      </c>
      <c r="C74" s="262">
        <v>1</v>
      </c>
      <c r="D74" s="262">
        <v>3</v>
      </c>
      <c r="E74" s="262">
        <v>1</v>
      </c>
      <c r="F74" s="264"/>
      <c r="G74" s="266" t="s">
        <v>213</v>
      </c>
      <c r="H74" s="249">
        <v>45</v>
      </c>
      <c r="I74" s="250">
        <f>SUM(I75:I77)</f>
        <v>0</v>
      </c>
      <c r="J74" s="292">
        <f>SUM(J75:J77)</f>
        <v>0</v>
      </c>
      <c r="K74" s="251">
        <f>SUM(K75:K77)</f>
        <v>0</v>
      </c>
      <c r="L74" s="251">
        <f>SUM(L75:L77)</f>
        <v>0</v>
      </c>
      <c r="Q74" s="265"/>
      <c r="R74" s="265"/>
    </row>
    <row r="75" spans="1:18" ht="15" hidden="1" customHeight="1" collapsed="1">
      <c r="A75" s="256">
        <v>2</v>
      </c>
      <c r="B75" s="254">
        <v>3</v>
      </c>
      <c r="C75" s="254">
        <v>1</v>
      </c>
      <c r="D75" s="254">
        <v>3</v>
      </c>
      <c r="E75" s="254">
        <v>1</v>
      </c>
      <c r="F75" s="257">
        <v>1</v>
      </c>
      <c r="G75" s="282" t="s">
        <v>214</v>
      </c>
      <c r="H75" s="249">
        <v>46</v>
      </c>
      <c r="I75" s="267">
        <v>0</v>
      </c>
      <c r="J75" s="267">
        <v>0</v>
      </c>
      <c r="K75" s="267">
        <v>0</v>
      </c>
      <c r="L75" s="267">
        <v>0</v>
      </c>
      <c r="Q75" s="265"/>
      <c r="R75" s="265"/>
    </row>
    <row r="76" spans="1:18" ht="16.5" hidden="1" customHeight="1" collapsed="1">
      <c r="A76" s="261">
        <v>2</v>
      </c>
      <c r="B76" s="262">
        <v>3</v>
      </c>
      <c r="C76" s="262">
        <v>1</v>
      </c>
      <c r="D76" s="262">
        <v>3</v>
      </c>
      <c r="E76" s="262">
        <v>1</v>
      </c>
      <c r="F76" s="264">
        <v>2</v>
      </c>
      <c r="G76" s="266" t="s">
        <v>215</v>
      </c>
      <c r="H76" s="249">
        <v>47</v>
      </c>
      <c r="I76" s="269">
        <v>0</v>
      </c>
      <c r="J76" s="269">
        <v>0</v>
      </c>
      <c r="K76" s="269">
        <v>0</v>
      </c>
      <c r="L76" s="269">
        <v>0</v>
      </c>
      <c r="Q76" s="265"/>
      <c r="R76" s="265"/>
    </row>
    <row r="77" spans="1:18" ht="17.25" hidden="1" customHeight="1" collapsed="1">
      <c r="A77" s="256">
        <v>2</v>
      </c>
      <c r="B77" s="254">
        <v>3</v>
      </c>
      <c r="C77" s="254">
        <v>1</v>
      </c>
      <c r="D77" s="254">
        <v>3</v>
      </c>
      <c r="E77" s="254">
        <v>1</v>
      </c>
      <c r="F77" s="257">
        <v>3</v>
      </c>
      <c r="G77" s="282" t="s">
        <v>216</v>
      </c>
      <c r="H77" s="249">
        <v>48</v>
      </c>
      <c r="I77" s="267">
        <v>0</v>
      </c>
      <c r="J77" s="267">
        <v>0</v>
      </c>
      <c r="K77" s="267">
        <v>0</v>
      </c>
      <c r="L77" s="267">
        <v>0</v>
      </c>
      <c r="Q77" s="265"/>
      <c r="R77" s="265"/>
    </row>
    <row r="78" spans="1:18" ht="12.75" hidden="1" customHeight="1" collapsed="1">
      <c r="A78" s="256">
        <v>2</v>
      </c>
      <c r="B78" s="254">
        <v>3</v>
      </c>
      <c r="C78" s="254">
        <v>2</v>
      </c>
      <c r="D78" s="254"/>
      <c r="E78" s="254"/>
      <c r="F78" s="257"/>
      <c r="G78" s="282" t="s">
        <v>217</v>
      </c>
      <c r="H78" s="249">
        <v>49</v>
      </c>
      <c r="I78" s="250">
        <f t="shared" ref="I78:L79" si="3">I79</f>
        <v>0</v>
      </c>
      <c r="J78" s="250">
        <f t="shared" si="3"/>
        <v>0</v>
      </c>
      <c r="K78" s="250">
        <f t="shared" si="3"/>
        <v>0</v>
      </c>
      <c r="L78" s="250">
        <f t="shared" si="3"/>
        <v>0</v>
      </c>
    </row>
    <row r="79" spans="1:18" ht="12" hidden="1" customHeight="1" collapsed="1">
      <c r="A79" s="256">
        <v>2</v>
      </c>
      <c r="B79" s="254">
        <v>3</v>
      </c>
      <c r="C79" s="254">
        <v>2</v>
      </c>
      <c r="D79" s="254">
        <v>1</v>
      </c>
      <c r="E79" s="254"/>
      <c r="F79" s="257"/>
      <c r="G79" s="282" t="s">
        <v>217</v>
      </c>
      <c r="H79" s="249">
        <v>50</v>
      </c>
      <c r="I79" s="250">
        <f t="shared" si="3"/>
        <v>0</v>
      </c>
      <c r="J79" s="250">
        <f t="shared" si="3"/>
        <v>0</v>
      </c>
      <c r="K79" s="250">
        <f t="shared" si="3"/>
        <v>0</v>
      </c>
      <c r="L79" s="250">
        <f t="shared" si="3"/>
        <v>0</v>
      </c>
    </row>
    <row r="80" spans="1:18" ht="15.75" hidden="1" customHeight="1" collapsed="1">
      <c r="A80" s="256">
        <v>2</v>
      </c>
      <c r="B80" s="254">
        <v>3</v>
      </c>
      <c r="C80" s="254">
        <v>2</v>
      </c>
      <c r="D80" s="254">
        <v>1</v>
      </c>
      <c r="E80" s="254">
        <v>1</v>
      </c>
      <c r="F80" s="257"/>
      <c r="G80" s="282" t="s">
        <v>217</v>
      </c>
      <c r="H80" s="249">
        <v>51</v>
      </c>
      <c r="I80" s="250">
        <f>SUM(I81)</f>
        <v>0</v>
      </c>
      <c r="J80" s="250">
        <f>SUM(J81)</f>
        <v>0</v>
      </c>
      <c r="K80" s="250">
        <f>SUM(K81)</f>
        <v>0</v>
      </c>
      <c r="L80" s="250">
        <f>SUM(L81)</f>
        <v>0</v>
      </c>
    </row>
    <row r="81" spans="1:12" ht="13.5" hidden="1" customHeight="1" collapsed="1">
      <c r="A81" s="256">
        <v>2</v>
      </c>
      <c r="B81" s="254">
        <v>3</v>
      </c>
      <c r="C81" s="254">
        <v>2</v>
      </c>
      <c r="D81" s="254">
        <v>1</v>
      </c>
      <c r="E81" s="254">
        <v>1</v>
      </c>
      <c r="F81" s="257">
        <v>1</v>
      </c>
      <c r="G81" s="282" t="s">
        <v>217</v>
      </c>
      <c r="H81" s="249">
        <v>52</v>
      </c>
      <c r="I81" s="269">
        <v>0</v>
      </c>
      <c r="J81" s="269">
        <v>0</v>
      </c>
      <c r="K81" s="269">
        <v>0</v>
      </c>
      <c r="L81" s="269">
        <v>0</v>
      </c>
    </row>
    <row r="82" spans="1:12" ht="16.5" hidden="1" customHeight="1" collapsed="1">
      <c r="A82" s="245">
        <v>2</v>
      </c>
      <c r="B82" s="246">
        <v>4</v>
      </c>
      <c r="C82" s="246"/>
      <c r="D82" s="246"/>
      <c r="E82" s="246"/>
      <c r="F82" s="248"/>
      <c r="G82" s="296" t="s">
        <v>218</v>
      </c>
      <c r="H82" s="249">
        <v>53</v>
      </c>
      <c r="I82" s="250">
        <f t="shared" ref="I82:L84" si="4">I83</f>
        <v>0</v>
      </c>
      <c r="J82" s="292">
        <f t="shared" si="4"/>
        <v>0</v>
      </c>
      <c r="K82" s="251">
        <f t="shared" si="4"/>
        <v>0</v>
      </c>
      <c r="L82" s="251">
        <f t="shared" si="4"/>
        <v>0</v>
      </c>
    </row>
    <row r="83" spans="1:12" ht="15.75" hidden="1" customHeight="1" collapsed="1">
      <c r="A83" s="261">
        <v>2</v>
      </c>
      <c r="B83" s="262">
        <v>4</v>
      </c>
      <c r="C83" s="262">
        <v>1</v>
      </c>
      <c r="D83" s="262"/>
      <c r="E83" s="262"/>
      <c r="F83" s="264"/>
      <c r="G83" s="266" t="s">
        <v>219</v>
      </c>
      <c r="H83" s="249">
        <v>54</v>
      </c>
      <c r="I83" s="250">
        <f t="shared" si="4"/>
        <v>0</v>
      </c>
      <c r="J83" s="292">
        <f t="shared" si="4"/>
        <v>0</v>
      </c>
      <c r="K83" s="251">
        <f t="shared" si="4"/>
        <v>0</v>
      </c>
      <c r="L83" s="251">
        <f t="shared" si="4"/>
        <v>0</v>
      </c>
    </row>
    <row r="84" spans="1:12" ht="17.25" hidden="1" customHeight="1" collapsed="1">
      <c r="A84" s="261">
        <v>2</v>
      </c>
      <c r="B84" s="262">
        <v>4</v>
      </c>
      <c r="C84" s="262">
        <v>1</v>
      </c>
      <c r="D84" s="262">
        <v>1</v>
      </c>
      <c r="E84" s="262"/>
      <c r="F84" s="264"/>
      <c r="G84" s="266" t="s">
        <v>219</v>
      </c>
      <c r="H84" s="249">
        <v>55</v>
      </c>
      <c r="I84" s="250">
        <f t="shared" si="4"/>
        <v>0</v>
      </c>
      <c r="J84" s="292">
        <f t="shared" si="4"/>
        <v>0</v>
      </c>
      <c r="K84" s="251">
        <f t="shared" si="4"/>
        <v>0</v>
      </c>
      <c r="L84" s="251">
        <f t="shared" si="4"/>
        <v>0</v>
      </c>
    </row>
    <row r="85" spans="1:12" ht="18" hidden="1" customHeight="1" collapsed="1">
      <c r="A85" s="261">
        <v>2</v>
      </c>
      <c r="B85" s="262">
        <v>4</v>
      </c>
      <c r="C85" s="262">
        <v>1</v>
      </c>
      <c r="D85" s="262">
        <v>1</v>
      </c>
      <c r="E85" s="262">
        <v>1</v>
      </c>
      <c r="F85" s="264"/>
      <c r="G85" s="266" t="s">
        <v>219</v>
      </c>
      <c r="H85" s="249">
        <v>56</v>
      </c>
      <c r="I85" s="250">
        <f>SUM(I86:I88)</f>
        <v>0</v>
      </c>
      <c r="J85" s="292">
        <f>SUM(J86:J88)</f>
        <v>0</v>
      </c>
      <c r="K85" s="251">
        <f>SUM(K86:K88)</f>
        <v>0</v>
      </c>
      <c r="L85" s="251">
        <f>SUM(L86:L88)</f>
        <v>0</v>
      </c>
    </row>
    <row r="86" spans="1:12" ht="14.25" hidden="1" customHeight="1" collapsed="1">
      <c r="A86" s="261">
        <v>2</v>
      </c>
      <c r="B86" s="262">
        <v>4</v>
      </c>
      <c r="C86" s="262">
        <v>1</v>
      </c>
      <c r="D86" s="262">
        <v>1</v>
      </c>
      <c r="E86" s="262">
        <v>1</v>
      </c>
      <c r="F86" s="264">
        <v>1</v>
      </c>
      <c r="G86" s="266" t="s">
        <v>220</v>
      </c>
      <c r="H86" s="249">
        <v>57</v>
      </c>
      <c r="I86" s="269">
        <v>0</v>
      </c>
      <c r="J86" s="269">
        <v>0</v>
      </c>
      <c r="K86" s="269">
        <v>0</v>
      </c>
      <c r="L86" s="269">
        <v>0</v>
      </c>
    </row>
    <row r="87" spans="1:12" ht="13.5" hidden="1" customHeight="1" collapsed="1">
      <c r="A87" s="261">
        <v>2</v>
      </c>
      <c r="B87" s="261">
        <v>4</v>
      </c>
      <c r="C87" s="261">
        <v>1</v>
      </c>
      <c r="D87" s="262">
        <v>1</v>
      </c>
      <c r="E87" s="262">
        <v>1</v>
      </c>
      <c r="F87" s="297">
        <v>2</v>
      </c>
      <c r="G87" s="263" t="s">
        <v>221</v>
      </c>
      <c r="H87" s="249">
        <v>58</v>
      </c>
      <c r="I87" s="269">
        <v>0</v>
      </c>
      <c r="J87" s="269">
        <v>0</v>
      </c>
      <c r="K87" s="269">
        <v>0</v>
      </c>
      <c r="L87" s="269">
        <v>0</v>
      </c>
    </row>
    <row r="88" spans="1:12" hidden="1" collapsed="1">
      <c r="A88" s="261">
        <v>2</v>
      </c>
      <c r="B88" s="262">
        <v>4</v>
      </c>
      <c r="C88" s="261">
        <v>1</v>
      </c>
      <c r="D88" s="262">
        <v>1</v>
      </c>
      <c r="E88" s="262">
        <v>1</v>
      </c>
      <c r="F88" s="297">
        <v>3</v>
      </c>
      <c r="G88" s="263" t="s">
        <v>222</v>
      </c>
      <c r="H88" s="249">
        <v>59</v>
      </c>
      <c r="I88" s="269">
        <v>0</v>
      </c>
      <c r="J88" s="269">
        <v>0</v>
      </c>
      <c r="K88" s="269">
        <v>0</v>
      </c>
      <c r="L88" s="269">
        <v>0</v>
      </c>
    </row>
    <row r="89" spans="1:12" hidden="1" collapsed="1">
      <c r="A89" s="245">
        <v>2</v>
      </c>
      <c r="B89" s="246">
        <v>5</v>
      </c>
      <c r="C89" s="245"/>
      <c r="D89" s="246"/>
      <c r="E89" s="246"/>
      <c r="F89" s="298"/>
      <c r="G89" s="247" t="s">
        <v>223</v>
      </c>
      <c r="H89" s="249">
        <v>60</v>
      </c>
      <c r="I89" s="250">
        <f>SUM(I90+I95+I100)</f>
        <v>0</v>
      </c>
      <c r="J89" s="292">
        <f>SUM(J90+J95+J100)</f>
        <v>0</v>
      </c>
      <c r="K89" s="251">
        <f>SUM(K90+K95+K100)</f>
        <v>0</v>
      </c>
      <c r="L89" s="251">
        <f>SUM(L90+L95+L100)</f>
        <v>0</v>
      </c>
    </row>
    <row r="90" spans="1:12" hidden="1" collapsed="1">
      <c r="A90" s="256">
        <v>2</v>
      </c>
      <c r="B90" s="254">
        <v>5</v>
      </c>
      <c r="C90" s="256">
        <v>1</v>
      </c>
      <c r="D90" s="254"/>
      <c r="E90" s="254"/>
      <c r="F90" s="299"/>
      <c r="G90" s="255" t="s">
        <v>224</v>
      </c>
      <c r="H90" s="249">
        <v>61</v>
      </c>
      <c r="I90" s="272">
        <f t="shared" ref="I90:L91" si="5">I91</f>
        <v>0</v>
      </c>
      <c r="J90" s="294">
        <f t="shared" si="5"/>
        <v>0</v>
      </c>
      <c r="K90" s="273">
        <f t="shared" si="5"/>
        <v>0</v>
      </c>
      <c r="L90" s="273">
        <f t="shared" si="5"/>
        <v>0</v>
      </c>
    </row>
    <row r="91" spans="1:12" hidden="1" collapsed="1">
      <c r="A91" s="261">
        <v>2</v>
      </c>
      <c r="B91" s="262">
        <v>5</v>
      </c>
      <c r="C91" s="261">
        <v>1</v>
      </c>
      <c r="D91" s="262">
        <v>1</v>
      </c>
      <c r="E91" s="262"/>
      <c r="F91" s="297"/>
      <c r="G91" s="263" t="s">
        <v>224</v>
      </c>
      <c r="H91" s="249">
        <v>62</v>
      </c>
      <c r="I91" s="250">
        <f t="shared" si="5"/>
        <v>0</v>
      </c>
      <c r="J91" s="292">
        <f t="shared" si="5"/>
        <v>0</v>
      </c>
      <c r="K91" s="251">
        <f t="shared" si="5"/>
        <v>0</v>
      </c>
      <c r="L91" s="251">
        <f t="shared" si="5"/>
        <v>0</v>
      </c>
    </row>
    <row r="92" spans="1:12" hidden="1" collapsed="1">
      <c r="A92" s="261">
        <v>2</v>
      </c>
      <c r="B92" s="262">
        <v>5</v>
      </c>
      <c r="C92" s="261">
        <v>1</v>
      </c>
      <c r="D92" s="262">
        <v>1</v>
      </c>
      <c r="E92" s="262">
        <v>1</v>
      </c>
      <c r="F92" s="297"/>
      <c r="G92" s="263" t="s">
        <v>224</v>
      </c>
      <c r="H92" s="249">
        <v>63</v>
      </c>
      <c r="I92" s="250">
        <f>SUM(I93:I94)</f>
        <v>0</v>
      </c>
      <c r="J92" s="292">
        <f>SUM(J93:J94)</f>
        <v>0</v>
      </c>
      <c r="K92" s="251">
        <f>SUM(K93:K94)</f>
        <v>0</v>
      </c>
      <c r="L92" s="251">
        <f>SUM(L93:L94)</f>
        <v>0</v>
      </c>
    </row>
    <row r="93" spans="1:12" ht="25.5" hidden="1" customHeight="1" collapsed="1">
      <c r="A93" s="261">
        <v>2</v>
      </c>
      <c r="B93" s="262">
        <v>5</v>
      </c>
      <c r="C93" s="261">
        <v>1</v>
      </c>
      <c r="D93" s="262">
        <v>1</v>
      </c>
      <c r="E93" s="262">
        <v>1</v>
      </c>
      <c r="F93" s="297">
        <v>1</v>
      </c>
      <c r="G93" s="263" t="s">
        <v>225</v>
      </c>
      <c r="H93" s="249">
        <v>64</v>
      </c>
      <c r="I93" s="269">
        <v>0</v>
      </c>
      <c r="J93" s="269">
        <v>0</v>
      </c>
      <c r="K93" s="269">
        <v>0</v>
      </c>
      <c r="L93" s="269">
        <v>0</v>
      </c>
    </row>
    <row r="94" spans="1:12" ht="15.75" hidden="1" customHeight="1" collapsed="1">
      <c r="A94" s="261">
        <v>2</v>
      </c>
      <c r="B94" s="262">
        <v>5</v>
      </c>
      <c r="C94" s="261">
        <v>1</v>
      </c>
      <c r="D94" s="262">
        <v>1</v>
      </c>
      <c r="E94" s="262">
        <v>1</v>
      </c>
      <c r="F94" s="297">
        <v>2</v>
      </c>
      <c r="G94" s="263" t="s">
        <v>226</v>
      </c>
      <c r="H94" s="249">
        <v>65</v>
      </c>
      <c r="I94" s="269">
        <v>0</v>
      </c>
      <c r="J94" s="269">
        <v>0</v>
      </c>
      <c r="K94" s="269">
        <v>0</v>
      </c>
      <c r="L94" s="269">
        <v>0</v>
      </c>
    </row>
    <row r="95" spans="1:12" ht="12" hidden="1" customHeight="1" collapsed="1">
      <c r="A95" s="261">
        <v>2</v>
      </c>
      <c r="B95" s="262">
        <v>5</v>
      </c>
      <c r="C95" s="261">
        <v>2</v>
      </c>
      <c r="D95" s="262"/>
      <c r="E95" s="262"/>
      <c r="F95" s="297"/>
      <c r="G95" s="263" t="s">
        <v>227</v>
      </c>
      <c r="H95" s="249">
        <v>66</v>
      </c>
      <c r="I95" s="250">
        <f t="shared" ref="I95:L96" si="6">I96</f>
        <v>0</v>
      </c>
      <c r="J95" s="292">
        <f t="shared" si="6"/>
        <v>0</v>
      </c>
      <c r="K95" s="251">
        <f t="shared" si="6"/>
        <v>0</v>
      </c>
      <c r="L95" s="250">
        <f t="shared" si="6"/>
        <v>0</v>
      </c>
    </row>
    <row r="96" spans="1:12" ht="15.75" hidden="1" customHeight="1" collapsed="1">
      <c r="A96" s="266">
        <v>2</v>
      </c>
      <c r="B96" s="261">
        <v>5</v>
      </c>
      <c r="C96" s="262">
        <v>2</v>
      </c>
      <c r="D96" s="263">
        <v>1</v>
      </c>
      <c r="E96" s="261"/>
      <c r="F96" s="297"/>
      <c r="G96" s="263" t="s">
        <v>227</v>
      </c>
      <c r="H96" s="249">
        <v>67</v>
      </c>
      <c r="I96" s="250">
        <f t="shared" si="6"/>
        <v>0</v>
      </c>
      <c r="J96" s="292">
        <f t="shared" si="6"/>
        <v>0</v>
      </c>
      <c r="K96" s="251">
        <f t="shared" si="6"/>
        <v>0</v>
      </c>
      <c r="L96" s="250">
        <f t="shared" si="6"/>
        <v>0</v>
      </c>
    </row>
    <row r="97" spans="1:12" ht="15" hidden="1" customHeight="1" collapsed="1">
      <c r="A97" s="266">
        <v>2</v>
      </c>
      <c r="B97" s="261">
        <v>5</v>
      </c>
      <c r="C97" s="262">
        <v>2</v>
      </c>
      <c r="D97" s="263">
        <v>1</v>
      </c>
      <c r="E97" s="261">
        <v>1</v>
      </c>
      <c r="F97" s="297"/>
      <c r="G97" s="263" t="s">
        <v>227</v>
      </c>
      <c r="H97" s="249">
        <v>68</v>
      </c>
      <c r="I97" s="250">
        <f>SUM(I98:I99)</f>
        <v>0</v>
      </c>
      <c r="J97" s="292">
        <f>SUM(J98:J99)</f>
        <v>0</v>
      </c>
      <c r="K97" s="251">
        <f>SUM(K98:K99)</f>
        <v>0</v>
      </c>
      <c r="L97" s="250">
        <f>SUM(L98:L99)</f>
        <v>0</v>
      </c>
    </row>
    <row r="98" spans="1:12" ht="25.5" hidden="1" customHeight="1" collapsed="1">
      <c r="A98" s="266">
        <v>2</v>
      </c>
      <c r="B98" s="261">
        <v>5</v>
      </c>
      <c r="C98" s="262">
        <v>2</v>
      </c>
      <c r="D98" s="263">
        <v>1</v>
      </c>
      <c r="E98" s="261">
        <v>1</v>
      </c>
      <c r="F98" s="297">
        <v>1</v>
      </c>
      <c r="G98" s="263" t="s">
        <v>228</v>
      </c>
      <c r="H98" s="249">
        <v>69</v>
      </c>
      <c r="I98" s="269">
        <v>0</v>
      </c>
      <c r="J98" s="269">
        <v>0</v>
      </c>
      <c r="K98" s="269">
        <v>0</v>
      </c>
      <c r="L98" s="269">
        <v>0</v>
      </c>
    </row>
    <row r="99" spans="1:12" ht="25.5" hidden="1" customHeight="1" collapsed="1">
      <c r="A99" s="266">
        <v>2</v>
      </c>
      <c r="B99" s="261">
        <v>5</v>
      </c>
      <c r="C99" s="262">
        <v>2</v>
      </c>
      <c r="D99" s="263">
        <v>1</v>
      </c>
      <c r="E99" s="261">
        <v>1</v>
      </c>
      <c r="F99" s="297">
        <v>2</v>
      </c>
      <c r="G99" s="263" t="s">
        <v>229</v>
      </c>
      <c r="H99" s="249">
        <v>70</v>
      </c>
      <c r="I99" s="269">
        <v>0</v>
      </c>
      <c r="J99" s="269">
        <v>0</v>
      </c>
      <c r="K99" s="269">
        <v>0</v>
      </c>
      <c r="L99" s="269">
        <v>0</v>
      </c>
    </row>
    <row r="100" spans="1:12" ht="28.5" hidden="1" customHeight="1" collapsed="1">
      <c r="A100" s="266">
        <v>2</v>
      </c>
      <c r="B100" s="261">
        <v>5</v>
      </c>
      <c r="C100" s="262">
        <v>3</v>
      </c>
      <c r="D100" s="263"/>
      <c r="E100" s="261"/>
      <c r="F100" s="297"/>
      <c r="G100" s="263" t="s">
        <v>230</v>
      </c>
      <c r="H100" s="249">
        <v>71</v>
      </c>
      <c r="I100" s="250">
        <f t="shared" ref="I100:L101" si="7">I101</f>
        <v>0</v>
      </c>
      <c r="J100" s="292">
        <f t="shared" si="7"/>
        <v>0</v>
      </c>
      <c r="K100" s="251">
        <f t="shared" si="7"/>
        <v>0</v>
      </c>
      <c r="L100" s="250">
        <f t="shared" si="7"/>
        <v>0</v>
      </c>
    </row>
    <row r="101" spans="1:12" ht="27" hidden="1" customHeight="1" collapsed="1">
      <c r="A101" s="266">
        <v>2</v>
      </c>
      <c r="B101" s="261">
        <v>5</v>
      </c>
      <c r="C101" s="262">
        <v>3</v>
      </c>
      <c r="D101" s="263">
        <v>1</v>
      </c>
      <c r="E101" s="261"/>
      <c r="F101" s="297"/>
      <c r="G101" s="263" t="s">
        <v>231</v>
      </c>
      <c r="H101" s="249">
        <v>72</v>
      </c>
      <c r="I101" s="250">
        <f t="shared" si="7"/>
        <v>0</v>
      </c>
      <c r="J101" s="292">
        <f t="shared" si="7"/>
        <v>0</v>
      </c>
      <c r="K101" s="251">
        <f t="shared" si="7"/>
        <v>0</v>
      </c>
      <c r="L101" s="250">
        <f t="shared" si="7"/>
        <v>0</v>
      </c>
    </row>
    <row r="102" spans="1:12" ht="30" hidden="1" customHeight="1" collapsed="1">
      <c r="A102" s="274">
        <v>2</v>
      </c>
      <c r="B102" s="275">
        <v>5</v>
      </c>
      <c r="C102" s="276">
        <v>3</v>
      </c>
      <c r="D102" s="277">
        <v>1</v>
      </c>
      <c r="E102" s="275">
        <v>1</v>
      </c>
      <c r="F102" s="300"/>
      <c r="G102" s="277" t="s">
        <v>231</v>
      </c>
      <c r="H102" s="249">
        <v>73</v>
      </c>
      <c r="I102" s="260">
        <f>SUM(I103:I104)</f>
        <v>0</v>
      </c>
      <c r="J102" s="295">
        <f>SUM(J103:J104)</f>
        <v>0</v>
      </c>
      <c r="K102" s="259">
        <f>SUM(K103:K104)</f>
        <v>0</v>
      </c>
      <c r="L102" s="260">
        <f>SUM(L103:L104)</f>
        <v>0</v>
      </c>
    </row>
    <row r="103" spans="1:12" ht="26.25" hidden="1" customHeight="1" collapsed="1">
      <c r="A103" s="266">
        <v>2</v>
      </c>
      <c r="B103" s="261">
        <v>5</v>
      </c>
      <c r="C103" s="262">
        <v>3</v>
      </c>
      <c r="D103" s="263">
        <v>1</v>
      </c>
      <c r="E103" s="261">
        <v>1</v>
      </c>
      <c r="F103" s="297">
        <v>1</v>
      </c>
      <c r="G103" s="263" t="s">
        <v>231</v>
      </c>
      <c r="H103" s="249">
        <v>74</v>
      </c>
      <c r="I103" s="269">
        <v>0</v>
      </c>
      <c r="J103" s="269">
        <v>0</v>
      </c>
      <c r="K103" s="269">
        <v>0</v>
      </c>
      <c r="L103" s="269">
        <v>0</v>
      </c>
    </row>
    <row r="104" spans="1:12" ht="26.25" hidden="1" customHeight="1" collapsed="1">
      <c r="A104" s="274">
        <v>2</v>
      </c>
      <c r="B104" s="275">
        <v>5</v>
      </c>
      <c r="C104" s="276">
        <v>3</v>
      </c>
      <c r="D104" s="277">
        <v>1</v>
      </c>
      <c r="E104" s="275">
        <v>1</v>
      </c>
      <c r="F104" s="300">
        <v>2</v>
      </c>
      <c r="G104" s="277" t="s">
        <v>232</v>
      </c>
      <c r="H104" s="249">
        <v>75</v>
      </c>
      <c r="I104" s="269">
        <v>0</v>
      </c>
      <c r="J104" s="269">
        <v>0</v>
      </c>
      <c r="K104" s="269">
        <v>0</v>
      </c>
      <c r="L104" s="269">
        <v>0</v>
      </c>
    </row>
    <row r="105" spans="1:12" ht="27.75" hidden="1" customHeight="1" collapsed="1">
      <c r="A105" s="274">
        <v>2</v>
      </c>
      <c r="B105" s="275">
        <v>5</v>
      </c>
      <c r="C105" s="276">
        <v>3</v>
      </c>
      <c r="D105" s="277">
        <v>2</v>
      </c>
      <c r="E105" s="275"/>
      <c r="F105" s="300"/>
      <c r="G105" s="277" t="s">
        <v>233</v>
      </c>
      <c r="H105" s="249">
        <v>76</v>
      </c>
      <c r="I105" s="260">
        <f>I106</f>
        <v>0</v>
      </c>
      <c r="J105" s="260">
        <f>J106</f>
        <v>0</v>
      </c>
      <c r="K105" s="260">
        <f>K106</f>
        <v>0</v>
      </c>
      <c r="L105" s="260">
        <f>L106</f>
        <v>0</v>
      </c>
    </row>
    <row r="106" spans="1:12" ht="25.5" hidden="1" customHeight="1" collapsed="1">
      <c r="A106" s="274">
        <v>2</v>
      </c>
      <c r="B106" s="275">
        <v>5</v>
      </c>
      <c r="C106" s="276">
        <v>3</v>
      </c>
      <c r="D106" s="277">
        <v>2</v>
      </c>
      <c r="E106" s="275">
        <v>1</v>
      </c>
      <c r="F106" s="300"/>
      <c r="G106" s="277" t="s">
        <v>233</v>
      </c>
      <c r="H106" s="249">
        <v>77</v>
      </c>
      <c r="I106" s="260">
        <f>SUM(I107:I108)</f>
        <v>0</v>
      </c>
      <c r="J106" s="260">
        <f>SUM(J107:J108)</f>
        <v>0</v>
      </c>
      <c r="K106" s="260">
        <f>SUM(K107:K108)</f>
        <v>0</v>
      </c>
      <c r="L106" s="260">
        <f>SUM(L107:L108)</f>
        <v>0</v>
      </c>
    </row>
    <row r="107" spans="1:12" ht="30" hidden="1" customHeight="1" collapsed="1">
      <c r="A107" s="274">
        <v>2</v>
      </c>
      <c r="B107" s="275">
        <v>5</v>
      </c>
      <c r="C107" s="276">
        <v>3</v>
      </c>
      <c r="D107" s="277">
        <v>2</v>
      </c>
      <c r="E107" s="275">
        <v>1</v>
      </c>
      <c r="F107" s="300">
        <v>1</v>
      </c>
      <c r="G107" s="277" t="s">
        <v>233</v>
      </c>
      <c r="H107" s="249">
        <v>78</v>
      </c>
      <c r="I107" s="269">
        <v>0</v>
      </c>
      <c r="J107" s="269">
        <v>0</v>
      </c>
      <c r="K107" s="269">
        <v>0</v>
      </c>
      <c r="L107" s="269">
        <v>0</v>
      </c>
    </row>
    <row r="108" spans="1:12" ht="18" hidden="1" customHeight="1" collapsed="1">
      <c r="A108" s="274">
        <v>2</v>
      </c>
      <c r="B108" s="275">
        <v>5</v>
      </c>
      <c r="C108" s="276">
        <v>3</v>
      </c>
      <c r="D108" s="277">
        <v>2</v>
      </c>
      <c r="E108" s="275">
        <v>1</v>
      </c>
      <c r="F108" s="300">
        <v>2</v>
      </c>
      <c r="G108" s="277" t="s">
        <v>234</v>
      </c>
      <c r="H108" s="249">
        <v>79</v>
      </c>
      <c r="I108" s="269">
        <v>0</v>
      </c>
      <c r="J108" s="269">
        <v>0</v>
      </c>
      <c r="K108" s="269">
        <v>0</v>
      </c>
      <c r="L108" s="269">
        <v>0</v>
      </c>
    </row>
    <row r="109" spans="1:12" ht="16.5" hidden="1" customHeight="1" collapsed="1">
      <c r="A109" s="296">
        <v>2</v>
      </c>
      <c r="B109" s="245">
        <v>6</v>
      </c>
      <c r="C109" s="246"/>
      <c r="D109" s="247"/>
      <c r="E109" s="245"/>
      <c r="F109" s="298"/>
      <c r="G109" s="301" t="s">
        <v>235</v>
      </c>
      <c r="H109" s="249">
        <v>80</v>
      </c>
      <c r="I109" s="250">
        <f>SUM(I110+I115+I119+I123+I127)</f>
        <v>0</v>
      </c>
      <c r="J109" s="292">
        <f>SUM(J110+J115+J119+J123+J127)</f>
        <v>0</v>
      </c>
      <c r="K109" s="251">
        <f>SUM(K110+K115+K119+K123+K127)</f>
        <v>0</v>
      </c>
      <c r="L109" s="250">
        <f>SUM(L110+L115+L119+L123+L127)</f>
        <v>0</v>
      </c>
    </row>
    <row r="110" spans="1:12" ht="14.25" hidden="1" customHeight="1" collapsed="1">
      <c r="A110" s="274">
        <v>2</v>
      </c>
      <c r="B110" s="275">
        <v>6</v>
      </c>
      <c r="C110" s="276">
        <v>1</v>
      </c>
      <c r="D110" s="277"/>
      <c r="E110" s="275"/>
      <c r="F110" s="300"/>
      <c r="G110" s="277" t="s">
        <v>236</v>
      </c>
      <c r="H110" s="249">
        <v>81</v>
      </c>
      <c r="I110" s="260">
        <f t="shared" ref="I110:L111" si="8">I111</f>
        <v>0</v>
      </c>
      <c r="J110" s="295">
        <f t="shared" si="8"/>
        <v>0</v>
      </c>
      <c r="K110" s="259">
        <f t="shared" si="8"/>
        <v>0</v>
      </c>
      <c r="L110" s="260">
        <f t="shared" si="8"/>
        <v>0</v>
      </c>
    </row>
    <row r="111" spans="1:12" ht="14.25" hidden="1" customHeight="1" collapsed="1">
      <c r="A111" s="266">
        <v>2</v>
      </c>
      <c r="B111" s="261">
        <v>6</v>
      </c>
      <c r="C111" s="262">
        <v>1</v>
      </c>
      <c r="D111" s="263">
        <v>1</v>
      </c>
      <c r="E111" s="261"/>
      <c r="F111" s="297"/>
      <c r="G111" s="263" t="s">
        <v>236</v>
      </c>
      <c r="H111" s="249">
        <v>82</v>
      </c>
      <c r="I111" s="250">
        <f t="shared" si="8"/>
        <v>0</v>
      </c>
      <c r="J111" s="292">
        <f t="shared" si="8"/>
        <v>0</v>
      </c>
      <c r="K111" s="251">
        <f t="shared" si="8"/>
        <v>0</v>
      </c>
      <c r="L111" s="250">
        <f t="shared" si="8"/>
        <v>0</v>
      </c>
    </row>
    <row r="112" spans="1:12" hidden="1" collapsed="1">
      <c r="A112" s="266">
        <v>2</v>
      </c>
      <c r="B112" s="261">
        <v>6</v>
      </c>
      <c r="C112" s="262">
        <v>1</v>
      </c>
      <c r="D112" s="263">
        <v>1</v>
      </c>
      <c r="E112" s="261">
        <v>1</v>
      </c>
      <c r="F112" s="297"/>
      <c r="G112" s="263" t="s">
        <v>236</v>
      </c>
      <c r="H112" s="249">
        <v>83</v>
      </c>
      <c r="I112" s="250">
        <f>SUM(I113:I114)</f>
        <v>0</v>
      </c>
      <c r="J112" s="292">
        <f>SUM(J113:J114)</f>
        <v>0</v>
      </c>
      <c r="K112" s="251">
        <f>SUM(K113:K114)</f>
        <v>0</v>
      </c>
      <c r="L112" s="250">
        <f>SUM(L113:L114)</f>
        <v>0</v>
      </c>
    </row>
    <row r="113" spans="1:12" ht="13.5" hidden="1" customHeight="1" collapsed="1">
      <c r="A113" s="266">
        <v>2</v>
      </c>
      <c r="B113" s="261">
        <v>6</v>
      </c>
      <c r="C113" s="262">
        <v>1</v>
      </c>
      <c r="D113" s="263">
        <v>1</v>
      </c>
      <c r="E113" s="261">
        <v>1</v>
      </c>
      <c r="F113" s="297">
        <v>1</v>
      </c>
      <c r="G113" s="263" t="s">
        <v>237</v>
      </c>
      <c r="H113" s="249">
        <v>84</v>
      </c>
      <c r="I113" s="269">
        <v>0</v>
      </c>
      <c r="J113" s="269">
        <v>0</v>
      </c>
      <c r="K113" s="269">
        <v>0</v>
      </c>
      <c r="L113" s="269">
        <v>0</v>
      </c>
    </row>
    <row r="114" spans="1:12" hidden="1" collapsed="1">
      <c r="A114" s="282">
        <v>2</v>
      </c>
      <c r="B114" s="256">
        <v>6</v>
      </c>
      <c r="C114" s="254">
        <v>1</v>
      </c>
      <c r="D114" s="255">
        <v>1</v>
      </c>
      <c r="E114" s="256">
        <v>1</v>
      </c>
      <c r="F114" s="299">
        <v>2</v>
      </c>
      <c r="G114" s="255" t="s">
        <v>238</v>
      </c>
      <c r="H114" s="249">
        <v>85</v>
      </c>
      <c r="I114" s="267">
        <v>0</v>
      </c>
      <c r="J114" s="267">
        <v>0</v>
      </c>
      <c r="K114" s="267">
        <v>0</v>
      </c>
      <c r="L114" s="267">
        <v>0</v>
      </c>
    </row>
    <row r="115" spans="1:12" ht="25.5" hidden="1" customHeight="1" collapsed="1">
      <c r="A115" s="266">
        <v>2</v>
      </c>
      <c r="B115" s="261">
        <v>6</v>
      </c>
      <c r="C115" s="262">
        <v>2</v>
      </c>
      <c r="D115" s="263"/>
      <c r="E115" s="261"/>
      <c r="F115" s="297"/>
      <c r="G115" s="263" t="s">
        <v>239</v>
      </c>
      <c r="H115" s="249">
        <v>86</v>
      </c>
      <c r="I115" s="250">
        <f t="shared" ref="I115:L117" si="9">I116</f>
        <v>0</v>
      </c>
      <c r="J115" s="292">
        <f t="shared" si="9"/>
        <v>0</v>
      </c>
      <c r="K115" s="251">
        <f t="shared" si="9"/>
        <v>0</v>
      </c>
      <c r="L115" s="250">
        <f t="shared" si="9"/>
        <v>0</v>
      </c>
    </row>
    <row r="116" spans="1:12" ht="14.25" hidden="1" customHeight="1" collapsed="1">
      <c r="A116" s="266">
        <v>2</v>
      </c>
      <c r="B116" s="261">
        <v>6</v>
      </c>
      <c r="C116" s="262">
        <v>2</v>
      </c>
      <c r="D116" s="263">
        <v>1</v>
      </c>
      <c r="E116" s="261"/>
      <c r="F116" s="297"/>
      <c r="G116" s="263" t="s">
        <v>239</v>
      </c>
      <c r="H116" s="249">
        <v>87</v>
      </c>
      <c r="I116" s="250">
        <f t="shared" si="9"/>
        <v>0</v>
      </c>
      <c r="J116" s="292">
        <f t="shared" si="9"/>
        <v>0</v>
      </c>
      <c r="K116" s="251">
        <f t="shared" si="9"/>
        <v>0</v>
      </c>
      <c r="L116" s="250">
        <f t="shared" si="9"/>
        <v>0</v>
      </c>
    </row>
    <row r="117" spans="1:12" ht="14.25" hidden="1" customHeight="1" collapsed="1">
      <c r="A117" s="266">
        <v>2</v>
      </c>
      <c r="B117" s="261">
        <v>6</v>
      </c>
      <c r="C117" s="262">
        <v>2</v>
      </c>
      <c r="D117" s="263">
        <v>1</v>
      </c>
      <c r="E117" s="261">
        <v>1</v>
      </c>
      <c r="F117" s="297"/>
      <c r="G117" s="263" t="s">
        <v>239</v>
      </c>
      <c r="H117" s="249">
        <v>88</v>
      </c>
      <c r="I117" s="302">
        <f t="shared" si="9"/>
        <v>0</v>
      </c>
      <c r="J117" s="303">
        <f t="shared" si="9"/>
        <v>0</v>
      </c>
      <c r="K117" s="304">
        <f t="shared" si="9"/>
        <v>0</v>
      </c>
      <c r="L117" s="302">
        <f t="shared" si="9"/>
        <v>0</v>
      </c>
    </row>
    <row r="118" spans="1:12" ht="25.5" hidden="1" customHeight="1" collapsed="1">
      <c r="A118" s="266">
        <v>2</v>
      </c>
      <c r="B118" s="261">
        <v>6</v>
      </c>
      <c r="C118" s="262">
        <v>2</v>
      </c>
      <c r="D118" s="263">
        <v>1</v>
      </c>
      <c r="E118" s="261">
        <v>1</v>
      </c>
      <c r="F118" s="297">
        <v>1</v>
      </c>
      <c r="G118" s="263" t="s">
        <v>239</v>
      </c>
      <c r="H118" s="249">
        <v>89</v>
      </c>
      <c r="I118" s="269">
        <v>0</v>
      </c>
      <c r="J118" s="269">
        <v>0</v>
      </c>
      <c r="K118" s="269">
        <v>0</v>
      </c>
      <c r="L118" s="269">
        <v>0</v>
      </c>
    </row>
    <row r="119" spans="1:12" ht="26.25" hidden="1" customHeight="1" collapsed="1">
      <c r="A119" s="282">
        <v>2</v>
      </c>
      <c r="B119" s="256">
        <v>6</v>
      </c>
      <c r="C119" s="254">
        <v>3</v>
      </c>
      <c r="D119" s="255"/>
      <c r="E119" s="256"/>
      <c r="F119" s="299"/>
      <c r="G119" s="255" t="s">
        <v>240</v>
      </c>
      <c r="H119" s="249">
        <v>90</v>
      </c>
      <c r="I119" s="272">
        <f t="shared" ref="I119:L121" si="10">I120</f>
        <v>0</v>
      </c>
      <c r="J119" s="294">
        <f t="shared" si="10"/>
        <v>0</v>
      </c>
      <c r="K119" s="273">
        <f t="shared" si="10"/>
        <v>0</v>
      </c>
      <c r="L119" s="272">
        <f t="shared" si="10"/>
        <v>0</v>
      </c>
    </row>
    <row r="120" spans="1:12" ht="25.5" hidden="1" customHeight="1" collapsed="1">
      <c r="A120" s="266">
        <v>2</v>
      </c>
      <c r="B120" s="261">
        <v>6</v>
      </c>
      <c r="C120" s="262">
        <v>3</v>
      </c>
      <c r="D120" s="263">
        <v>1</v>
      </c>
      <c r="E120" s="261"/>
      <c r="F120" s="297"/>
      <c r="G120" s="263" t="s">
        <v>240</v>
      </c>
      <c r="H120" s="249">
        <v>91</v>
      </c>
      <c r="I120" s="250">
        <f t="shared" si="10"/>
        <v>0</v>
      </c>
      <c r="J120" s="292">
        <f t="shared" si="10"/>
        <v>0</v>
      </c>
      <c r="K120" s="251">
        <f t="shared" si="10"/>
        <v>0</v>
      </c>
      <c r="L120" s="250">
        <f t="shared" si="10"/>
        <v>0</v>
      </c>
    </row>
    <row r="121" spans="1:12" ht="26.25" hidden="1" customHeight="1" collapsed="1">
      <c r="A121" s="266">
        <v>2</v>
      </c>
      <c r="B121" s="261">
        <v>6</v>
      </c>
      <c r="C121" s="262">
        <v>3</v>
      </c>
      <c r="D121" s="263">
        <v>1</v>
      </c>
      <c r="E121" s="261">
        <v>1</v>
      </c>
      <c r="F121" s="297"/>
      <c r="G121" s="263" t="s">
        <v>240</v>
      </c>
      <c r="H121" s="249">
        <v>92</v>
      </c>
      <c r="I121" s="250">
        <f t="shared" si="10"/>
        <v>0</v>
      </c>
      <c r="J121" s="292">
        <f t="shared" si="10"/>
        <v>0</v>
      </c>
      <c r="K121" s="251">
        <f t="shared" si="10"/>
        <v>0</v>
      </c>
      <c r="L121" s="250">
        <f t="shared" si="10"/>
        <v>0</v>
      </c>
    </row>
    <row r="122" spans="1:12" ht="27" hidden="1" customHeight="1" collapsed="1">
      <c r="A122" s="266">
        <v>2</v>
      </c>
      <c r="B122" s="261">
        <v>6</v>
      </c>
      <c r="C122" s="262">
        <v>3</v>
      </c>
      <c r="D122" s="263">
        <v>1</v>
      </c>
      <c r="E122" s="261">
        <v>1</v>
      </c>
      <c r="F122" s="297">
        <v>1</v>
      </c>
      <c r="G122" s="263" t="s">
        <v>240</v>
      </c>
      <c r="H122" s="249">
        <v>93</v>
      </c>
      <c r="I122" s="269">
        <v>0</v>
      </c>
      <c r="J122" s="269">
        <v>0</v>
      </c>
      <c r="K122" s="269">
        <v>0</v>
      </c>
      <c r="L122" s="269">
        <v>0</v>
      </c>
    </row>
    <row r="123" spans="1:12" ht="25.5" hidden="1" customHeight="1" collapsed="1">
      <c r="A123" s="282">
        <v>2</v>
      </c>
      <c r="B123" s="256">
        <v>6</v>
      </c>
      <c r="C123" s="254">
        <v>4</v>
      </c>
      <c r="D123" s="255"/>
      <c r="E123" s="256"/>
      <c r="F123" s="299"/>
      <c r="G123" s="255" t="s">
        <v>241</v>
      </c>
      <c r="H123" s="249">
        <v>94</v>
      </c>
      <c r="I123" s="272">
        <f t="shared" ref="I123:L125" si="11">I124</f>
        <v>0</v>
      </c>
      <c r="J123" s="294">
        <f t="shared" si="11"/>
        <v>0</v>
      </c>
      <c r="K123" s="273">
        <f t="shared" si="11"/>
        <v>0</v>
      </c>
      <c r="L123" s="272">
        <f t="shared" si="11"/>
        <v>0</v>
      </c>
    </row>
    <row r="124" spans="1:12" ht="27" hidden="1" customHeight="1" collapsed="1">
      <c r="A124" s="266">
        <v>2</v>
      </c>
      <c r="B124" s="261">
        <v>6</v>
      </c>
      <c r="C124" s="262">
        <v>4</v>
      </c>
      <c r="D124" s="263">
        <v>1</v>
      </c>
      <c r="E124" s="261"/>
      <c r="F124" s="297"/>
      <c r="G124" s="263" t="s">
        <v>241</v>
      </c>
      <c r="H124" s="249">
        <v>95</v>
      </c>
      <c r="I124" s="250">
        <f t="shared" si="11"/>
        <v>0</v>
      </c>
      <c r="J124" s="292">
        <f t="shared" si="11"/>
        <v>0</v>
      </c>
      <c r="K124" s="251">
        <f t="shared" si="11"/>
        <v>0</v>
      </c>
      <c r="L124" s="250">
        <f t="shared" si="11"/>
        <v>0</v>
      </c>
    </row>
    <row r="125" spans="1:12" ht="27" hidden="1" customHeight="1" collapsed="1">
      <c r="A125" s="266">
        <v>2</v>
      </c>
      <c r="B125" s="261">
        <v>6</v>
      </c>
      <c r="C125" s="262">
        <v>4</v>
      </c>
      <c r="D125" s="263">
        <v>1</v>
      </c>
      <c r="E125" s="261">
        <v>1</v>
      </c>
      <c r="F125" s="297"/>
      <c r="G125" s="263" t="s">
        <v>241</v>
      </c>
      <c r="H125" s="249">
        <v>96</v>
      </c>
      <c r="I125" s="250">
        <f t="shared" si="11"/>
        <v>0</v>
      </c>
      <c r="J125" s="292">
        <f t="shared" si="11"/>
        <v>0</v>
      </c>
      <c r="K125" s="251">
        <f t="shared" si="11"/>
        <v>0</v>
      </c>
      <c r="L125" s="250">
        <f t="shared" si="11"/>
        <v>0</v>
      </c>
    </row>
    <row r="126" spans="1:12" ht="27.75" hidden="1" customHeight="1" collapsed="1">
      <c r="A126" s="266">
        <v>2</v>
      </c>
      <c r="B126" s="261">
        <v>6</v>
      </c>
      <c r="C126" s="262">
        <v>4</v>
      </c>
      <c r="D126" s="263">
        <v>1</v>
      </c>
      <c r="E126" s="261">
        <v>1</v>
      </c>
      <c r="F126" s="297">
        <v>1</v>
      </c>
      <c r="G126" s="263" t="s">
        <v>241</v>
      </c>
      <c r="H126" s="249">
        <v>97</v>
      </c>
      <c r="I126" s="269">
        <v>0</v>
      </c>
      <c r="J126" s="269">
        <v>0</v>
      </c>
      <c r="K126" s="269">
        <v>0</v>
      </c>
      <c r="L126" s="269">
        <v>0</v>
      </c>
    </row>
    <row r="127" spans="1:12" ht="27" hidden="1" customHeight="1" collapsed="1">
      <c r="A127" s="274">
        <v>2</v>
      </c>
      <c r="B127" s="283">
        <v>6</v>
      </c>
      <c r="C127" s="284">
        <v>5</v>
      </c>
      <c r="D127" s="286"/>
      <c r="E127" s="283"/>
      <c r="F127" s="305"/>
      <c r="G127" s="286" t="s">
        <v>242</v>
      </c>
      <c r="H127" s="249">
        <v>98</v>
      </c>
      <c r="I127" s="279">
        <f t="shared" ref="I127:L129" si="12">I128</f>
        <v>0</v>
      </c>
      <c r="J127" s="306">
        <f t="shared" si="12"/>
        <v>0</v>
      </c>
      <c r="K127" s="280">
        <f t="shared" si="12"/>
        <v>0</v>
      </c>
      <c r="L127" s="279">
        <f t="shared" si="12"/>
        <v>0</v>
      </c>
    </row>
    <row r="128" spans="1:12" ht="29.25" hidden="1" customHeight="1" collapsed="1">
      <c r="A128" s="266">
        <v>2</v>
      </c>
      <c r="B128" s="261">
        <v>6</v>
      </c>
      <c r="C128" s="262">
        <v>5</v>
      </c>
      <c r="D128" s="263">
        <v>1</v>
      </c>
      <c r="E128" s="261"/>
      <c r="F128" s="297"/>
      <c r="G128" s="286" t="s">
        <v>243</v>
      </c>
      <c r="H128" s="249">
        <v>99</v>
      </c>
      <c r="I128" s="250">
        <f t="shared" si="12"/>
        <v>0</v>
      </c>
      <c r="J128" s="292">
        <f t="shared" si="12"/>
        <v>0</v>
      </c>
      <c r="K128" s="251">
        <f t="shared" si="12"/>
        <v>0</v>
      </c>
      <c r="L128" s="250">
        <f t="shared" si="12"/>
        <v>0</v>
      </c>
    </row>
    <row r="129" spans="1:12" ht="25.5" hidden="1" customHeight="1" collapsed="1">
      <c r="A129" s="266">
        <v>2</v>
      </c>
      <c r="B129" s="261">
        <v>6</v>
      </c>
      <c r="C129" s="262">
        <v>5</v>
      </c>
      <c r="D129" s="263">
        <v>1</v>
      </c>
      <c r="E129" s="261">
        <v>1</v>
      </c>
      <c r="F129" s="297"/>
      <c r="G129" s="286" t="s">
        <v>242</v>
      </c>
      <c r="H129" s="249">
        <v>100</v>
      </c>
      <c r="I129" s="250">
        <f t="shared" si="12"/>
        <v>0</v>
      </c>
      <c r="J129" s="292">
        <f t="shared" si="12"/>
        <v>0</v>
      </c>
      <c r="K129" s="251">
        <f t="shared" si="12"/>
        <v>0</v>
      </c>
      <c r="L129" s="250">
        <f t="shared" si="12"/>
        <v>0</v>
      </c>
    </row>
    <row r="130" spans="1:12" ht="27.75" hidden="1" customHeight="1" collapsed="1">
      <c r="A130" s="261">
        <v>2</v>
      </c>
      <c r="B130" s="262">
        <v>6</v>
      </c>
      <c r="C130" s="261">
        <v>5</v>
      </c>
      <c r="D130" s="261">
        <v>1</v>
      </c>
      <c r="E130" s="263">
        <v>1</v>
      </c>
      <c r="F130" s="297">
        <v>1</v>
      </c>
      <c r="G130" s="286" t="s">
        <v>244</v>
      </c>
      <c r="H130" s="249">
        <v>101</v>
      </c>
      <c r="I130" s="269">
        <v>0</v>
      </c>
      <c r="J130" s="269">
        <v>0</v>
      </c>
      <c r="K130" s="269">
        <v>0</v>
      </c>
      <c r="L130" s="269">
        <v>0</v>
      </c>
    </row>
    <row r="131" spans="1:12" ht="14.25" customHeight="1">
      <c r="A131" s="296">
        <v>2</v>
      </c>
      <c r="B131" s="245">
        <v>7</v>
      </c>
      <c r="C131" s="245"/>
      <c r="D131" s="246"/>
      <c r="E131" s="246"/>
      <c r="F131" s="248"/>
      <c r="G131" s="247" t="s">
        <v>245</v>
      </c>
      <c r="H131" s="249">
        <v>102</v>
      </c>
      <c r="I131" s="251">
        <f>SUM(I132+I137+I145)</f>
        <v>500</v>
      </c>
      <c r="J131" s="292">
        <f>SUM(J132+J137+J145)</f>
        <v>500</v>
      </c>
      <c r="K131" s="251">
        <f>SUM(K132+K137+K145)</f>
        <v>457.86</v>
      </c>
      <c r="L131" s="250">
        <f>SUM(L132+L137+L145)</f>
        <v>457.86</v>
      </c>
    </row>
    <row r="132" spans="1:12" hidden="1" collapsed="1">
      <c r="A132" s="266">
        <v>2</v>
      </c>
      <c r="B132" s="261">
        <v>7</v>
      </c>
      <c r="C132" s="261">
        <v>1</v>
      </c>
      <c r="D132" s="262"/>
      <c r="E132" s="262"/>
      <c r="F132" s="264"/>
      <c r="G132" s="263" t="s">
        <v>246</v>
      </c>
      <c r="H132" s="249">
        <v>103</v>
      </c>
      <c r="I132" s="251">
        <f t="shared" ref="I132:L133" si="13">I133</f>
        <v>0</v>
      </c>
      <c r="J132" s="292">
        <f t="shared" si="13"/>
        <v>0</v>
      </c>
      <c r="K132" s="251">
        <f t="shared" si="13"/>
        <v>0</v>
      </c>
      <c r="L132" s="250">
        <f t="shared" si="13"/>
        <v>0</v>
      </c>
    </row>
    <row r="133" spans="1:12" ht="14.25" hidden="1" customHeight="1" collapsed="1">
      <c r="A133" s="266">
        <v>2</v>
      </c>
      <c r="B133" s="261">
        <v>7</v>
      </c>
      <c r="C133" s="261">
        <v>1</v>
      </c>
      <c r="D133" s="262">
        <v>1</v>
      </c>
      <c r="E133" s="262"/>
      <c r="F133" s="264"/>
      <c r="G133" s="263" t="s">
        <v>246</v>
      </c>
      <c r="H133" s="249">
        <v>104</v>
      </c>
      <c r="I133" s="251">
        <f t="shared" si="13"/>
        <v>0</v>
      </c>
      <c r="J133" s="292">
        <f t="shared" si="13"/>
        <v>0</v>
      </c>
      <c r="K133" s="251">
        <f t="shared" si="13"/>
        <v>0</v>
      </c>
      <c r="L133" s="250">
        <f t="shared" si="13"/>
        <v>0</v>
      </c>
    </row>
    <row r="134" spans="1:12" ht="15.75" hidden="1" customHeight="1" collapsed="1">
      <c r="A134" s="266">
        <v>2</v>
      </c>
      <c r="B134" s="261">
        <v>7</v>
      </c>
      <c r="C134" s="261">
        <v>1</v>
      </c>
      <c r="D134" s="262">
        <v>1</v>
      </c>
      <c r="E134" s="262">
        <v>1</v>
      </c>
      <c r="F134" s="264"/>
      <c r="G134" s="263" t="s">
        <v>246</v>
      </c>
      <c r="H134" s="249">
        <v>105</v>
      </c>
      <c r="I134" s="251">
        <f>SUM(I135:I136)</f>
        <v>0</v>
      </c>
      <c r="J134" s="292">
        <f>SUM(J135:J136)</f>
        <v>0</v>
      </c>
      <c r="K134" s="251">
        <f>SUM(K135:K136)</f>
        <v>0</v>
      </c>
      <c r="L134" s="250">
        <f>SUM(L135:L136)</f>
        <v>0</v>
      </c>
    </row>
    <row r="135" spans="1:12" ht="14.25" hidden="1" customHeight="1" collapsed="1">
      <c r="A135" s="282">
        <v>2</v>
      </c>
      <c r="B135" s="256">
        <v>7</v>
      </c>
      <c r="C135" s="282">
        <v>1</v>
      </c>
      <c r="D135" s="261">
        <v>1</v>
      </c>
      <c r="E135" s="254">
        <v>1</v>
      </c>
      <c r="F135" s="257">
        <v>1</v>
      </c>
      <c r="G135" s="255" t="s">
        <v>247</v>
      </c>
      <c r="H135" s="249">
        <v>106</v>
      </c>
      <c r="I135" s="307">
        <v>0</v>
      </c>
      <c r="J135" s="307">
        <v>0</v>
      </c>
      <c r="K135" s="307">
        <v>0</v>
      </c>
      <c r="L135" s="307">
        <v>0</v>
      </c>
    </row>
    <row r="136" spans="1:12" ht="14.25" hidden="1" customHeight="1" collapsed="1">
      <c r="A136" s="261">
        <v>2</v>
      </c>
      <c r="B136" s="261">
        <v>7</v>
      </c>
      <c r="C136" s="266">
        <v>1</v>
      </c>
      <c r="D136" s="261">
        <v>1</v>
      </c>
      <c r="E136" s="262">
        <v>1</v>
      </c>
      <c r="F136" s="264">
        <v>2</v>
      </c>
      <c r="G136" s="263" t="s">
        <v>248</v>
      </c>
      <c r="H136" s="249">
        <v>107</v>
      </c>
      <c r="I136" s="268">
        <v>0</v>
      </c>
      <c r="J136" s="268">
        <v>0</v>
      </c>
      <c r="K136" s="268">
        <v>0</v>
      </c>
      <c r="L136" s="268">
        <v>0</v>
      </c>
    </row>
    <row r="137" spans="1:12" ht="25.5" hidden="1" customHeight="1" collapsed="1">
      <c r="A137" s="274">
        <v>2</v>
      </c>
      <c r="B137" s="275">
        <v>7</v>
      </c>
      <c r="C137" s="274">
        <v>2</v>
      </c>
      <c r="D137" s="275"/>
      <c r="E137" s="276"/>
      <c r="F137" s="278"/>
      <c r="G137" s="277" t="s">
        <v>249</v>
      </c>
      <c r="H137" s="249">
        <v>108</v>
      </c>
      <c r="I137" s="259">
        <f t="shared" ref="I137:L138" si="14">I138</f>
        <v>0</v>
      </c>
      <c r="J137" s="295">
        <f t="shared" si="14"/>
        <v>0</v>
      </c>
      <c r="K137" s="259">
        <f t="shared" si="14"/>
        <v>0</v>
      </c>
      <c r="L137" s="260">
        <f t="shared" si="14"/>
        <v>0</v>
      </c>
    </row>
    <row r="138" spans="1:12" ht="25.5" hidden="1" customHeight="1" collapsed="1">
      <c r="A138" s="266">
        <v>2</v>
      </c>
      <c r="B138" s="261">
        <v>7</v>
      </c>
      <c r="C138" s="266">
        <v>2</v>
      </c>
      <c r="D138" s="261">
        <v>1</v>
      </c>
      <c r="E138" s="262"/>
      <c r="F138" s="264"/>
      <c r="G138" s="263" t="s">
        <v>250</v>
      </c>
      <c r="H138" s="249">
        <v>109</v>
      </c>
      <c r="I138" s="251">
        <f t="shared" si="14"/>
        <v>0</v>
      </c>
      <c r="J138" s="292">
        <f t="shared" si="14"/>
        <v>0</v>
      </c>
      <c r="K138" s="251">
        <f t="shared" si="14"/>
        <v>0</v>
      </c>
      <c r="L138" s="250">
        <f t="shared" si="14"/>
        <v>0</v>
      </c>
    </row>
    <row r="139" spans="1:12" ht="25.5" hidden="1" customHeight="1" collapsed="1">
      <c r="A139" s="266">
        <v>2</v>
      </c>
      <c r="B139" s="261">
        <v>7</v>
      </c>
      <c r="C139" s="266">
        <v>2</v>
      </c>
      <c r="D139" s="261">
        <v>1</v>
      </c>
      <c r="E139" s="262">
        <v>1</v>
      </c>
      <c r="F139" s="264"/>
      <c r="G139" s="263" t="s">
        <v>250</v>
      </c>
      <c r="H139" s="249">
        <v>110</v>
      </c>
      <c r="I139" s="251">
        <f>SUM(I140:I141)</f>
        <v>0</v>
      </c>
      <c r="J139" s="292">
        <f>SUM(J140:J141)</f>
        <v>0</v>
      </c>
      <c r="K139" s="251">
        <f>SUM(K140:K141)</f>
        <v>0</v>
      </c>
      <c r="L139" s="250">
        <f>SUM(L140:L141)</f>
        <v>0</v>
      </c>
    </row>
    <row r="140" spans="1:12" ht="12" hidden="1" customHeight="1" collapsed="1">
      <c r="A140" s="266">
        <v>2</v>
      </c>
      <c r="B140" s="261">
        <v>7</v>
      </c>
      <c r="C140" s="266">
        <v>2</v>
      </c>
      <c r="D140" s="261">
        <v>1</v>
      </c>
      <c r="E140" s="262">
        <v>1</v>
      </c>
      <c r="F140" s="264">
        <v>1</v>
      </c>
      <c r="G140" s="263" t="s">
        <v>251</v>
      </c>
      <c r="H140" s="249">
        <v>111</v>
      </c>
      <c r="I140" s="268">
        <v>0</v>
      </c>
      <c r="J140" s="268">
        <v>0</v>
      </c>
      <c r="K140" s="268">
        <v>0</v>
      </c>
      <c r="L140" s="268">
        <v>0</v>
      </c>
    </row>
    <row r="141" spans="1:12" ht="15" hidden="1" customHeight="1" collapsed="1">
      <c r="A141" s="266">
        <v>2</v>
      </c>
      <c r="B141" s="261">
        <v>7</v>
      </c>
      <c r="C141" s="266">
        <v>2</v>
      </c>
      <c r="D141" s="261">
        <v>1</v>
      </c>
      <c r="E141" s="262">
        <v>1</v>
      </c>
      <c r="F141" s="264">
        <v>2</v>
      </c>
      <c r="G141" s="263" t="s">
        <v>252</v>
      </c>
      <c r="H141" s="249">
        <v>112</v>
      </c>
      <c r="I141" s="268">
        <v>0</v>
      </c>
      <c r="J141" s="268">
        <v>0</v>
      </c>
      <c r="K141" s="268">
        <v>0</v>
      </c>
      <c r="L141" s="268">
        <v>0</v>
      </c>
    </row>
    <row r="142" spans="1:12" ht="15" hidden="1" customHeight="1" collapsed="1">
      <c r="A142" s="266">
        <v>2</v>
      </c>
      <c r="B142" s="261">
        <v>7</v>
      </c>
      <c r="C142" s="266">
        <v>2</v>
      </c>
      <c r="D142" s="261">
        <v>2</v>
      </c>
      <c r="E142" s="262"/>
      <c r="F142" s="264"/>
      <c r="G142" s="263" t="s">
        <v>253</v>
      </c>
      <c r="H142" s="249">
        <v>113</v>
      </c>
      <c r="I142" s="251">
        <f>I143</f>
        <v>0</v>
      </c>
      <c r="J142" s="251">
        <f>J143</f>
        <v>0</v>
      </c>
      <c r="K142" s="251">
        <f>K143</f>
        <v>0</v>
      </c>
      <c r="L142" s="251">
        <f>L143</f>
        <v>0</v>
      </c>
    </row>
    <row r="143" spans="1:12" ht="15" hidden="1" customHeight="1" collapsed="1">
      <c r="A143" s="266">
        <v>2</v>
      </c>
      <c r="B143" s="261">
        <v>7</v>
      </c>
      <c r="C143" s="266">
        <v>2</v>
      </c>
      <c r="D143" s="261">
        <v>2</v>
      </c>
      <c r="E143" s="262">
        <v>1</v>
      </c>
      <c r="F143" s="264"/>
      <c r="G143" s="263" t="s">
        <v>253</v>
      </c>
      <c r="H143" s="249">
        <v>114</v>
      </c>
      <c r="I143" s="251">
        <f>SUM(I144)</f>
        <v>0</v>
      </c>
      <c r="J143" s="251">
        <f>SUM(J144)</f>
        <v>0</v>
      </c>
      <c r="K143" s="251">
        <f>SUM(K144)</f>
        <v>0</v>
      </c>
      <c r="L143" s="251">
        <f>SUM(L144)</f>
        <v>0</v>
      </c>
    </row>
    <row r="144" spans="1:12" ht="15" hidden="1" customHeight="1" collapsed="1">
      <c r="A144" s="266">
        <v>2</v>
      </c>
      <c r="B144" s="261">
        <v>7</v>
      </c>
      <c r="C144" s="266">
        <v>2</v>
      </c>
      <c r="D144" s="261">
        <v>2</v>
      </c>
      <c r="E144" s="262">
        <v>1</v>
      </c>
      <c r="F144" s="264">
        <v>1</v>
      </c>
      <c r="G144" s="263" t="s">
        <v>253</v>
      </c>
      <c r="H144" s="249">
        <v>115</v>
      </c>
      <c r="I144" s="268">
        <v>0</v>
      </c>
      <c r="J144" s="268">
        <v>0</v>
      </c>
      <c r="K144" s="268">
        <v>0</v>
      </c>
      <c r="L144" s="268">
        <v>0</v>
      </c>
    </row>
    <row r="145" spans="1:12" hidden="1" collapsed="1">
      <c r="A145" s="266">
        <v>2</v>
      </c>
      <c r="B145" s="261">
        <v>7</v>
      </c>
      <c r="C145" s="266">
        <v>3</v>
      </c>
      <c r="D145" s="261"/>
      <c r="E145" s="262"/>
      <c r="F145" s="264"/>
      <c r="G145" s="263" t="s">
        <v>254</v>
      </c>
      <c r="H145" s="249">
        <v>116</v>
      </c>
      <c r="I145" s="251">
        <f t="shared" ref="I145:L146" si="15">I146</f>
        <v>500</v>
      </c>
      <c r="J145" s="292">
        <f t="shared" si="15"/>
        <v>500</v>
      </c>
      <c r="K145" s="251">
        <f t="shared" si="15"/>
        <v>457.86</v>
      </c>
      <c r="L145" s="250">
        <f t="shared" si="15"/>
        <v>457.86</v>
      </c>
    </row>
    <row r="146" spans="1:12" hidden="1" collapsed="1">
      <c r="A146" s="274">
        <v>2</v>
      </c>
      <c r="B146" s="283">
        <v>7</v>
      </c>
      <c r="C146" s="308">
        <v>3</v>
      </c>
      <c r="D146" s="283">
        <v>1</v>
      </c>
      <c r="E146" s="284"/>
      <c r="F146" s="285"/>
      <c r="G146" s="286" t="s">
        <v>254</v>
      </c>
      <c r="H146" s="249">
        <v>117</v>
      </c>
      <c r="I146" s="280">
        <f t="shared" si="15"/>
        <v>500</v>
      </c>
      <c r="J146" s="306">
        <f t="shared" si="15"/>
        <v>500</v>
      </c>
      <c r="K146" s="280">
        <f t="shared" si="15"/>
        <v>457.86</v>
      </c>
      <c r="L146" s="279">
        <f t="shared" si="15"/>
        <v>457.86</v>
      </c>
    </row>
    <row r="147" spans="1:12" hidden="1" collapsed="1">
      <c r="A147" s="266">
        <v>2</v>
      </c>
      <c r="B147" s="261">
        <v>7</v>
      </c>
      <c r="C147" s="266">
        <v>3</v>
      </c>
      <c r="D147" s="261">
        <v>1</v>
      </c>
      <c r="E147" s="262">
        <v>1</v>
      </c>
      <c r="F147" s="264"/>
      <c r="G147" s="263" t="s">
        <v>254</v>
      </c>
      <c r="H147" s="249">
        <v>118</v>
      </c>
      <c r="I147" s="251">
        <f>SUM(I148:I149)</f>
        <v>500</v>
      </c>
      <c r="J147" s="292">
        <f>SUM(J148:J149)</f>
        <v>500</v>
      </c>
      <c r="K147" s="251">
        <f>SUM(K148:K149)</f>
        <v>457.86</v>
      </c>
      <c r="L147" s="250">
        <f>SUM(L148:L149)</f>
        <v>457.86</v>
      </c>
    </row>
    <row r="148" spans="1:12">
      <c r="A148" s="282">
        <v>2</v>
      </c>
      <c r="B148" s="256">
        <v>7</v>
      </c>
      <c r="C148" s="282">
        <v>3</v>
      </c>
      <c r="D148" s="256">
        <v>1</v>
      </c>
      <c r="E148" s="254">
        <v>1</v>
      </c>
      <c r="F148" s="257">
        <v>1</v>
      </c>
      <c r="G148" s="255" t="s">
        <v>255</v>
      </c>
      <c r="H148" s="249">
        <v>119</v>
      </c>
      <c r="I148" s="307">
        <v>500</v>
      </c>
      <c r="J148" s="307">
        <v>500</v>
      </c>
      <c r="K148" s="307">
        <v>457.86</v>
      </c>
      <c r="L148" s="307">
        <v>457.86</v>
      </c>
    </row>
    <row r="149" spans="1:12" ht="16.5" hidden="1" customHeight="1" collapsed="1">
      <c r="A149" s="266">
        <v>2</v>
      </c>
      <c r="B149" s="261">
        <v>7</v>
      </c>
      <c r="C149" s="266">
        <v>3</v>
      </c>
      <c r="D149" s="261">
        <v>1</v>
      </c>
      <c r="E149" s="262">
        <v>1</v>
      </c>
      <c r="F149" s="264">
        <v>2</v>
      </c>
      <c r="G149" s="263" t="s">
        <v>256</v>
      </c>
      <c r="H149" s="249">
        <v>120</v>
      </c>
      <c r="I149" s="268">
        <v>0</v>
      </c>
      <c r="J149" s="269">
        <v>0</v>
      </c>
      <c r="K149" s="269">
        <v>0</v>
      </c>
      <c r="L149" s="269">
        <v>0</v>
      </c>
    </row>
    <row r="150" spans="1:12" ht="15" hidden="1" customHeight="1" collapsed="1">
      <c r="A150" s="296">
        <v>2</v>
      </c>
      <c r="B150" s="296">
        <v>8</v>
      </c>
      <c r="C150" s="245"/>
      <c r="D150" s="271"/>
      <c r="E150" s="253"/>
      <c r="F150" s="309"/>
      <c r="G150" s="258" t="s">
        <v>257</v>
      </c>
      <c r="H150" s="249">
        <v>121</v>
      </c>
      <c r="I150" s="273">
        <f>I151</f>
        <v>0</v>
      </c>
      <c r="J150" s="294">
        <f>J151</f>
        <v>0</v>
      </c>
      <c r="K150" s="273">
        <f>K151</f>
        <v>0</v>
      </c>
      <c r="L150" s="272">
        <f>L151</f>
        <v>0</v>
      </c>
    </row>
    <row r="151" spans="1:12" ht="14.25" hidden="1" customHeight="1" collapsed="1">
      <c r="A151" s="274">
        <v>2</v>
      </c>
      <c r="B151" s="274">
        <v>8</v>
      </c>
      <c r="C151" s="274">
        <v>1</v>
      </c>
      <c r="D151" s="275"/>
      <c r="E151" s="276"/>
      <c r="F151" s="278"/>
      <c r="G151" s="255" t="s">
        <v>257</v>
      </c>
      <c r="H151" s="249">
        <v>122</v>
      </c>
      <c r="I151" s="273">
        <f>I152+I157</f>
        <v>0</v>
      </c>
      <c r="J151" s="294">
        <f>J152+J157</f>
        <v>0</v>
      </c>
      <c r="K151" s="273">
        <f>K152+K157</f>
        <v>0</v>
      </c>
      <c r="L151" s="272">
        <f>L152+L157</f>
        <v>0</v>
      </c>
    </row>
    <row r="152" spans="1:12" ht="13.5" hidden="1" customHeight="1" collapsed="1">
      <c r="A152" s="266">
        <v>2</v>
      </c>
      <c r="B152" s="261">
        <v>8</v>
      </c>
      <c r="C152" s="263">
        <v>1</v>
      </c>
      <c r="D152" s="261">
        <v>1</v>
      </c>
      <c r="E152" s="262"/>
      <c r="F152" s="264"/>
      <c r="G152" s="263" t="s">
        <v>258</v>
      </c>
      <c r="H152" s="249">
        <v>123</v>
      </c>
      <c r="I152" s="251">
        <f>I153</f>
        <v>0</v>
      </c>
      <c r="J152" s="292">
        <f>J153</f>
        <v>0</v>
      </c>
      <c r="K152" s="251">
        <f>K153</f>
        <v>0</v>
      </c>
      <c r="L152" s="250">
        <f>L153</f>
        <v>0</v>
      </c>
    </row>
    <row r="153" spans="1:12" ht="13.5" hidden="1" customHeight="1" collapsed="1">
      <c r="A153" s="266">
        <v>2</v>
      </c>
      <c r="B153" s="261">
        <v>8</v>
      </c>
      <c r="C153" s="255">
        <v>1</v>
      </c>
      <c r="D153" s="256">
        <v>1</v>
      </c>
      <c r="E153" s="254">
        <v>1</v>
      </c>
      <c r="F153" s="257"/>
      <c r="G153" s="263" t="s">
        <v>258</v>
      </c>
      <c r="H153" s="249">
        <v>124</v>
      </c>
      <c r="I153" s="273">
        <f>SUM(I154:I156)</f>
        <v>0</v>
      </c>
      <c r="J153" s="273">
        <f>SUM(J154:J156)</f>
        <v>0</v>
      </c>
      <c r="K153" s="273">
        <f>SUM(K154:K156)</f>
        <v>0</v>
      </c>
      <c r="L153" s="273">
        <f>SUM(L154:L156)</f>
        <v>0</v>
      </c>
    </row>
    <row r="154" spans="1:12" ht="13.5" hidden="1" customHeight="1" collapsed="1">
      <c r="A154" s="261">
        <v>2</v>
      </c>
      <c r="B154" s="256">
        <v>8</v>
      </c>
      <c r="C154" s="263">
        <v>1</v>
      </c>
      <c r="D154" s="261">
        <v>1</v>
      </c>
      <c r="E154" s="262">
        <v>1</v>
      </c>
      <c r="F154" s="264">
        <v>1</v>
      </c>
      <c r="G154" s="263" t="s">
        <v>259</v>
      </c>
      <c r="H154" s="249">
        <v>125</v>
      </c>
      <c r="I154" s="268">
        <v>0</v>
      </c>
      <c r="J154" s="268">
        <v>0</v>
      </c>
      <c r="K154" s="268">
        <v>0</v>
      </c>
      <c r="L154" s="268">
        <v>0</v>
      </c>
    </row>
    <row r="155" spans="1:12" ht="15.75" hidden="1" customHeight="1" collapsed="1">
      <c r="A155" s="274">
        <v>2</v>
      </c>
      <c r="B155" s="283">
        <v>8</v>
      </c>
      <c r="C155" s="286">
        <v>1</v>
      </c>
      <c r="D155" s="283">
        <v>1</v>
      </c>
      <c r="E155" s="284">
        <v>1</v>
      </c>
      <c r="F155" s="285">
        <v>2</v>
      </c>
      <c r="G155" s="286" t="s">
        <v>260</v>
      </c>
      <c r="H155" s="249">
        <v>126</v>
      </c>
      <c r="I155" s="310">
        <v>0</v>
      </c>
      <c r="J155" s="310">
        <v>0</v>
      </c>
      <c r="K155" s="310">
        <v>0</v>
      </c>
      <c r="L155" s="310">
        <v>0</v>
      </c>
    </row>
    <row r="156" spans="1:12" hidden="1" collapsed="1">
      <c r="A156" s="274">
        <v>2</v>
      </c>
      <c r="B156" s="283">
        <v>8</v>
      </c>
      <c r="C156" s="286">
        <v>1</v>
      </c>
      <c r="D156" s="283">
        <v>1</v>
      </c>
      <c r="E156" s="284">
        <v>1</v>
      </c>
      <c r="F156" s="285">
        <v>3</v>
      </c>
      <c r="G156" s="286" t="s">
        <v>261</v>
      </c>
      <c r="H156" s="249">
        <v>127</v>
      </c>
      <c r="I156" s="310">
        <v>0</v>
      </c>
      <c r="J156" s="311">
        <v>0</v>
      </c>
      <c r="K156" s="310">
        <v>0</v>
      </c>
      <c r="L156" s="287">
        <v>0</v>
      </c>
    </row>
    <row r="157" spans="1:12" ht="15" hidden="1" customHeight="1" collapsed="1">
      <c r="A157" s="266">
        <v>2</v>
      </c>
      <c r="B157" s="261">
        <v>8</v>
      </c>
      <c r="C157" s="263">
        <v>1</v>
      </c>
      <c r="D157" s="261">
        <v>2</v>
      </c>
      <c r="E157" s="262"/>
      <c r="F157" s="264"/>
      <c r="G157" s="263" t="s">
        <v>262</v>
      </c>
      <c r="H157" s="249">
        <v>128</v>
      </c>
      <c r="I157" s="251">
        <f t="shared" ref="I157:L158" si="16">I158</f>
        <v>0</v>
      </c>
      <c r="J157" s="292">
        <f t="shared" si="16"/>
        <v>0</v>
      </c>
      <c r="K157" s="251">
        <f t="shared" si="16"/>
        <v>0</v>
      </c>
      <c r="L157" s="250">
        <f t="shared" si="16"/>
        <v>0</v>
      </c>
    </row>
    <row r="158" spans="1:12" hidden="1" collapsed="1">
      <c r="A158" s="266">
        <v>2</v>
      </c>
      <c r="B158" s="261">
        <v>8</v>
      </c>
      <c r="C158" s="263">
        <v>1</v>
      </c>
      <c r="D158" s="261">
        <v>2</v>
      </c>
      <c r="E158" s="262">
        <v>1</v>
      </c>
      <c r="F158" s="264"/>
      <c r="G158" s="263" t="s">
        <v>262</v>
      </c>
      <c r="H158" s="249">
        <v>129</v>
      </c>
      <c r="I158" s="251">
        <f t="shared" si="16"/>
        <v>0</v>
      </c>
      <c r="J158" s="292">
        <f t="shared" si="16"/>
        <v>0</v>
      </c>
      <c r="K158" s="251">
        <f t="shared" si="16"/>
        <v>0</v>
      </c>
      <c r="L158" s="250">
        <f t="shared" si="16"/>
        <v>0</v>
      </c>
    </row>
    <row r="159" spans="1:12" hidden="1" collapsed="1">
      <c r="A159" s="274">
        <v>2</v>
      </c>
      <c r="B159" s="275">
        <v>8</v>
      </c>
      <c r="C159" s="277">
        <v>1</v>
      </c>
      <c r="D159" s="275">
        <v>2</v>
      </c>
      <c r="E159" s="276">
        <v>1</v>
      </c>
      <c r="F159" s="278">
        <v>1</v>
      </c>
      <c r="G159" s="263" t="s">
        <v>262</v>
      </c>
      <c r="H159" s="249">
        <v>130</v>
      </c>
      <c r="I159" s="312">
        <v>0</v>
      </c>
      <c r="J159" s="269">
        <v>0</v>
      </c>
      <c r="K159" s="269">
        <v>0</v>
      </c>
      <c r="L159" s="269">
        <v>0</v>
      </c>
    </row>
    <row r="160" spans="1:12" ht="39.75" hidden="1" customHeight="1" collapsed="1">
      <c r="A160" s="296">
        <v>2</v>
      </c>
      <c r="B160" s="245">
        <v>9</v>
      </c>
      <c r="C160" s="247"/>
      <c r="D160" s="245"/>
      <c r="E160" s="246"/>
      <c r="F160" s="248"/>
      <c r="G160" s="247" t="s">
        <v>263</v>
      </c>
      <c r="H160" s="249">
        <v>131</v>
      </c>
      <c r="I160" s="251">
        <f>I161+I165</f>
        <v>0</v>
      </c>
      <c r="J160" s="292">
        <f>J161+J165</f>
        <v>0</v>
      </c>
      <c r="K160" s="251">
        <f>K161+K165</f>
        <v>0</v>
      </c>
      <c r="L160" s="250">
        <f>L161+L165</f>
        <v>0</v>
      </c>
    </row>
    <row r="161" spans="1:12" s="277" customFormat="1" ht="39" hidden="1" customHeight="1" collapsed="1">
      <c r="A161" s="266">
        <v>2</v>
      </c>
      <c r="B161" s="261">
        <v>9</v>
      </c>
      <c r="C161" s="263">
        <v>1</v>
      </c>
      <c r="D161" s="261"/>
      <c r="E161" s="262"/>
      <c r="F161" s="264"/>
      <c r="G161" s="263" t="s">
        <v>264</v>
      </c>
      <c r="H161" s="249">
        <v>132</v>
      </c>
      <c r="I161" s="251">
        <f t="shared" ref="I161:L163" si="17">I162</f>
        <v>0</v>
      </c>
      <c r="J161" s="292">
        <f t="shared" si="17"/>
        <v>0</v>
      </c>
      <c r="K161" s="251">
        <f t="shared" si="17"/>
        <v>0</v>
      </c>
      <c r="L161" s="250">
        <f t="shared" si="17"/>
        <v>0</v>
      </c>
    </row>
    <row r="162" spans="1:12" ht="42.75" hidden="1" customHeight="1" collapsed="1">
      <c r="A162" s="282">
        <v>2</v>
      </c>
      <c r="B162" s="256">
        <v>9</v>
      </c>
      <c r="C162" s="255">
        <v>1</v>
      </c>
      <c r="D162" s="256">
        <v>1</v>
      </c>
      <c r="E162" s="254"/>
      <c r="F162" s="257"/>
      <c r="G162" s="263" t="s">
        <v>265</v>
      </c>
      <c r="H162" s="249">
        <v>133</v>
      </c>
      <c r="I162" s="273">
        <f t="shared" si="17"/>
        <v>0</v>
      </c>
      <c r="J162" s="294">
        <f t="shared" si="17"/>
        <v>0</v>
      </c>
      <c r="K162" s="273">
        <f t="shared" si="17"/>
        <v>0</v>
      </c>
      <c r="L162" s="272">
        <f t="shared" si="17"/>
        <v>0</v>
      </c>
    </row>
    <row r="163" spans="1:12" ht="38.25" hidden="1" customHeight="1" collapsed="1">
      <c r="A163" s="266">
        <v>2</v>
      </c>
      <c r="B163" s="261">
        <v>9</v>
      </c>
      <c r="C163" s="266">
        <v>1</v>
      </c>
      <c r="D163" s="261">
        <v>1</v>
      </c>
      <c r="E163" s="262">
        <v>1</v>
      </c>
      <c r="F163" s="264"/>
      <c r="G163" s="263" t="s">
        <v>265</v>
      </c>
      <c r="H163" s="249">
        <v>134</v>
      </c>
      <c r="I163" s="251">
        <f t="shared" si="17"/>
        <v>0</v>
      </c>
      <c r="J163" s="292">
        <f t="shared" si="17"/>
        <v>0</v>
      </c>
      <c r="K163" s="251">
        <f t="shared" si="17"/>
        <v>0</v>
      </c>
      <c r="L163" s="250">
        <f t="shared" si="17"/>
        <v>0</v>
      </c>
    </row>
    <row r="164" spans="1:12" ht="38.25" hidden="1" customHeight="1" collapsed="1">
      <c r="A164" s="282">
        <v>2</v>
      </c>
      <c r="B164" s="256">
        <v>9</v>
      </c>
      <c r="C164" s="256">
        <v>1</v>
      </c>
      <c r="D164" s="256">
        <v>1</v>
      </c>
      <c r="E164" s="254">
        <v>1</v>
      </c>
      <c r="F164" s="257">
        <v>1</v>
      </c>
      <c r="G164" s="263" t="s">
        <v>265</v>
      </c>
      <c r="H164" s="249">
        <v>135</v>
      </c>
      <c r="I164" s="307">
        <v>0</v>
      </c>
      <c r="J164" s="307">
        <v>0</v>
      </c>
      <c r="K164" s="307">
        <v>0</v>
      </c>
      <c r="L164" s="307">
        <v>0</v>
      </c>
    </row>
    <row r="165" spans="1:12" ht="41.25" hidden="1" customHeight="1" collapsed="1">
      <c r="A165" s="266">
        <v>2</v>
      </c>
      <c r="B165" s="261">
        <v>9</v>
      </c>
      <c r="C165" s="261">
        <v>2</v>
      </c>
      <c r="D165" s="261"/>
      <c r="E165" s="262"/>
      <c r="F165" s="264"/>
      <c r="G165" s="263" t="s">
        <v>266</v>
      </c>
      <c r="H165" s="249">
        <v>136</v>
      </c>
      <c r="I165" s="251">
        <f>SUM(I166+I171)</f>
        <v>0</v>
      </c>
      <c r="J165" s="251">
        <f>SUM(J166+J171)</f>
        <v>0</v>
      </c>
      <c r="K165" s="251">
        <f>SUM(K166+K171)</f>
        <v>0</v>
      </c>
      <c r="L165" s="251">
        <f>SUM(L166+L171)</f>
        <v>0</v>
      </c>
    </row>
    <row r="166" spans="1:12" ht="44.25" hidden="1" customHeight="1" collapsed="1">
      <c r="A166" s="266">
        <v>2</v>
      </c>
      <c r="B166" s="261">
        <v>9</v>
      </c>
      <c r="C166" s="261">
        <v>2</v>
      </c>
      <c r="D166" s="256">
        <v>1</v>
      </c>
      <c r="E166" s="254"/>
      <c r="F166" s="257"/>
      <c r="G166" s="255" t="s">
        <v>267</v>
      </c>
      <c r="H166" s="249">
        <v>137</v>
      </c>
      <c r="I166" s="273">
        <f>I167</f>
        <v>0</v>
      </c>
      <c r="J166" s="294">
        <f>J167</f>
        <v>0</v>
      </c>
      <c r="K166" s="273">
        <f>K167</f>
        <v>0</v>
      </c>
      <c r="L166" s="272">
        <f>L167</f>
        <v>0</v>
      </c>
    </row>
    <row r="167" spans="1:12" ht="40.5" hidden="1" customHeight="1" collapsed="1">
      <c r="A167" s="282">
        <v>2</v>
      </c>
      <c r="B167" s="256">
        <v>9</v>
      </c>
      <c r="C167" s="256">
        <v>2</v>
      </c>
      <c r="D167" s="261">
        <v>1</v>
      </c>
      <c r="E167" s="262">
        <v>1</v>
      </c>
      <c r="F167" s="264"/>
      <c r="G167" s="255" t="s">
        <v>268</v>
      </c>
      <c r="H167" s="249">
        <v>138</v>
      </c>
      <c r="I167" s="251">
        <f>SUM(I168:I170)</f>
        <v>0</v>
      </c>
      <c r="J167" s="292">
        <f>SUM(J168:J170)</f>
        <v>0</v>
      </c>
      <c r="K167" s="251">
        <f>SUM(K168:K170)</f>
        <v>0</v>
      </c>
      <c r="L167" s="250">
        <f>SUM(L168:L170)</f>
        <v>0</v>
      </c>
    </row>
    <row r="168" spans="1:12" ht="53.25" hidden="1" customHeight="1" collapsed="1">
      <c r="A168" s="274">
        <v>2</v>
      </c>
      <c r="B168" s="283">
        <v>9</v>
      </c>
      <c r="C168" s="283">
        <v>2</v>
      </c>
      <c r="D168" s="283">
        <v>1</v>
      </c>
      <c r="E168" s="284">
        <v>1</v>
      </c>
      <c r="F168" s="285">
        <v>1</v>
      </c>
      <c r="G168" s="255" t="s">
        <v>269</v>
      </c>
      <c r="H168" s="249">
        <v>139</v>
      </c>
      <c r="I168" s="310">
        <v>0</v>
      </c>
      <c r="J168" s="267">
        <v>0</v>
      </c>
      <c r="K168" s="267">
        <v>0</v>
      </c>
      <c r="L168" s="267">
        <v>0</v>
      </c>
    </row>
    <row r="169" spans="1:12" ht="51.75" hidden="1" customHeight="1" collapsed="1">
      <c r="A169" s="266">
        <v>2</v>
      </c>
      <c r="B169" s="261">
        <v>9</v>
      </c>
      <c r="C169" s="261">
        <v>2</v>
      </c>
      <c r="D169" s="261">
        <v>1</v>
      </c>
      <c r="E169" s="262">
        <v>1</v>
      </c>
      <c r="F169" s="264">
        <v>2</v>
      </c>
      <c r="G169" s="255" t="s">
        <v>270</v>
      </c>
      <c r="H169" s="249">
        <v>140</v>
      </c>
      <c r="I169" s="268">
        <v>0</v>
      </c>
      <c r="J169" s="313">
        <v>0</v>
      </c>
      <c r="K169" s="313">
        <v>0</v>
      </c>
      <c r="L169" s="313">
        <v>0</v>
      </c>
    </row>
    <row r="170" spans="1:12" ht="54.75" hidden="1" customHeight="1" collapsed="1">
      <c r="A170" s="266">
        <v>2</v>
      </c>
      <c r="B170" s="261">
        <v>9</v>
      </c>
      <c r="C170" s="261">
        <v>2</v>
      </c>
      <c r="D170" s="261">
        <v>1</v>
      </c>
      <c r="E170" s="262">
        <v>1</v>
      </c>
      <c r="F170" s="264">
        <v>3</v>
      </c>
      <c r="G170" s="255" t="s">
        <v>271</v>
      </c>
      <c r="H170" s="249">
        <v>141</v>
      </c>
      <c r="I170" s="268">
        <v>0</v>
      </c>
      <c r="J170" s="268">
        <v>0</v>
      </c>
      <c r="K170" s="268">
        <v>0</v>
      </c>
      <c r="L170" s="268">
        <v>0</v>
      </c>
    </row>
    <row r="171" spans="1:12" ht="39" hidden="1" customHeight="1" collapsed="1">
      <c r="A171" s="314">
        <v>2</v>
      </c>
      <c r="B171" s="314">
        <v>9</v>
      </c>
      <c r="C171" s="314">
        <v>2</v>
      </c>
      <c r="D171" s="314">
        <v>2</v>
      </c>
      <c r="E171" s="314"/>
      <c r="F171" s="314"/>
      <c r="G171" s="263" t="s">
        <v>272</v>
      </c>
      <c r="H171" s="249">
        <v>142</v>
      </c>
      <c r="I171" s="251">
        <f>I172</f>
        <v>0</v>
      </c>
      <c r="J171" s="292">
        <f>J172</f>
        <v>0</v>
      </c>
      <c r="K171" s="251">
        <f>K172</f>
        <v>0</v>
      </c>
      <c r="L171" s="250">
        <f>L172</f>
        <v>0</v>
      </c>
    </row>
    <row r="172" spans="1:12" ht="43.5" hidden="1" customHeight="1" collapsed="1">
      <c r="A172" s="266">
        <v>2</v>
      </c>
      <c r="B172" s="261">
        <v>9</v>
      </c>
      <c r="C172" s="261">
        <v>2</v>
      </c>
      <c r="D172" s="261">
        <v>2</v>
      </c>
      <c r="E172" s="262">
        <v>1</v>
      </c>
      <c r="F172" s="264"/>
      <c r="G172" s="255" t="s">
        <v>273</v>
      </c>
      <c r="H172" s="249">
        <v>143</v>
      </c>
      <c r="I172" s="273">
        <f>SUM(I173:I175)</f>
        <v>0</v>
      </c>
      <c r="J172" s="273">
        <f>SUM(J173:J175)</f>
        <v>0</v>
      </c>
      <c r="K172" s="273">
        <f>SUM(K173:K175)</f>
        <v>0</v>
      </c>
      <c r="L172" s="273">
        <f>SUM(L173:L175)</f>
        <v>0</v>
      </c>
    </row>
    <row r="173" spans="1:12" ht="54.75" hidden="1" customHeight="1" collapsed="1">
      <c r="A173" s="266">
        <v>2</v>
      </c>
      <c r="B173" s="261">
        <v>9</v>
      </c>
      <c r="C173" s="261">
        <v>2</v>
      </c>
      <c r="D173" s="261">
        <v>2</v>
      </c>
      <c r="E173" s="261">
        <v>1</v>
      </c>
      <c r="F173" s="264">
        <v>1</v>
      </c>
      <c r="G173" s="315" t="s">
        <v>274</v>
      </c>
      <c r="H173" s="249">
        <v>144</v>
      </c>
      <c r="I173" s="268">
        <v>0</v>
      </c>
      <c r="J173" s="267">
        <v>0</v>
      </c>
      <c r="K173" s="267">
        <v>0</v>
      </c>
      <c r="L173" s="267">
        <v>0</v>
      </c>
    </row>
    <row r="174" spans="1:12" ht="54" hidden="1" customHeight="1" collapsed="1">
      <c r="A174" s="275">
        <v>2</v>
      </c>
      <c r="B174" s="277">
        <v>9</v>
      </c>
      <c r="C174" s="275">
        <v>2</v>
      </c>
      <c r="D174" s="276">
        <v>2</v>
      </c>
      <c r="E174" s="276">
        <v>1</v>
      </c>
      <c r="F174" s="278">
        <v>2</v>
      </c>
      <c r="G174" s="277" t="s">
        <v>275</v>
      </c>
      <c r="H174" s="249">
        <v>145</v>
      </c>
      <c r="I174" s="267">
        <v>0</v>
      </c>
      <c r="J174" s="269">
        <v>0</v>
      </c>
      <c r="K174" s="269">
        <v>0</v>
      </c>
      <c r="L174" s="269">
        <v>0</v>
      </c>
    </row>
    <row r="175" spans="1:12" ht="54" hidden="1" customHeight="1" collapsed="1">
      <c r="A175" s="261">
        <v>2</v>
      </c>
      <c r="B175" s="286">
        <v>9</v>
      </c>
      <c r="C175" s="283">
        <v>2</v>
      </c>
      <c r="D175" s="284">
        <v>2</v>
      </c>
      <c r="E175" s="284">
        <v>1</v>
      </c>
      <c r="F175" s="285">
        <v>3</v>
      </c>
      <c r="G175" s="286" t="s">
        <v>276</v>
      </c>
      <c r="H175" s="249">
        <v>146</v>
      </c>
      <c r="I175" s="313">
        <v>0</v>
      </c>
      <c r="J175" s="313">
        <v>0</v>
      </c>
      <c r="K175" s="313">
        <v>0</v>
      </c>
      <c r="L175" s="313">
        <v>0</v>
      </c>
    </row>
    <row r="176" spans="1:12" ht="76.5" hidden="1" customHeight="1" collapsed="1">
      <c r="A176" s="245">
        <v>3</v>
      </c>
      <c r="B176" s="247"/>
      <c r="C176" s="245"/>
      <c r="D176" s="246"/>
      <c r="E176" s="246"/>
      <c r="F176" s="248"/>
      <c r="G176" s="301" t="s">
        <v>277</v>
      </c>
      <c r="H176" s="249">
        <v>147</v>
      </c>
      <c r="I176" s="250">
        <f>SUM(I177+I229+I294)</f>
        <v>0</v>
      </c>
      <c r="J176" s="292">
        <f>SUM(J177+J229+J294)</f>
        <v>0</v>
      </c>
      <c r="K176" s="251">
        <f>SUM(K177+K229+K294)</f>
        <v>0</v>
      </c>
      <c r="L176" s="250">
        <f>SUM(L177+L229+L294)</f>
        <v>0</v>
      </c>
    </row>
    <row r="177" spans="1:12" ht="34.5" hidden="1" customHeight="1" collapsed="1">
      <c r="A177" s="296">
        <v>3</v>
      </c>
      <c r="B177" s="245">
        <v>1</v>
      </c>
      <c r="C177" s="271"/>
      <c r="D177" s="253"/>
      <c r="E177" s="253"/>
      <c r="F177" s="309"/>
      <c r="G177" s="291" t="s">
        <v>278</v>
      </c>
      <c r="H177" s="249">
        <v>148</v>
      </c>
      <c r="I177" s="250">
        <f>SUM(I178+I200+I207+I219+I223)</f>
        <v>0</v>
      </c>
      <c r="J177" s="272">
        <f>SUM(J178+J200+J207+J219+J223)</f>
        <v>0</v>
      </c>
      <c r="K177" s="272">
        <f>SUM(K178+K200+K207+K219+K223)</f>
        <v>0</v>
      </c>
      <c r="L177" s="272">
        <f>SUM(L178+L200+L207+L219+L223)</f>
        <v>0</v>
      </c>
    </row>
    <row r="178" spans="1:12" ht="30.75" hidden="1" customHeight="1" collapsed="1">
      <c r="A178" s="256">
        <v>3</v>
      </c>
      <c r="B178" s="255">
        <v>1</v>
      </c>
      <c r="C178" s="256">
        <v>1</v>
      </c>
      <c r="D178" s="254"/>
      <c r="E178" s="254"/>
      <c r="F178" s="316"/>
      <c r="G178" s="266" t="s">
        <v>279</v>
      </c>
      <c r="H178" s="249">
        <v>149</v>
      </c>
      <c r="I178" s="272">
        <f>SUM(I179+I182+I187+I192+I197)</f>
        <v>0</v>
      </c>
      <c r="J178" s="292">
        <f>SUM(J179+J182+J187+J192+J197)</f>
        <v>0</v>
      </c>
      <c r="K178" s="251">
        <f>SUM(K179+K182+K187+K192+K197)</f>
        <v>0</v>
      </c>
      <c r="L178" s="250">
        <f>SUM(L179+L182+L187+L192+L197)</f>
        <v>0</v>
      </c>
    </row>
    <row r="179" spans="1:12" ht="12.75" hidden="1" customHeight="1" collapsed="1">
      <c r="A179" s="261">
        <v>3</v>
      </c>
      <c r="B179" s="263">
        <v>1</v>
      </c>
      <c r="C179" s="261">
        <v>1</v>
      </c>
      <c r="D179" s="262">
        <v>1</v>
      </c>
      <c r="E179" s="262"/>
      <c r="F179" s="317"/>
      <c r="G179" s="266" t="s">
        <v>280</v>
      </c>
      <c r="H179" s="249">
        <v>150</v>
      </c>
      <c r="I179" s="250">
        <f t="shared" ref="I179:L180" si="18">I180</f>
        <v>0</v>
      </c>
      <c r="J179" s="294">
        <f t="shared" si="18"/>
        <v>0</v>
      </c>
      <c r="K179" s="273">
        <f t="shared" si="18"/>
        <v>0</v>
      </c>
      <c r="L179" s="272">
        <f t="shared" si="18"/>
        <v>0</v>
      </c>
    </row>
    <row r="180" spans="1:12" ht="13.5" hidden="1" customHeight="1" collapsed="1">
      <c r="A180" s="261">
        <v>3</v>
      </c>
      <c r="B180" s="263">
        <v>1</v>
      </c>
      <c r="C180" s="261">
        <v>1</v>
      </c>
      <c r="D180" s="262">
        <v>1</v>
      </c>
      <c r="E180" s="262">
        <v>1</v>
      </c>
      <c r="F180" s="297"/>
      <c r="G180" s="266" t="s">
        <v>281</v>
      </c>
      <c r="H180" s="249">
        <v>151</v>
      </c>
      <c r="I180" s="272">
        <f t="shared" si="18"/>
        <v>0</v>
      </c>
      <c r="J180" s="250">
        <f t="shared" si="18"/>
        <v>0</v>
      </c>
      <c r="K180" s="250">
        <f t="shared" si="18"/>
        <v>0</v>
      </c>
      <c r="L180" s="250">
        <f t="shared" si="18"/>
        <v>0</v>
      </c>
    </row>
    <row r="181" spans="1:12" ht="13.5" hidden="1" customHeight="1" collapsed="1">
      <c r="A181" s="261">
        <v>3</v>
      </c>
      <c r="B181" s="263">
        <v>1</v>
      </c>
      <c r="C181" s="261">
        <v>1</v>
      </c>
      <c r="D181" s="262">
        <v>1</v>
      </c>
      <c r="E181" s="262">
        <v>1</v>
      </c>
      <c r="F181" s="297">
        <v>1</v>
      </c>
      <c r="G181" s="266" t="s">
        <v>281</v>
      </c>
      <c r="H181" s="249">
        <v>152</v>
      </c>
      <c r="I181" s="269">
        <v>0</v>
      </c>
      <c r="J181" s="269">
        <v>0</v>
      </c>
      <c r="K181" s="269">
        <v>0</v>
      </c>
      <c r="L181" s="269">
        <v>0</v>
      </c>
    </row>
    <row r="182" spans="1:12" ht="14.25" hidden="1" customHeight="1" collapsed="1">
      <c r="A182" s="256">
        <v>3</v>
      </c>
      <c r="B182" s="254">
        <v>1</v>
      </c>
      <c r="C182" s="254">
        <v>1</v>
      </c>
      <c r="D182" s="254">
        <v>2</v>
      </c>
      <c r="E182" s="254"/>
      <c r="F182" s="257"/>
      <c r="G182" s="255" t="s">
        <v>282</v>
      </c>
      <c r="H182" s="249">
        <v>153</v>
      </c>
      <c r="I182" s="272">
        <f>I183</f>
        <v>0</v>
      </c>
      <c r="J182" s="294">
        <f>J183</f>
        <v>0</v>
      </c>
      <c r="K182" s="273">
        <f>K183</f>
        <v>0</v>
      </c>
      <c r="L182" s="272">
        <f>L183</f>
        <v>0</v>
      </c>
    </row>
    <row r="183" spans="1:12" ht="13.5" hidden="1" customHeight="1" collapsed="1">
      <c r="A183" s="261">
        <v>3</v>
      </c>
      <c r="B183" s="262">
        <v>1</v>
      </c>
      <c r="C183" s="262">
        <v>1</v>
      </c>
      <c r="D183" s="262">
        <v>2</v>
      </c>
      <c r="E183" s="262">
        <v>1</v>
      </c>
      <c r="F183" s="264"/>
      <c r="G183" s="255" t="s">
        <v>282</v>
      </c>
      <c r="H183" s="249">
        <v>154</v>
      </c>
      <c r="I183" s="250">
        <f>SUM(I184:I186)</f>
        <v>0</v>
      </c>
      <c r="J183" s="292">
        <f>SUM(J184:J186)</f>
        <v>0</v>
      </c>
      <c r="K183" s="251">
        <f>SUM(K184:K186)</f>
        <v>0</v>
      </c>
      <c r="L183" s="250">
        <f>SUM(L184:L186)</f>
        <v>0</v>
      </c>
    </row>
    <row r="184" spans="1:12" ht="14.25" hidden="1" customHeight="1" collapsed="1">
      <c r="A184" s="256">
        <v>3</v>
      </c>
      <c r="B184" s="254">
        <v>1</v>
      </c>
      <c r="C184" s="254">
        <v>1</v>
      </c>
      <c r="D184" s="254">
        <v>2</v>
      </c>
      <c r="E184" s="254">
        <v>1</v>
      </c>
      <c r="F184" s="257">
        <v>1</v>
      </c>
      <c r="G184" s="255" t="s">
        <v>283</v>
      </c>
      <c r="H184" s="249">
        <v>155</v>
      </c>
      <c r="I184" s="267">
        <v>0</v>
      </c>
      <c r="J184" s="267">
        <v>0</v>
      </c>
      <c r="K184" s="267">
        <v>0</v>
      </c>
      <c r="L184" s="313">
        <v>0</v>
      </c>
    </row>
    <row r="185" spans="1:12" ht="14.25" hidden="1" customHeight="1" collapsed="1">
      <c r="A185" s="261">
        <v>3</v>
      </c>
      <c r="B185" s="262">
        <v>1</v>
      </c>
      <c r="C185" s="262">
        <v>1</v>
      </c>
      <c r="D185" s="262">
        <v>2</v>
      </c>
      <c r="E185" s="262">
        <v>1</v>
      </c>
      <c r="F185" s="264">
        <v>2</v>
      </c>
      <c r="G185" s="263" t="s">
        <v>284</v>
      </c>
      <c r="H185" s="249">
        <v>156</v>
      </c>
      <c r="I185" s="269">
        <v>0</v>
      </c>
      <c r="J185" s="269">
        <v>0</v>
      </c>
      <c r="K185" s="269">
        <v>0</v>
      </c>
      <c r="L185" s="269">
        <v>0</v>
      </c>
    </row>
    <row r="186" spans="1:12" ht="26.25" hidden="1" customHeight="1" collapsed="1">
      <c r="A186" s="256">
        <v>3</v>
      </c>
      <c r="B186" s="254">
        <v>1</v>
      </c>
      <c r="C186" s="254">
        <v>1</v>
      </c>
      <c r="D186" s="254">
        <v>2</v>
      </c>
      <c r="E186" s="254">
        <v>1</v>
      </c>
      <c r="F186" s="257">
        <v>3</v>
      </c>
      <c r="G186" s="255" t="s">
        <v>285</v>
      </c>
      <c r="H186" s="249">
        <v>157</v>
      </c>
      <c r="I186" s="267">
        <v>0</v>
      </c>
      <c r="J186" s="267">
        <v>0</v>
      </c>
      <c r="K186" s="267">
        <v>0</v>
      </c>
      <c r="L186" s="313">
        <v>0</v>
      </c>
    </row>
    <row r="187" spans="1:12" ht="14.25" hidden="1" customHeight="1" collapsed="1">
      <c r="A187" s="261">
        <v>3</v>
      </c>
      <c r="B187" s="262">
        <v>1</v>
      </c>
      <c r="C187" s="262">
        <v>1</v>
      </c>
      <c r="D187" s="262">
        <v>3</v>
      </c>
      <c r="E187" s="262"/>
      <c r="F187" s="264"/>
      <c r="G187" s="263" t="s">
        <v>286</v>
      </c>
      <c r="H187" s="249">
        <v>158</v>
      </c>
      <c r="I187" s="250">
        <f>I188</f>
        <v>0</v>
      </c>
      <c r="J187" s="292">
        <f>J188</f>
        <v>0</v>
      </c>
      <c r="K187" s="251">
        <f>K188</f>
        <v>0</v>
      </c>
      <c r="L187" s="250">
        <f>L188</f>
        <v>0</v>
      </c>
    </row>
    <row r="188" spans="1:12" ht="14.25" hidden="1" customHeight="1" collapsed="1">
      <c r="A188" s="261">
        <v>3</v>
      </c>
      <c r="B188" s="262">
        <v>1</v>
      </c>
      <c r="C188" s="262">
        <v>1</v>
      </c>
      <c r="D188" s="262">
        <v>3</v>
      </c>
      <c r="E188" s="262">
        <v>1</v>
      </c>
      <c r="F188" s="264"/>
      <c r="G188" s="263" t="s">
        <v>286</v>
      </c>
      <c r="H188" s="249">
        <v>159</v>
      </c>
      <c r="I188" s="250">
        <f>SUM(I189:I191)</f>
        <v>0</v>
      </c>
      <c r="J188" s="250">
        <f>SUM(J189:J191)</f>
        <v>0</v>
      </c>
      <c r="K188" s="250">
        <f>SUM(K189:K191)</f>
        <v>0</v>
      </c>
      <c r="L188" s="250">
        <f>SUM(L189:L191)</f>
        <v>0</v>
      </c>
    </row>
    <row r="189" spans="1:12" ht="13.5" hidden="1" customHeight="1" collapsed="1">
      <c r="A189" s="261">
        <v>3</v>
      </c>
      <c r="B189" s="262">
        <v>1</v>
      </c>
      <c r="C189" s="262">
        <v>1</v>
      </c>
      <c r="D189" s="262">
        <v>3</v>
      </c>
      <c r="E189" s="262">
        <v>1</v>
      </c>
      <c r="F189" s="264">
        <v>1</v>
      </c>
      <c r="G189" s="263" t="s">
        <v>287</v>
      </c>
      <c r="H189" s="249">
        <v>160</v>
      </c>
      <c r="I189" s="269">
        <v>0</v>
      </c>
      <c r="J189" s="269">
        <v>0</v>
      </c>
      <c r="K189" s="269">
        <v>0</v>
      </c>
      <c r="L189" s="313">
        <v>0</v>
      </c>
    </row>
    <row r="190" spans="1:12" ht="15.75" hidden="1" customHeight="1" collapsed="1">
      <c r="A190" s="261">
        <v>3</v>
      </c>
      <c r="B190" s="262">
        <v>1</v>
      </c>
      <c r="C190" s="262">
        <v>1</v>
      </c>
      <c r="D190" s="262">
        <v>3</v>
      </c>
      <c r="E190" s="262">
        <v>1</v>
      </c>
      <c r="F190" s="264">
        <v>2</v>
      </c>
      <c r="G190" s="263" t="s">
        <v>288</v>
      </c>
      <c r="H190" s="249">
        <v>161</v>
      </c>
      <c r="I190" s="267">
        <v>0</v>
      </c>
      <c r="J190" s="269">
        <v>0</v>
      </c>
      <c r="K190" s="269">
        <v>0</v>
      </c>
      <c r="L190" s="269">
        <v>0</v>
      </c>
    </row>
    <row r="191" spans="1:12" ht="15.75" hidden="1" customHeight="1" collapsed="1">
      <c r="A191" s="261">
        <v>3</v>
      </c>
      <c r="B191" s="262">
        <v>1</v>
      </c>
      <c r="C191" s="262">
        <v>1</v>
      </c>
      <c r="D191" s="262">
        <v>3</v>
      </c>
      <c r="E191" s="262">
        <v>1</v>
      </c>
      <c r="F191" s="264">
        <v>3</v>
      </c>
      <c r="G191" s="266" t="s">
        <v>289</v>
      </c>
      <c r="H191" s="249">
        <v>162</v>
      </c>
      <c r="I191" s="267">
        <v>0</v>
      </c>
      <c r="J191" s="269">
        <v>0</v>
      </c>
      <c r="K191" s="269">
        <v>0</v>
      </c>
      <c r="L191" s="269">
        <v>0</v>
      </c>
    </row>
    <row r="192" spans="1:12" ht="18" hidden="1" customHeight="1" collapsed="1">
      <c r="A192" s="275">
        <v>3</v>
      </c>
      <c r="B192" s="276">
        <v>1</v>
      </c>
      <c r="C192" s="276">
        <v>1</v>
      </c>
      <c r="D192" s="276">
        <v>4</v>
      </c>
      <c r="E192" s="276"/>
      <c r="F192" s="278"/>
      <c r="G192" s="277" t="s">
        <v>290</v>
      </c>
      <c r="H192" s="249">
        <v>163</v>
      </c>
      <c r="I192" s="250">
        <f>I193</f>
        <v>0</v>
      </c>
      <c r="J192" s="295">
        <f>J193</f>
        <v>0</v>
      </c>
      <c r="K192" s="259">
        <f>K193</f>
        <v>0</v>
      </c>
      <c r="L192" s="260">
        <f>L193</f>
        <v>0</v>
      </c>
    </row>
    <row r="193" spans="1:12" ht="13.5" hidden="1" customHeight="1" collapsed="1">
      <c r="A193" s="261">
        <v>3</v>
      </c>
      <c r="B193" s="262">
        <v>1</v>
      </c>
      <c r="C193" s="262">
        <v>1</v>
      </c>
      <c r="D193" s="262">
        <v>4</v>
      </c>
      <c r="E193" s="262">
        <v>1</v>
      </c>
      <c r="F193" s="264"/>
      <c r="G193" s="277" t="s">
        <v>290</v>
      </c>
      <c r="H193" s="249">
        <v>164</v>
      </c>
      <c r="I193" s="272">
        <f>SUM(I194:I196)</f>
        <v>0</v>
      </c>
      <c r="J193" s="292">
        <f>SUM(J194:J196)</f>
        <v>0</v>
      </c>
      <c r="K193" s="251">
        <f>SUM(K194:K196)</f>
        <v>0</v>
      </c>
      <c r="L193" s="250">
        <f>SUM(L194:L196)</f>
        <v>0</v>
      </c>
    </row>
    <row r="194" spans="1:12" ht="17.25" hidden="1" customHeight="1" collapsed="1">
      <c r="A194" s="261">
        <v>3</v>
      </c>
      <c r="B194" s="262">
        <v>1</v>
      </c>
      <c r="C194" s="262">
        <v>1</v>
      </c>
      <c r="D194" s="262">
        <v>4</v>
      </c>
      <c r="E194" s="262">
        <v>1</v>
      </c>
      <c r="F194" s="264">
        <v>1</v>
      </c>
      <c r="G194" s="263" t="s">
        <v>291</v>
      </c>
      <c r="H194" s="249">
        <v>165</v>
      </c>
      <c r="I194" s="269">
        <v>0</v>
      </c>
      <c r="J194" s="269">
        <v>0</v>
      </c>
      <c r="K194" s="269">
        <v>0</v>
      </c>
      <c r="L194" s="313">
        <v>0</v>
      </c>
    </row>
    <row r="195" spans="1:12" ht="25.5" hidden="1" customHeight="1" collapsed="1">
      <c r="A195" s="256">
        <v>3</v>
      </c>
      <c r="B195" s="254">
        <v>1</v>
      </c>
      <c r="C195" s="254">
        <v>1</v>
      </c>
      <c r="D195" s="254">
        <v>4</v>
      </c>
      <c r="E195" s="254">
        <v>1</v>
      </c>
      <c r="F195" s="257">
        <v>2</v>
      </c>
      <c r="G195" s="255" t="s">
        <v>292</v>
      </c>
      <c r="H195" s="249">
        <v>166</v>
      </c>
      <c r="I195" s="267">
        <v>0</v>
      </c>
      <c r="J195" s="267">
        <v>0</v>
      </c>
      <c r="K195" s="267">
        <v>0</v>
      </c>
      <c r="L195" s="269">
        <v>0</v>
      </c>
    </row>
    <row r="196" spans="1:12" ht="14.25" hidden="1" customHeight="1" collapsed="1">
      <c r="A196" s="261">
        <v>3</v>
      </c>
      <c r="B196" s="262">
        <v>1</v>
      </c>
      <c r="C196" s="262">
        <v>1</v>
      </c>
      <c r="D196" s="262">
        <v>4</v>
      </c>
      <c r="E196" s="262">
        <v>1</v>
      </c>
      <c r="F196" s="264">
        <v>3</v>
      </c>
      <c r="G196" s="263" t="s">
        <v>293</v>
      </c>
      <c r="H196" s="249">
        <v>167</v>
      </c>
      <c r="I196" s="267">
        <v>0</v>
      </c>
      <c r="J196" s="267">
        <v>0</v>
      </c>
      <c r="K196" s="267">
        <v>0</v>
      </c>
      <c r="L196" s="269">
        <v>0</v>
      </c>
    </row>
    <row r="197" spans="1:12" ht="25.5" hidden="1" customHeight="1" collapsed="1">
      <c r="A197" s="261">
        <v>3</v>
      </c>
      <c r="B197" s="262">
        <v>1</v>
      </c>
      <c r="C197" s="262">
        <v>1</v>
      </c>
      <c r="D197" s="262">
        <v>5</v>
      </c>
      <c r="E197" s="262"/>
      <c r="F197" s="264"/>
      <c r="G197" s="263" t="s">
        <v>294</v>
      </c>
      <c r="H197" s="249">
        <v>168</v>
      </c>
      <c r="I197" s="250">
        <f t="shared" ref="I197:L198" si="19">I198</f>
        <v>0</v>
      </c>
      <c r="J197" s="292">
        <f t="shared" si="19"/>
        <v>0</v>
      </c>
      <c r="K197" s="251">
        <f t="shared" si="19"/>
        <v>0</v>
      </c>
      <c r="L197" s="250">
        <f t="shared" si="19"/>
        <v>0</v>
      </c>
    </row>
    <row r="198" spans="1:12" ht="26.25" hidden="1" customHeight="1" collapsed="1">
      <c r="A198" s="275">
        <v>3</v>
      </c>
      <c r="B198" s="276">
        <v>1</v>
      </c>
      <c r="C198" s="276">
        <v>1</v>
      </c>
      <c r="D198" s="276">
        <v>5</v>
      </c>
      <c r="E198" s="276">
        <v>1</v>
      </c>
      <c r="F198" s="278"/>
      <c r="G198" s="263" t="s">
        <v>294</v>
      </c>
      <c r="H198" s="249">
        <v>169</v>
      </c>
      <c r="I198" s="251">
        <f t="shared" si="19"/>
        <v>0</v>
      </c>
      <c r="J198" s="251">
        <f t="shared" si="19"/>
        <v>0</v>
      </c>
      <c r="K198" s="251">
        <f t="shared" si="19"/>
        <v>0</v>
      </c>
      <c r="L198" s="251">
        <f t="shared" si="19"/>
        <v>0</v>
      </c>
    </row>
    <row r="199" spans="1:12" ht="27" hidden="1" customHeight="1" collapsed="1">
      <c r="A199" s="261">
        <v>3</v>
      </c>
      <c r="B199" s="262">
        <v>1</v>
      </c>
      <c r="C199" s="262">
        <v>1</v>
      </c>
      <c r="D199" s="262">
        <v>5</v>
      </c>
      <c r="E199" s="262">
        <v>1</v>
      </c>
      <c r="F199" s="264">
        <v>1</v>
      </c>
      <c r="G199" s="263" t="s">
        <v>294</v>
      </c>
      <c r="H199" s="249">
        <v>170</v>
      </c>
      <c r="I199" s="267">
        <v>0</v>
      </c>
      <c r="J199" s="269">
        <v>0</v>
      </c>
      <c r="K199" s="269">
        <v>0</v>
      </c>
      <c r="L199" s="269">
        <v>0</v>
      </c>
    </row>
    <row r="200" spans="1:12" ht="26.25" hidden="1" customHeight="1" collapsed="1">
      <c r="A200" s="275">
        <v>3</v>
      </c>
      <c r="B200" s="276">
        <v>1</v>
      </c>
      <c r="C200" s="276">
        <v>2</v>
      </c>
      <c r="D200" s="276"/>
      <c r="E200" s="276"/>
      <c r="F200" s="278"/>
      <c r="G200" s="277" t="s">
        <v>295</v>
      </c>
      <c r="H200" s="249">
        <v>171</v>
      </c>
      <c r="I200" s="250">
        <f t="shared" ref="I200:L201" si="20">I201</f>
        <v>0</v>
      </c>
      <c r="J200" s="295">
        <f t="shared" si="20"/>
        <v>0</v>
      </c>
      <c r="K200" s="259">
        <f t="shared" si="20"/>
        <v>0</v>
      </c>
      <c r="L200" s="260">
        <f t="shared" si="20"/>
        <v>0</v>
      </c>
    </row>
    <row r="201" spans="1:12" ht="25.5" hidden="1" customHeight="1" collapsed="1">
      <c r="A201" s="261">
        <v>3</v>
      </c>
      <c r="B201" s="262">
        <v>1</v>
      </c>
      <c r="C201" s="262">
        <v>2</v>
      </c>
      <c r="D201" s="262">
        <v>1</v>
      </c>
      <c r="E201" s="262"/>
      <c r="F201" s="264"/>
      <c r="G201" s="277" t="s">
        <v>295</v>
      </c>
      <c r="H201" s="249">
        <v>172</v>
      </c>
      <c r="I201" s="272">
        <f t="shared" si="20"/>
        <v>0</v>
      </c>
      <c r="J201" s="292">
        <f t="shared" si="20"/>
        <v>0</v>
      </c>
      <c r="K201" s="251">
        <f t="shared" si="20"/>
        <v>0</v>
      </c>
      <c r="L201" s="250">
        <f t="shared" si="20"/>
        <v>0</v>
      </c>
    </row>
    <row r="202" spans="1:12" ht="26.25" hidden="1" customHeight="1" collapsed="1">
      <c r="A202" s="256">
        <v>3</v>
      </c>
      <c r="B202" s="254">
        <v>1</v>
      </c>
      <c r="C202" s="254">
        <v>2</v>
      </c>
      <c r="D202" s="254">
        <v>1</v>
      </c>
      <c r="E202" s="254">
        <v>1</v>
      </c>
      <c r="F202" s="257"/>
      <c r="G202" s="277" t="s">
        <v>295</v>
      </c>
      <c r="H202" s="249">
        <v>173</v>
      </c>
      <c r="I202" s="250">
        <f>SUM(I203:I206)</f>
        <v>0</v>
      </c>
      <c r="J202" s="294">
        <f>SUM(J203:J206)</f>
        <v>0</v>
      </c>
      <c r="K202" s="273">
        <f>SUM(K203:K206)</f>
        <v>0</v>
      </c>
      <c r="L202" s="272">
        <f>SUM(L203:L206)</f>
        <v>0</v>
      </c>
    </row>
    <row r="203" spans="1:12" ht="41.25" hidden="1" customHeight="1" collapsed="1">
      <c r="A203" s="261">
        <v>3</v>
      </c>
      <c r="B203" s="262">
        <v>1</v>
      </c>
      <c r="C203" s="262">
        <v>2</v>
      </c>
      <c r="D203" s="262">
        <v>1</v>
      </c>
      <c r="E203" s="262">
        <v>1</v>
      </c>
      <c r="F203" s="264">
        <v>2</v>
      </c>
      <c r="G203" s="263" t="s">
        <v>296</v>
      </c>
      <c r="H203" s="249">
        <v>174</v>
      </c>
      <c r="I203" s="269">
        <v>0</v>
      </c>
      <c r="J203" s="269">
        <v>0</v>
      </c>
      <c r="K203" s="269">
        <v>0</v>
      </c>
      <c r="L203" s="269">
        <v>0</v>
      </c>
    </row>
    <row r="204" spans="1:12" ht="14.25" hidden="1" customHeight="1" collapsed="1">
      <c r="A204" s="261">
        <v>3</v>
      </c>
      <c r="B204" s="262">
        <v>1</v>
      </c>
      <c r="C204" s="262">
        <v>2</v>
      </c>
      <c r="D204" s="261">
        <v>1</v>
      </c>
      <c r="E204" s="262">
        <v>1</v>
      </c>
      <c r="F204" s="264">
        <v>3</v>
      </c>
      <c r="G204" s="263" t="s">
        <v>297</v>
      </c>
      <c r="H204" s="249">
        <v>175</v>
      </c>
      <c r="I204" s="269">
        <v>0</v>
      </c>
      <c r="J204" s="269">
        <v>0</v>
      </c>
      <c r="K204" s="269">
        <v>0</v>
      </c>
      <c r="L204" s="269">
        <v>0</v>
      </c>
    </row>
    <row r="205" spans="1:12" ht="18.75" hidden="1" customHeight="1" collapsed="1">
      <c r="A205" s="261">
        <v>3</v>
      </c>
      <c r="B205" s="262">
        <v>1</v>
      </c>
      <c r="C205" s="262">
        <v>2</v>
      </c>
      <c r="D205" s="261">
        <v>1</v>
      </c>
      <c r="E205" s="262">
        <v>1</v>
      </c>
      <c r="F205" s="264">
        <v>4</v>
      </c>
      <c r="G205" s="263" t="s">
        <v>298</v>
      </c>
      <c r="H205" s="249">
        <v>176</v>
      </c>
      <c r="I205" s="269">
        <v>0</v>
      </c>
      <c r="J205" s="269">
        <v>0</v>
      </c>
      <c r="K205" s="269">
        <v>0</v>
      </c>
      <c r="L205" s="269">
        <v>0</v>
      </c>
    </row>
    <row r="206" spans="1:12" ht="17.25" hidden="1" customHeight="1" collapsed="1">
      <c r="A206" s="275">
        <v>3</v>
      </c>
      <c r="B206" s="284">
        <v>1</v>
      </c>
      <c r="C206" s="284">
        <v>2</v>
      </c>
      <c r="D206" s="283">
        <v>1</v>
      </c>
      <c r="E206" s="284">
        <v>1</v>
      </c>
      <c r="F206" s="285">
        <v>5</v>
      </c>
      <c r="G206" s="286" t="s">
        <v>299</v>
      </c>
      <c r="H206" s="249">
        <v>177</v>
      </c>
      <c r="I206" s="269">
        <v>0</v>
      </c>
      <c r="J206" s="269">
        <v>0</v>
      </c>
      <c r="K206" s="269">
        <v>0</v>
      </c>
      <c r="L206" s="313">
        <v>0</v>
      </c>
    </row>
    <row r="207" spans="1:12" ht="15" hidden="1" customHeight="1" collapsed="1">
      <c r="A207" s="261">
        <v>3</v>
      </c>
      <c r="B207" s="262">
        <v>1</v>
      </c>
      <c r="C207" s="262">
        <v>3</v>
      </c>
      <c r="D207" s="261"/>
      <c r="E207" s="262"/>
      <c r="F207" s="264"/>
      <c r="G207" s="263" t="s">
        <v>300</v>
      </c>
      <c r="H207" s="249">
        <v>178</v>
      </c>
      <c r="I207" s="250">
        <f>SUM(I208+I211)</f>
        <v>0</v>
      </c>
      <c r="J207" s="292">
        <f>SUM(J208+J211)</f>
        <v>0</v>
      </c>
      <c r="K207" s="251">
        <f>SUM(K208+K211)</f>
        <v>0</v>
      </c>
      <c r="L207" s="250">
        <f>SUM(L208+L211)</f>
        <v>0</v>
      </c>
    </row>
    <row r="208" spans="1:12" ht="27.75" hidden="1" customHeight="1" collapsed="1">
      <c r="A208" s="256">
        <v>3</v>
      </c>
      <c r="B208" s="254">
        <v>1</v>
      </c>
      <c r="C208" s="254">
        <v>3</v>
      </c>
      <c r="D208" s="256">
        <v>1</v>
      </c>
      <c r="E208" s="261"/>
      <c r="F208" s="257"/>
      <c r="G208" s="255" t="s">
        <v>301</v>
      </c>
      <c r="H208" s="249">
        <v>179</v>
      </c>
      <c r="I208" s="272">
        <f t="shared" ref="I208:L209" si="21">I209</f>
        <v>0</v>
      </c>
      <c r="J208" s="294">
        <f t="shared" si="21"/>
        <v>0</v>
      </c>
      <c r="K208" s="273">
        <f t="shared" si="21"/>
        <v>0</v>
      </c>
      <c r="L208" s="272">
        <f t="shared" si="21"/>
        <v>0</v>
      </c>
    </row>
    <row r="209" spans="1:16" ht="30.75" hidden="1" customHeight="1" collapsed="1">
      <c r="A209" s="261">
        <v>3</v>
      </c>
      <c r="B209" s="262">
        <v>1</v>
      </c>
      <c r="C209" s="262">
        <v>3</v>
      </c>
      <c r="D209" s="261">
        <v>1</v>
      </c>
      <c r="E209" s="261">
        <v>1</v>
      </c>
      <c r="F209" s="264"/>
      <c r="G209" s="255" t="s">
        <v>301</v>
      </c>
      <c r="H209" s="249">
        <v>180</v>
      </c>
      <c r="I209" s="250">
        <f t="shared" si="21"/>
        <v>0</v>
      </c>
      <c r="J209" s="292">
        <f t="shared" si="21"/>
        <v>0</v>
      </c>
      <c r="K209" s="251">
        <f t="shared" si="21"/>
        <v>0</v>
      </c>
      <c r="L209" s="250">
        <f t="shared" si="21"/>
        <v>0</v>
      </c>
    </row>
    <row r="210" spans="1:16" ht="27.75" hidden="1" customHeight="1" collapsed="1">
      <c r="A210" s="261">
        <v>3</v>
      </c>
      <c r="B210" s="263">
        <v>1</v>
      </c>
      <c r="C210" s="261">
        <v>3</v>
      </c>
      <c r="D210" s="262">
        <v>1</v>
      </c>
      <c r="E210" s="262">
        <v>1</v>
      </c>
      <c r="F210" s="264">
        <v>1</v>
      </c>
      <c r="G210" s="255" t="s">
        <v>301</v>
      </c>
      <c r="H210" s="249">
        <v>181</v>
      </c>
      <c r="I210" s="313">
        <v>0</v>
      </c>
      <c r="J210" s="313">
        <v>0</v>
      </c>
      <c r="K210" s="313">
        <v>0</v>
      </c>
      <c r="L210" s="313">
        <v>0</v>
      </c>
    </row>
    <row r="211" spans="1:16" ht="15" hidden="1" customHeight="1" collapsed="1">
      <c r="A211" s="261">
        <v>3</v>
      </c>
      <c r="B211" s="263">
        <v>1</v>
      </c>
      <c r="C211" s="261">
        <v>3</v>
      </c>
      <c r="D211" s="262">
        <v>2</v>
      </c>
      <c r="E211" s="262"/>
      <c r="F211" s="264"/>
      <c r="G211" s="263" t="s">
        <v>302</v>
      </c>
      <c r="H211" s="249">
        <v>182</v>
      </c>
      <c r="I211" s="250">
        <f>I212</f>
        <v>0</v>
      </c>
      <c r="J211" s="292">
        <f>J212</f>
        <v>0</v>
      </c>
      <c r="K211" s="251">
        <f>K212</f>
        <v>0</v>
      </c>
      <c r="L211" s="250">
        <f>L212</f>
        <v>0</v>
      </c>
    </row>
    <row r="212" spans="1:16" ht="15.75" hidden="1" customHeight="1" collapsed="1">
      <c r="A212" s="256">
        <v>3</v>
      </c>
      <c r="B212" s="255">
        <v>1</v>
      </c>
      <c r="C212" s="256">
        <v>3</v>
      </c>
      <c r="D212" s="254">
        <v>2</v>
      </c>
      <c r="E212" s="254">
        <v>1</v>
      </c>
      <c r="F212" s="257"/>
      <c r="G212" s="263" t="s">
        <v>302</v>
      </c>
      <c r="H212" s="249">
        <v>183</v>
      </c>
      <c r="I212" s="250">
        <f>SUM(I213:I218)</f>
        <v>0</v>
      </c>
      <c r="J212" s="250">
        <f>SUM(J213:J218)</f>
        <v>0</v>
      </c>
      <c r="K212" s="250">
        <f>SUM(K213:K218)</f>
        <v>0</v>
      </c>
      <c r="L212" s="250">
        <f>SUM(L213:L218)</f>
        <v>0</v>
      </c>
      <c r="M212" s="318"/>
      <c r="N212" s="318"/>
      <c r="O212" s="318"/>
      <c r="P212" s="318"/>
    </row>
    <row r="213" spans="1:16" ht="15" hidden="1" customHeight="1" collapsed="1">
      <c r="A213" s="261">
        <v>3</v>
      </c>
      <c r="B213" s="263">
        <v>1</v>
      </c>
      <c r="C213" s="261">
        <v>3</v>
      </c>
      <c r="D213" s="262">
        <v>2</v>
      </c>
      <c r="E213" s="262">
        <v>1</v>
      </c>
      <c r="F213" s="264">
        <v>1</v>
      </c>
      <c r="G213" s="263" t="s">
        <v>303</v>
      </c>
      <c r="H213" s="249">
        <v>184</v>
      </c>
      <c r="I213" s="269">
        <v>0</v>
      </c>
      <c r="J213" s="269">
        <v>0</v>
      </c>
      <c r="K213" s="269">
        <v>0</v>
      </c>
      <c r="L213" s="313">
        <v>0</v>
      </c>
    </row>
    <row r="214" spans="1:16" ht="26.25" hidden="1" customHeight="1" collapsed="1">
      <c r="A214" s="261">
        <v>3</v>
      </c>
      <c r="B214" s="263">
        <v>1</v>
      </c>
      <c r="C214" s="261">
        <v>3</v>
      </c>
      <c r="D214" s="262">
        <v>2</v>
      </c>
      <c r="E214" s="262">
        <v>1</v>
      </c>
      <c r="F214" s="264">
        <v>2</v>
      </c>
      <c r="G214" s="263" t="s">
        <v>304</v>
      </c>
      <c r="H214" s="249">
        <v>185</v>
      </c>
      <c r="I214" s="269">
        <v>0</v>
      </c>
      <c r="J214" s="269">
        <v>0</v>
      </c>
      <c r="K214" s="269">
        <v>0</v>
      </c>
      <c r="L214" s="269">
        <v>0</v>
      </c>
    </row>
    <row r="215" spans="1:16" ht="16.5" hidden="1" customHeight="1" collapsed="1">
      <c r="A215" s="261">
        <v>3</v>
      </c>
      <c r="B215" s="263">
        <v>1</v>
      </c>
      <c r="C215" s="261">
        <v>3</v>
      </c>
      <c r="D215" s="262">
        <v>2</v>
      </c>
      <c r="E215" s="262">
        <v>1</v>
      </c>
      <c r="F215" s="264">
        <v>3</v>
      </c>
      <c r="G215" s="263" t="s">
        <v>305</v>
      </c>
      <c r="H215" s="249">
        <v>186</v>
      </c>
      <c r="I215" s="269">
        <v>0</v>
      </c>
      <c r="J215" s="269">
        <v>0</v>
      </c>
      <c r="K215" s="269">
        <v>0</v>
      </c>
      <c r="L215" s="269">
        <v>0</v>
      </c>
    </row>
    <row r="216" spans="1:16" ht="27.75" hidden="1" customHeight="1" collapsed="1">
      <c r="A216" s="261">
        <v>3</v>
      </c>
      <c r="B216" s="263">
        <v>1</v>
      </c>
      <c r="C216" s="261">
        <v>3</v>
      </c>
      <c r="D216" s="262">
        <v>2</v>
      </c>
      <c r="E216" s="262">
        <v>1</v>
      </c>
      <c r="F216" s="264">
        <v>4</v>
      </c>
      <c r="G216" s="263" t="s">
        <v>306</v>
      </c>
      <c r="H216" s="249">
        <v>187</v>
      </c>
      <c r="I216" s="269">
        <v>0</v>
      </c>
      <c r="J216" s="269">
        <v>0</v>
      </c>
      <c r="K216" s="269">
        <v>0</v>
      </c>
      <c r="L216" s="313">
        <v>0</v>
      </c>
    </row>
    <row r="217" spans="1:16" ht="15.75" hidden="1" customHeight="1" collapsed="1">
      <c r="A217" s="261">
        <v>3</v>
      </c>
      <c r="B217" s="263">
        <v>1</v>
      </c>
      <c r="C217" s="261">
        <v>3</v>
      </c>
      <c r="D217" s="262">
        <v>2</v>
      </c>
      <c r="E217" s="262">
        <v>1</v>
      </c>
      <c r="F217" s="264">
        <v>5</v>
      </c>
      <c r="G217" s="255" t="s">
        <v>307</v>
      </c>
      <c r="H217" s="249">
        <v>188</v>
      </c>
      <c r="I217" s="269">
        <v>0</v>
      </c>
      <c r="J217" s="269">
        <v>0</v>
      </c>
      <c r="K217" s="269">
        <v>0</v>
      </c>
      <c r="L217" s="269">
        <v>0</v>
      </c>
    </row>
    <row r="218" spans="1:16" ht="13.5" hidden="1" customHeight="1" collapsed="1">
      <c r="A218" s="261">
        <v>3</v>
      </c>
      <c r="B218" s="263">
        <v>1</v>
      </c>
      <c r="C218" s="261">
        <v>3</v>
      </c>
      <c r="D218" s="262">
        <v>2</v>
      </c>
      <c r="E218" s="262">
        <v>1</v>
      </c>
      <c r="F218" s="264">
        <v>6</v>
      </c>
      <c r="G218" s="255" t="s">
        <v>302</v>
      </c>
      <c r="H218" s="249">
        <v>189</v>
      </c>
      <c r="I218" s="269">
        <v>0</v>
      </c>
      <c r="J218" s="269">
        <v>0</v>
      </c>
      <c r="K218" s="269">
        <v>0</v>
      </c>
      <c r="L218" s="313">
        <v>0</v>
      </c>
    </row>
    <row r="219" spans="1:16" ht="27" hidden="1" customHeight="1" collapsed="1">
      <c r="A219" s="256">
        <v>3</v>
      </c>
      <c r="B219" s="254">
        <v>1</v>
      </c>
      <c r="C219" s="254">
        <v>4</v>
      </c>
      <c r="D219" s="254"/>
      <c r="E219" s="254"/>
      <c r="F219" s="257"/>
      <c r="G219" s="255" t="s">
        <v>308</v>
      </c>
      <c r="H219" s="249">
        <v>190</v>
      </c>
      <c r="I219" s="272">
        <f t="shared" ref="I219:L221" si="22">I220</f>
        <v>0</v>
      </c>
      <c r="J219" s="294">
        <f t="shared" si="22"/>
        <v>0</v>
      </c>
      <c r="K219" s="273">
        <f t="shared" si="22"/>
        <v>0</v>
      </c>
      <c r="L219" s="273">
        <f t="shared" si="22"/>
        <v>0</v>
      </c>
    </row>
    <row r="220" spans="1:16" ht="27" hidden="1" customHeight="1" collapsed="1">
      <c r="A220" s="275">
        <v>3</v>
      </c>
      <c r="B220" s="284">
        <v>1</v>
      </c>
      <c r="C220" s="284">
        <v>4</v>
      </c>
      <c r="D220" s="284">
        <v>1</v>
      </c>
      <c r="E220" s="284"/>
      <c r="F220" s="285"/>
      <c r="G220" s="255" t="s">
        <v>308</v>
      </c>
      <c r="H220" s="249">
        <v>191</v>
      </c>
      <c r="I220" s="279">
        <f t="shared" si="22"/>
        <v>0</v>
      </c>
      <c r="J220" s="306">
        <f t="shared" si="22"/>
        <v>0</v>
      </c>
      <c r="K220" s="280">
        <f t="shared" si="22"/>
        <v>0</v>
      </c>
      <c r="L220" s="280">
        <f t="shared" si="22"/>
        <v>0</v>
      </c>
    </row>
    <row r="221" spans="1:16" ht="27.75" hidden="1" customHeight="1" collapsed="1">
      <c r="A221" s="261">
        <v>3</v>
      </c>
      <c r="B221" s="262">
        <v>1</v>
      </c>
      <c r="C221" s="262">
        <v>4</v>
      </c>
      <c r="D221" s="262">
        <v>1</v>
      </c>
      <c r="E221" s="262">
        <v>1</v>
      </c>
      <c r="F221" s="264"/>
      <c r="G221" s="255" t="s">
        <v>309</v>
      </c>
      <c r="H221" s="249">
        <v>192</v>
      </c>
      <c r="I221" s="250">
        <f t="shared" si="22"/>
        <v>0</v>
      </c>
      <c r="J221" s="292">
        <f t="shared" si="22"/>
        <v>0</v>
      </c>
      <c r="K221" s="251">
        <f t="shared" si="22"/>
        <v>0</v>
      </c>
      <c r="L221" s="251">
        <f t="shared" si="22"/>
        <v>0</v>
      </c>
    </row>
    <row r="222" spans="1:16" ht="27" hidden="1" customHeight="1" collapsed="1">
      <c r="A222" s="266">
        <v>3</v>
      </c>
      <c r="B222" s="261">
        <v>1</v>
      </c>
      <c r="C222" s="262">
        <v>4</v>
      </c>
      <c r="D222" s="262">
        <v>1</v>
      </c>
      <c r="E222" s="262">
        <v>1</v>
      </c>
      <c r="F222" s="264">
        <v>1</v>
      </c>
      <c r="G222" s="255" t="s">
        <v>309</v>
      </c>
      <c r="H222" s="249">
        <v>193</v>
      </c>
      <c r="I222" s="269">
        <v>0</v>
      </c>
      <c r="J222" s="269">
        <v>0</v>
      </c>
      <c r="K222" s="269">
        <v>0</v>
      </c>
      <c r="L222" s="269">
        <v>0</v>
      </c>
    </row>
    <row r="223" spans="1:16" ht="26.25" hidden="1" customHeight="1" collapsed="1">
      <c r="A223" s="266">
        <v>3</v>
      </c>
      <c r="B223" s="262">
        <v>1</v>
      </c>
      <c r="C223" s="262">
        <v>5</v>
      </c>
      <c r="D223" s="262"/>
      <c r="E223" s="262"/>
      <c r="F223" s="264"/>
      <c r="G223" s="263" t="s">
        <v>310</v>
      </c>
      <c r="H223" s="249">
        <v>194</v>
      </c>
      <c r="I223" s="250">
        <f t="shared" ref="I223:L224" si="23">I224</f>
        <v>0</v>
      </c>
      <c r="J223" s="250">
        <f t="shared" si="23"/>
        <v>0</v>
      </c>
      <c r="K223" s="250">
        <f t="shared" si="23"/>
        <v>0</v>
      </c>
      <c r="L223" s="250">
        <f t="shared" si="23"/>
        <v>0</v>
      </c>
    </row>
    <row r="224" spans="1:16" ht="30" hidden="1" customHeight="1" collapsed="1">
      <c r="A224" s="266">
        <v>3</v>
      </c>
      <c r="B224" s="262">
        <v>1</v>
      </c>
      <c r="C224" s="262">
        <v>5</v>
      </c>
      <c r="D224" s="262">
        <v>1</v>
      </c>
      <c r="E224" s="262"/>
      <c r="F224" s="264"/>
      <c r="G224" s="263" t="s">
        <v>310</v>
      </c>
      <c r="H224" s="249">
        <v>195</v>
      </c>
      <c r="I224" s="250">
        <f t="shared" si="23"/>
        <v>0</v>
      </c>
      <c r="J224" s="250">
        <f t="shared" si="23"/>
        <v>0</v>
      </c>
      <c r="K224" s="250">
        <f t="shared" si="23"/>
        <v>0</v>
      </c>
      <c r="L224" s="250">
        <f t="shared" si="23"/>
        <v>0</v>
      </c>
    </row>
    <row r="225" spans="1:12" ht="27" hidden="1" customHeight="1" collapsed="1">
      <c r="A225" s="266">
        <v>3</v>
      </c>
      <c r="B225" s="262">
        <v>1</v>
      </c>
      <c r="C225" s="262">
        <v>5</v>
      </c>
      <c r="D225" s="262">
        <v>1</v>
      </c>
      <c r="E225" s="262">
        <v>1</v>
      </c>
      <c r="F225" s="264"/>
      <c r="G225" s="263" t="s">
        <v>310</v>
      </c>
      <c r="H225" s="249">
        <v>196</v>
      </c>
      <c r="I225" s="250">
        <f>SUM(I226:I228)</f>
        <v>0</v>
      </c>
      <c r="J225" s="250">
        <f>SUM(J226:J228)</f>
        <v>0</v>
      </c>
      <c r="K225" s="250">
        <f>SUM(K226:K228)</f>
        <v>0</v>
      </c>
      <c r="L225" s="250">
        <f>SUM(L226:L228)</f>
        <v>0</v>
      </c>
    </row>
    <row r="226" spans="1:12" ht="21" hidden="1" customHeight="1" collapsed="1">
      <c r="A226" s="266">
        <v>3</v>
      </c>
      <c r="B226" s="262">
        <v>1</v>
      </c>
      <c r="C226" s="262">
        <v>5</v>
      </c>
      <c r="D226" s="262">
        <v>1</v>
      </c>
      <c r="E226" s="262">
        <v>1</v>
      </c>
      <c r="F226" s="264">
        <v>1</v>
      </c>
      <c r="G226" s="315" t="s">
        <v>311</v>
      </c>
      <c r="H226" s="249">
        <v>197</v>
      </c>
      <c r="I226" s="269">
        <v>0</v>
      </c>
      <c r="J226" s="269">
        <v>0</v>
      </c>
      <c r="K226" s="269">
        <v>0</v>
      </c>
      <c r="L226" s="269">
        <v>0</v>
      </c>
    </row>
    <row r="227" spans="1:12" ht="25.5" hidden="1" customHeight="1" collapsed="1">
      <c r="A227" s="266">
        <v>3</v>
      </c>
      <c r="B227" s="262">
        <v>1</v>
      </c>
      <c r="C227" s="262">
        <v>5</v>
      </c>
      <c r="D227" s="262">
        <v>1</v>
      </c>
      <c r="E227" s="262">
        <v>1</v>
      </c>
      <c r="F227" s="264">
        <v>2</v>
      </c>
      <c r="G227" s="315" t="s">
        <v>312</v>
      </c>
      <c r="H227" s="249">
        <v>198</v>
      </c>
      <c r="I227" s="269">
        <v>0</v>
      </c>
      <c r="J227" s="269">
        <v>0</v>
      </c>
      <c r="K227" s="269">
        <v>0</v>
      </c>
      <c r="L227" s="269">
        <v>0</v>
      </c>
    </row>
    <row r="228" spans="1:12" ht="28.5" hidden="1" customHeight="1" collapsed="1">
      <c r="A228" s="266">
        <v>3</v>
      </c>
      <c r="B228" s="262">
        <v>1</v>
      </c>
      <c r="C228" s="262">
        <v>5</v>
      </c>
      <c r="D228" s="262">
        <v>1</v>
      </c>
      <c r="E228" s="262">
        <v>1</v>
      </c>
      <c r="F228" s="264">
        <v>3</v>
      </c>
      <c r="G228" s="315" t="s">
        <v>313</v>
      </c>
      <c r="H228" s="249">
        <v>199</v>
      </c>
      <c r="I228" s="269">
        <v>0</v>
      </c>
      <c r="J228" s="269">
        <v>0</v>
      </c>
      <c r="K228" s="269">
        <v>0</v>
      </c>
      <c r="L228" s="269">
        <v>0</v>
      </c>
    </row>
    <row r="229" spans="1:12" s="197" customFormat="1" ht="41.25" hidden="1" customHeight="1" collapsed="1">
      <c r="A229" s="245">
        <v>3</v>
      </c>
      <c r="B229" s="246">
        <v>2</v>
      </c>
      <c r="C229" s="246"/>
      <c r="D229" s="246"/>
      <c r="E229" s="246"/>
      <c r="F229" s="248"/>
      <c r="G229" s="247" t="s">
        <v>314</v>
      </c>
      <c r="H229" s="249">
        <v>200</v>
      </c>
      <c r="I229" s="250">
        <f>SUM(I230+I262)</f>
        <v>0</v>
      </c>
      <c r="J229" s="292">
        <f>SUM(J230+J262)</f>
        <v>0</v>
      </c>
      <c r="K229" s="251">
        <f>SUM(K230+K262)</f>
        <v>0</v>
      </c>
      <c r="L229" s="251">
        <f>SUM(L230+L262)</f>
        <v>0</v>
      </c>
    </row>
    <row r="230" spans="1:12" ht="26.25" hidden="1" customHeight="1" collapsed="1">
      <c r="A230" s="275">
        <v>3</v>
      </c>
      <c r="B230" s="283">
        <v>2</v>
      </c>
      <c r="C230" s="284">
        <v>1</v>
      </c>
      <c r="D230" s="284"/>
      <c r="E230" s="284"/>
      <c r="F230" s="285"/>
      <c r="G230" s="286" t="s">
        <v>315</v>
      </c>
      <c r="H230" s="249">
        <v>201</v>
      </c>
      <c r="I230" s="279">
        <f>SUM(I231+I240+I244+I248+I252+I255+I258)</f>
        <v>0</v>
      </c>
      <c r="J230" s="306">
        <f>SUM(J231+J240+J244+J248+J252+J255+J258)</f>
        <v>0</v>
      </c>
      <c r="K230" s="280">
        <f>SUM(K231+K240+K244+K248+K252+K255+K258)</f>
        <v>0</v>
      </c>
      <c r="L230" s="280">
        <f>SUM(L231+L240+L244+L248+L252+L255+L258)</f>
        <v>0</v>
      </c>
    </row>
    <row r="231" spans="1:12" ht="15.75" hidden="1" customHeight="1" collapsed="1">
      <c r="A231" s="261">
        <v>3</v>
      </c>
      <c r="B231" s="262">
        <v>2</v>
      </c>
      <c r="C231" s="262">
        <v>1</v>
      </c>
      <c r="D231" s="262">
        <v>1</v>
      </c>
      <c r="E231" s="262"/>
      <c r="F231" s="264"/>
      <c r="G231" s="263" t="s">
        <v>316</v>
      </c>
      <c r="H231" s="249">
        <v>202</v>
      </c>
      <c r="I231" s="279">
        <f>I232</f>
        <v>0</v>
      </c>
      <c r="J231" s="279">
        <f>J232</f>
        <v>0</v>
      </c>
      <c r="K231" s="279">
        <f>K232</f>
        <v>0</v>
      </c>
      <c r="L231" s="279">
        <f>L232</f>
        <v>0</v>
      </c>
    </row>
    <row r="232" spans="1:12" ht="12" hidden="1" customHeight="1" collapsed="1">
      <c r="A232" s="261">
        <v>3</v>
      </c>
      <c r="B232" s="261">
        <v>2</v>
      </c>
      <c r="C232" s="262">
        <v>1</v>
      </c>
      <c r="D232" s="262">
        <v>1</v>
      </c>
      <c r="E232" s="262">
        <v>1</v>
      </c>
      <c r="F232" s="264"/>
      <c r="G232" s="263" t="s">
        <v>317</v>
      </c>
      <c r="H232" s="249">
        <v>203</v>
      </c>
      <c r="I232" s="250">
        <f>SUM(I233:I233)</f>
        <v>0</v>
      </c>
      <c r="J232" s="292">
        <f>SUM(J233:J233)</f>
        <v>0</v>
      </c>
      <c r="K232" s="251">
        <f>SUM(K233:K233)</f>
        <v>0</v>
      </c>
      <c r="L232" s="251">
        <f>SUM(L233:L233)</f>
        <v>0</v>
      </c>
    </row>
    <row r="233" spans="1:12" ht="14.25" hidden="1" customHeight="1" collapsed="1">
      <c r="A233" s="275">
        <v>3</v>
      </c>
      <c r="B233" s="275">
        <v>2</v>
      </c>
      <c r="C233" s="284">
        <v>1</v>
      </c>
      <c r="D233" s="284">
        <v>1</v>
      </c>
      <c r="E233" s="284">
        <v>1</v>
      </c>
      <c r="F233" s="285">
        <v>1</v>
      </c>
      <c r="G233" s="286" t="s">
        <v>317</v>
      </c>
      <c r="H233" s="249">
        <v>204</v>
      </c>
      <c r="I233" s="269">
        <v>0</v>
      </c>
      <c r="J233" s="269">
        <v>0</v>
      </c>
      <c r="K233" s="269">
        <v>0</v>
      </c>
      <c r="L233" s="269">
        <v>0</v>
      </c>
    </row>
    <row r="234" spans="1:12" ht="14.25" hidden="1" customHeight="1" collapsed="1">
      <c r="A234" s="275">
        <v>3</v>
      </c>
      <c r="B234" s="284">
        <v>2</v>
      </c>
      <c r="C234" s="284">
        <v>1</v>
      </c>
      <c r="D234" s="284">
        <v>1</v>
      </c>
      <c r="E234" s="284">
        <v>2</v>
      </c>
      <c r="F234" s="285"/>
      <c r="G234" s="286" t="s">
        <v>318</v>
      </c>
      <c r="H234" s="249">
        <v>205</v>
      </c>
      <c r="I234" s="250">
        <f>SUM(I235:I236)</f>
        <v>0</v>
      </c>
      <c r="J234" s="250">
        <f>SUM(J235:J236)</f>
        <v>0</v>
      </c>
      <c r="K234" s="250">
        <f>SUM(K235:K236)</f>
        <v>0</v>
      </c>
      <c r="L234" s="250">
        <f>SUM(L235:L236)</f>
        <v>0</v>
      </c>
    </row>
    <row r="235" spans="1:12" ht="14.25" hidden="1" customHeight="1" collapsed="1">
      <c r="A235" s="275">
        <v>3</v>
      </c>
      <c r="B235" s="284">
        <v>2</v>
      </c>
      <c r="C235" s="284">
        <v>1</v>
      </c>
      <c r="D235" s="284">
        <v>1</v>
      </c>
      <c r="E235" s="284">
        <v>2</v>
      </c>
      <c r="F235" s="285">
        <v>1</v>
      </c>
      <c r="G235" s="286" t="s">
        <v>319</v>
      </c>
      <c r="H235" s="249">
        <v>206</v>
      </c>
      <c r="I235" s="269">
        <v>0</v>
      </c>
      <c r="J235" s="269">
        <v>0</v>
      </c>
      <c r="K235" s="269">
        <v>0</v>
      </c>
      <c r="L235" s="269">
        <v>0</v>
      </c>
    </row>
    <row r="236" spans="1:12" ht="14.25" hidden="1" customHeight="1" collapsed="1">
      <c r="A236" s="275">
        <v>3</v>
      </c>
      <c r="B236" s="284">
        <v>2</v>
      </c>
      <c r="C236" s="284">
        <v>1</v>
      </c>
      <c r="D236" s="284">
        <v>1</v>
      </c>
      <c r="E236" s="284">
        <v>2</v>
      </c>
      <c r="F236" s="285">
        <v>2</v>
      </c>
      <c r="G236" s="286" t="s">
        <v>320</v>
      </c>
      <c r="H236" s="249">
        <v>207</v>
      </c>
      <c r="I236" s="269">
        <v>0</v>
      </c>
      <c r="J236" s="269">
        <v>0</v>
      </c>
      <c r="K236" s="269">
        <v>0</v>
      </c>
      <c r="L236" s="269">
        <v>0</v>
      </c>
    </row>
    <row r="237" spans="1:12" ht="14.25" hidden="1" customHeight="1" collapsed="1">
      <c r="A237" s="275">
        <v>3</v>
      </c>
      <c r="B237" s="284">
        <v>2</v>
      </c>
      <c r="C237" s="284">
        <v>1</v>
      </c>
      <c r="D237" s="284">
        <v>1</v>
      </c>
      <c r="E237" s="284">
        <v>3</v>
      </c>
      <c r="F237" s="319"/>
      <c r="G237" s="286" t="s">
        <v>321</v>
      </c>
      <c r="H237" s="249">
        <v>208</v>
      </c>
      <c r="I237" s="250">
        <f>SUM(I238:I239)</f>
        <v>0</v>
      </c>
      <c r="J237" s="250">
        <f>SUM(J238:J239)</f>
        <v>0</v>
      </c>
      <c r="K237" s="250">
        <f>SUM(K238:K239)</f>
        <v>0</v>
      </c>
      <c r="L237" s="250">
        <f>SUM(L238:L239)</f>
        <v>0</v>
      </c>
    </row>
    <row r="238" spans="1:12" ht="14.25" hidden="1" customHeight="1" collapsed="1">
      <c r="A238" s="275">
        <v>3</v>
      </c>
      <c r="B238" s="284">
        <v>2</v>
      </c>
      <c r="C238" s="284">
        <v>1</v>
      </c>
      <c r="D238" s="284">
        <v>1</v>
      </c>
      <c r="E238" s="284">
        <v>3</v>
      </c>
      <c r="F238" s="285">
        <v>1</v>
      </c>
      <c r="G238" s="286" t="s">
        <v>322</v>
      </c>
      <c r="H238" s="249">
        <v>209</v>
      </c>
      <c r="I238" s="269">
        <v>0</v>
      </c>
      <c r="J238" s="269">
        <v>0</v>
      </c>
      <c r="K238" s="269">
        <v>0</v>
      </c>
      <c r="L238" s="269">
        <v>0</v>
      </c>
    </row>
    <row r="239" spans="1:12" ht="14.25" hidden="1" customHeight="1" collapsed="1">
      <c r="A239" s="275">
        <v>3</v>
      </c>
      <c r="B239" s="284">
        <v>2</v>
      </c>
      <c r="C239" s="284">
        <v>1</v>
      </c>
      <c r="D239" s="284">
        <v>1</v>
      </c>
      <c r="E239" s="284">
        <v>3</v>
      </c>
      <c r="F239" s="285">
        <v>2</v>
      </c>
      <c r="G239" s="286" t="s">
        <v>323</v>
      </c>
      <c r="H239" s="249">
        <v>210</v>
      </c>
      <c r="I239" s="269">
        <v>0</v>
      </c>
      <c r="J239" s="269">
        <v>0</v>
      </c>
      <c r="K239" s="269">
        <v>0</v>
      </c>
      <c r="L239" s="269">
        <v>0</v>
      </c>
    </row>
    <row r="240" spans="1:12" ht="27" hidden="1" customHeight="1" collapsed="1">
      <c r="A240" s="261">
        <v>3</v>
      </c>
      <c r="B240" s="262">
        <v>2</v>
      </c>
      <c r="C240" s="262">
        <v>1</v>
      </c>
      <c r="D240" s="262">
        <v>2</v>
      </c>
      <c r="E240" s="262"/>
      <c r="F240" s="264"/>
      <c r="G240" s="263" t="s">
        <v>324</v>
      </c>
      <c r="H240" s="249">
        <v>211</v>
      </c>
      <c r="I240" s="250">
        <f>I241</f>
        <v>0</v>
      </c>
      <c r="J240" s="250">
        <f>J241</f>
        <v>0</v>
      </c>
      <c r="K240" s="250">
        <f>K241</f>
        <v>0</v>
      </c>
      <c r="L240" s="250">
        <f>L241</f>
        <v>0</v>
      </c>
    </row>
    <row r="241" spans="1:12" ht="14.25" hidden="1" customHeight="1" collapsed="1">
      <c r="A241" s="261">
        <v>3</v>
      </c>
      <c r="B241" s="262">
        <v>2</v>
      </c>
      <c r="C241" s="262">
        <v>1</v>
      </c>
      <c r="D241" s="262">
        <v>2</v>
      </c>
      <c r="E241" s="262">
        <v>1</v>
      </c>
      <c r="F241" s="264"/>
      <c r="G241" s="263" t="s">
        <v>324</v>
      </c>
      <c r="H241" s="249">
        <v>212</v>
      </c>
      <c r="I241" s="250">
        <f>SUM(I242:I243)</f>
        <v>0</v>
      </c>
      <c r="J241" s="292">
        <f>SUM(J242:J243)</f>
        <v>0</v>
      </c>
      <c r="K241" s="251">
        <f>SUM(K242:K243)</f>
        <v>0</v>
      </c>
      <c r="L241" s="251">
        <f>SUM(L242:L243)</f>
        <v>0</v>
      </c>
    </row>
    <row r="242" spans="1:12" ht="27" hidden="1" customHeight="1" collapsed="1">
      <c r="A242" s="275">
        <v>3</v>
      </c>
      <c r="B242" s="283">
        <v>2</v>
      </c>
      <c r="C242" s="284">
        <v>1</v>
      </c>
      <c r="D242" s="284">
        <v>2</v>
      </c>
      <c r="E242" s="284">
        <v>1</v>
      </c>
      <c r="F242" s="285">
        <v>1</v>
      </c>
      <c r="G242" s="286" t="s">
        <v>325</v>
      </c>
      <c r="H242" s="249">
        <v>213</v>
      </c>
      <c r="I242" s="269">
        <v>0</v>
      </c>
      <c r="J242" s="269">
        <v>0</v>
      </c>
      <c r="K242" s="269">
        <v>0</v>
      </c>
      <c r="L242" s="269">
        <v>0</v>
      </c>
    </row>
    <row r="243" spans="1:12" ht="25.5" hidden="1" customHeight="1" collapsed="1">
      <c r="A243" s="261">
        <v>3</v>
      </c>
      <c r="B243" s="262">
        <v>2</v>
      </c>
      <c r="C243" s="262">
        <v>1</v>
      </c>
      <c r="D243" s="262">
        <v>2</v>
      </c>
      <c r="E243" s="262">
        <v>1</v>
      </c>
      <c r="F243" s="264">
        <v>2</v>
      </c>
      <c r="G243" s="263" t="s">
        <v>326</v>
      </c>
      <c r="H243" s="249">
        <v>214</v>
      </c>
      <c r="I243" s="269">
        <v>0</v>
      </c>
      <c r="J243" s="269">
        <v>0</v>
      </c>
      <c r="K243" s="269">
        <v>0</v>
      </c>
      <c r="L243" s="269">
        <v>0</v>
      </c>
    </row>
    <row r="244" spans="1:12" ht="26.25" hidden="1" customHeight="1" collapsed="1">
      <c r="A244" s="256">
        <v>3</v>
      </c>
      <c r="B244" s="254">
        <v>2</v>
      </c>
      <c r="C244" s="254">
        <v>1</v>
      </c>
      <c r="D244" s="254">
        <v>3</v>
      </c>
      <c r="E244" s="254"/>
      <c r="F244" s="257"/>
      <c r="G244" s="255" t="s">
        <v>327</v>
      </c>
      <c r="H244" s="249">
        <v>215</v>
      </c>
      <c r="I244" s="272">
        <f>I245</f>
        <v>0</v>
      </c>
      <c r="J244" s="294">
        <f>J245</f>
        <v>0</v>
      </c>
      <c r="K244" s="273">
        <f>K245</f>
        <v>0</v>
      </c>
      <c r="L244" s="273">
        <f>L245</f>
        <v>0</v>
      </c>
    </row>
    <row r="245" spans="1:12" ht="29.25" hidden="1" customHeight="1" collapsed="1">
      <c r="A245" s="261">
        <v>3</v>
      </c>
      <c r="B245" s="262">
        <v>2</v>
      </c>
      <c r="C245" s="262">
        <v>1</v>
      </c>
      <c r="D245" s="262">
        <v>3</v>
      </c>
      <c r="E245" s="262">
        <v>1</v>
      </c>
      <c r="F245" s="264"/>
      <c r="G245" s="255" t="s">
        <v>327</v>
      </c>
      <c r="H245" s="249">
        <v>216</v>
      </c>
      <c r="I245" s="250">
        <f>I246+I247</f>
        <v>0</v>
      </c>
      <c r="J245" s="250">
        <f>J246+J247</f>
        <v>0</v>
      </c>
      <c r="K245" s="250">
        <f>K246+K247</f>
        <v>0</v>
      </c>
      <c r="L245" s="250">
        <f>L246+L247</f>
        <v>0</v>
      </c>
    </row>
    <row r="246" spans="1:12" ht="30" hidden="1" customHeight="1" collapsed="1">
      <c r="A246" s="261">
        <v>3</v>
      </c>
      <c r="B246" s="262">
        <v>2</v>
      </c>
      <c r="C246" s="262">
        <v>1</v>
      </c>
      <c r="D246" s="262">
        <v>3</v>
      </c>
      <c r="E246" s="262">
        <v>1</v>
      </c>
      <c r="F246" s="264">
        <v>1</v>
      </c>
      <c r="G246" s="263" t="s">
        <v>328</v>
      </c>
      <c r="H246" s="249">
        <v>217</v>
      </c>
      <c r="I246" s="269">
        <v>0</v>
      </c>
      <c r="J246" s="269">
        <v>0</v>
      </c>
      <c r="K246" s="269">
        <v>0</v>
      </c>
      <c r="L246" s="269">
        <v>0</v>
      </c>
    </row>
    <row r="247" spans="1:12" ht="27.75" hidden="1" customHeight="1" collapsed="1">
      <c r="A247" s="261">
        <v>3</v>
      </c>
      <c r="B247" s="262">
        <v>2</v>
      </c>
      <c r="C247" s="262">
        <v>1</v>
      </c>
      <c r="D247" s="262">
        <v>3</v>
      </c>
      <c r="E247" s="262">
        <v>1</v>
      </c>
      <c r="F247" s="264">
        <v>2</v>
      </c>
      <c r="G247" s="263" t="s">
        <v>329</v>
      </c>
      <c r="H247" s="249">
        <v>218</v>
      </c>
      <c r="I247" s="313">
        <v>0</v>
      </c>
      <c r="J247" s="310">
        <v>0</v>
      </c>
      <c r="K247" s="313">
        <v>0</v>
      </c>
      <c r="L247" s="313">
        <v>0</v>
      </c>
    </row>
    <row r="248" spans="1:12" ht="12" hidden="1" customHeight="1" collapsed="1">
      <c r="A248" s="261">
        <v>3</v>
      </c>
      <c r="B248" s="262">
        <v>2</v>
      </c>
      <c r="C248" s="262">
        <v>1</v>
      </c>
      <c r="D248" s="262">
        <v>4</v>
      </c>
      <c r="E248" s="262"/>
      <c r="F248" s="264"/>
      <c r="G248" s="263" t="s">
        <v>330</v>
      </c>
      <c r="H248" s="249">
        <v>219</v>
      </c>
      <c r="I248" s="250">
        <f>I249</f>
        <v>0</v>
      </c>
      <c r="J248" s="251">
        <f>J249</f>
        <v>0</v>
      </c>
      <c r="K248" s="250">
        <f>K249</f>
        <v>0</v>
      </c>
      <c r="L248" s="251">
        <f>L249</f>
        <v>0</v>
      </c>
    </row>
    <row r="249" spans="1:12" ht="14.25" hidden="1" customHeight="1" collapsed="1">
      <c r="A249" s="256">
        <v>3</v>
      </c>
      <c r="B249" s="254">
        <v>2</v>
      </c>
      <c r="C249" s="254">
        <v>1</v>
      </c>
      <c r="D249" s="254">
        <v>4</v>
      </c>
      <c r="E249" s="254">
        <v>1</v>
      </c>
      <c r="F249" s="257"/>
      <c r="G249" s="255" t="s">
        <v>330</v>
      </c>
      <c r="H249" s="249">
        <v>220</v>
      </c>
      <c r="I249" s="272">
        <f>SUM(I250:I251)</f>
        <v>0</v>
      </c>
      <c r="J249" s="294">
        <f>SUM(J250:J251)</f>
        <v>0</v>
      </c>
      <c r="K249" s="273">
        <f>SUM(K250:K251)</f>
        <v>0</v>
      </c>
      <c r="L249" s="273">
        <f>SUM(L250:L251)</f>
        <v>0</v>
      </c>
    </row>
    <row r="250" spans="1:12" ht="25.5" hidden="1" customHeight="1" collapsed="1">
      <c r="A250" s="261">
        <v>3</v>
      </c>
      <c r="B250" s="262">
        <v>2</v>
      </c>
      <c r="C250" s="262">
        <v>1</v>
      </c>
      <c r="D250" s="262">
        <v>4</v>
      </c>
      <c r="E250" s="262">
        <v>1</v>
      </c>
      <c r="F250" s="264">
        <v>1</v>
      </c>
      <c r="G250" s="263" t="s">
        <v>331</v>
      </c>
      <c r="H250" s="249">
        <v>221</v>
      </c>
      <c r="I250" s="269">
        <v>0</v>
      </c>
      <c r="J250" s="269">
        <v>0</v>
      </c>
      <c r="K250" s="269">
        <v>0</v>
      </c>
      <c r="L250" s="269">
        <v>0</v>
      </c>
    </row>
    <row r="251" spans="1:12" ht="18.75" hidden="1" customHeight="1" collapsed="1">
      <c r="A251" s="261">
        <v>3</v>
      </c>
      <c r="B251" s="262">
        <v>2</v>
      </c>
      <c r="C251" s="262">
        <v>1</v>
      </c>
      <c r="D251" s="262">
        <v>4</v>
      </c>
      <c r="E251" s="262">
        <v>1</v>
      </c>
      <c r="F251" s="264">
        <v>2</v>
      </c>
      <c r="G251" s="263" t="s">
        <v>332</v>
      </c>
      <c r="H251" s="249">
        <v>222</v>
      </c>
      <c r="I251" s="269">
        <v>0</v>
      </c>
      <c r="J251" s="269">
        <v>0</v>
      </c>
      <c r="K251" s="269">
        <v>0</v>
      </c>
      <c r="L251" s="269">
        <v>0</v>
      </c>
    </row>
    <row r="252" spans="1:12" hidden="1" collapsed="1">
      <c r="A252" s="261">
        <v>3</v>
      </c>
      <c r="B252" s="262">
        <v>2</v>
      </c>
      <c r="C252" s="262">
        <v>1</v>
      </c>
      <c r="D252" s="262">
        <v>5</v>
      </c>
      <c r="E252" s="262"/>
      <c r="F252" s="264"/>
      <c r="G252" s="263" t="s">
        <v>333</v>
      </c>
      <c r="H252" s="249">
        <v>223</v>
      </c>
      <c r="I252" s="250">
        <f t="shared" ref="I252:L253" si="24">I253</f>
        <v>0</v>
      </c>
      <c r="J252" s="292">
        <f t="shared" si="24"/>
        <v>0</v>
      </c>
      <c r="K252" s="251">
        <f t="shared" si="24"/>
        <v>0</v>
      </c>
      <c r="L252" s="251">
        <f t="shared" si="24"/>
        <v>0</v>
      </c>
    </row>
    <row r="253" spans="1:12" ht="16.5" hidden="1" customHeight="1" collapsed="1">
      <c r="A253" s="261">
        <v>3</v>
      </c>
      <c r="B253" s="262">
        <v>2</v>
      </c>
      <c r="C253" s="262">
        <v>1</v>
      </c>
      <c r="D253" s="262">
        <v>5</v>
      </c>
      <c r="E253" s="262">
        <v>1</v>
      </c>
      <c r="F253" s="264"/>
      <c r="G253" s="263" t="s">
        <v>333</v>
      </c>
      <c r="H253" s="249">
        <v>224</v>
      </c>
      <c r="I253" s="251">
        <f t="shared" si="24"/>
        <v>0</v>
      </c>
      <c r="J253" s="292">
        <f t="shared" si="24"/>
        <v>0</v>
      </c>
      <c r="K253" s="251">
        <f t="shared" si="24"/>
        <v>0</v>
      </c>
      <c r="L253" s="251">
        <f t="shared" si="24"/>
        <v>0</v>
      </c>
    </row>
    <row r="254" spans="1:12" hidden="1" collapsed="1">
      <c r="A254" s="283">
        <v>3</v>
      </c>
      <c r="B254" s="284">
        <v>2</v>
      </c>
      <c r="C254" s="284">
        <v>1</v>
      </c>
      <c r="D254" s="284">
        <v>5</v>
      </c>
      <c r="E254" s="284">
        <v>1</v>
      </c>
      <c r="F254" s="285">
        <v>1</v>
      </c>
      <c r="G254" s="263" t="s">
        <v>333</v>
      </c>
      <c r="H254" s="249">
        <v>225</v>
      </c>
      <c r="I254" s="313">
        <v>0</v>
      </c>
      <c r="J254" s="313">
        <v>0</v>
      </c>
      <c r="K254" s="313">
        <v>0</v>
      </c>
      <c r="L254" s="313">
        <v>0</v>
      </c>
    </row>
    <row r="255" spans="1:12" hidden="1" collapsed="1">
      <c r="A255" s="261">
        <v>3</v>
      </c>
      <c r="B255" s="262">
        <v>2</v>
      </c>
      <c r="C255" s="262">
        <v>1</v>
      </c>
      <c r="D255" s="262">
        <v>6</v>
      </c>
      <c r="E255" s="262"/>
      <c r="F255" s="264"/>
      <c r="G255" s="263" t="s">
        <v>334</v>
      </c>
      <c r="H255" s="249">
        <v>226</v>
      </c>
      <c r="I255" s="250">
        <f t="shared" ref="I255:L256" si="25">I256</f>
        <v>0</v>
      </c>
      <c r="J255" s="292">
        <f t="shared" si="25"/>
        <v>0</v>
      </c>
      <c r="K255" s="251">
        <f t="shared" si="25"/>
        <v>0</v>
      </c>
      <c r="L255" s="251">
        <f t="shared" si="25"/>
        <v>0</v>
      </c>
    </row>
    <row r="256" spans="1:12" hidden="1" collapsed="1">
      <c r="A256" s="261">
        <v>3</v>
      </c>
      <c r="B256" s="261">
        <v>2</v>
      </c>
      <c r="C256" s="262">
        <v>1</v>
      </c>
      <c r="D256" s="262">
        <v>6</v>
      </c>
      <c r="E256" s="262">
        <v>1</v>
      </c>
      <c r="F256" s="264"/>
      <c r="G256" s="263" t="s">
        <v>334</v>
      </c>
      <c r="H256" s="249">
        <v>227</v>
      </c>
      <c r="I256" s="250">
        <f t="shared" si="25"/>
        <v>0</v>
      </c>
      <c r="J256" s="292">
        <f t="shared" si="25"/>
        <v>0</v>
      </c>
      <c r="K256" s="251">
        <f t="shared" si="25"/>
        <v>0</v>
      </c>
      <c r="L256" s="251">
        <f t="shared" si="25"/>
        <v>0</v>
      </c>
    </row>
    <row r="257" spans="1:12" ht="15.75" hidden="1" customHeight="1" collapsed="1">
      <c r="A257" s="256">
        <v>3</v>
      </c>
      <c r="B257" s="256">
        <v>2</v>
      </c>
      <c r="C257" s="262">
        <v>1</v>
      </c>
      <c r="D257" s="262">
        <v>6</v>
      </c>
      <c r="E257" s="262">
        <v>1</v>
      </c>
      <c r="F257" s="264">
        <v>1</v>
      </c>
      <c r="G257" s="263" t="s">
        <v>334</v>
      </c>
      <c r="H257" s="249">
        <v>228</v>
      </c>
      <c r="I257" s="313">
        <v>0</v>
      </c>
      <c r="J257" s="313">
        <v>0</v>
      </c>
      <c r="K257" s="313">
        <v>0</v>
      </c>
      <c r="L257" s="313">
        <v>0</v>
      </c>
    </row>
    <row r="258" spans="1:12" ht="13.5" hidden="1" customHeight="1" collapsed="1">
      <c r="A258" s="261">
        <v>3</v>
      </c>
      <c r="B258" s="261">
        <v>2</v>
      </c>
      <c r="C258" s="262">
        <v>1</v>
      </c>
      <c r="D258" s="262">
        <v>7</v>
      </c>
      <c r="E258" s="262"/>
      <c r="F258" s="264"/>
      <c r="G258" s="263" t="s">
        <v>335</v>
      </c>
      <c r="H258" s="249">
        <v>229</v>
      </c>
      <c r="I258" s="250">
        <f>I259</f>
        <v>0</v>
      </c>
      <c r="J258" s="292">
        <f>J259</f>
        <v>0</v>
      </c>
      <c r="K258" s="251">
        <f>K259</f>
        <v>0</v>
      </c>
      <c r="L258" s="251">
        <f>L259</f>
        <v>0</v>
      </c>
    </row>
    <row r="259" spans="1:12" hidden="1" collapsed="1">
      <c r="A259" s="261">
        <v>3</v>
      </c>
      <c r="B259" s="262">
        <v>2</v>
      </c>
      <c r="C259" s="262">
        <v>1</v>
      </c>
      <c r="D259" s="262">
        <v>7</v>
      </c>
      <c r="E259" s="262">
        <v>1</v>
      </c>
      <c r="F259" s="264"/>
      <c r="G259" s="263" t="s">
        <v>335</v>
      </c>
      <c r="H259" s="249">
        <v>230</v>
      </c>
      <c r="I259" s="250">
        <f>I260+I261</f>
        <v>0</v>
      </c>
      <c r="J259" s="250">
        <f>J260+J261</f>
        <v>0</v>
      </c>
      <c r="K259" s="250">
        <f>K260+K261</f>
        <v>0</v>
      </c>
      <c r="L259" s="250">
        <f>L260+L261</f>
        <v>0</v>
      </c>
    </row>
    <row r="260" spans="1:12" ht="27" hidden="1" customHeight="1" collapsed="1">
      <c r="A260" s="261">
        <v>3</v>
      </c>
      <c r="B260" s="262">
        <v>2</v>
      </c>
      <c r="C260" s="262">
        <v>1</v>
      </c>
      <c r="D260" s="262">
        <v>7</v>
      </c>
      <c r="E260" s="262">
        <v>1</v>
      </c>
      <c r="F260" s="264">
        <v>1</v>
      </c>
      <c r="G260" s="263" t="s">
        <v>336</v>
      </c>
      <c r="H260" s="249">
        <v>231</v>
      </c>
      <c r="I260" s="268">
        <v>0</v>
      </c>
      <c r="J260" s="269">
        <v>0</v>
      </c>
      <c r="K260" s="269">
        <v>0</v>
      </c>
      <c r="L260" s="269">
        <v>0</v>
      </c>
    </row>
    <row r="261" spans="1:12" ht="24.75" hidden="1" customHeight="1" collapsed="1">
      <c r="A261" s="261">
        <v>3</v>
      </c>
      <c r="B261" s="262">
        <v>2</v>
      </c>
      <c r="C261" s="262">
        <v>1</v>
      </c>
      <c r="D261" s="262">
        <v>7</v>
      </c>
      <c r="E261" s="262">
        <v>1</v>
      </c>
      <c r="F261" s="264">
        <v>2</v>
      </c>
      <c r="G261" s="263" t="s">
        <v>337</v>
      </c>
      <c r="H261" s="249">
        <v>232</v>
      </c>
      <c r="I261" s="269">
        <v>0</v>
      </c>
      <c r="J261" s="269">
        <v>0</v>
      </c>
      <c r="K261" s="269">
        <v>0</v>
      </c>
      <c r="L261" s="269">
        <v>0</v>
      </c>
    </row>
    <row r="262" spans="1:12" ht="38.25" hidden="1" customHeight="1" collapsed="1">
      <c r="A262" s="261">
        <v>3</v>
      </c>
      <c r="B262" s="262">
        <v>2</v>
      </c>
      <c r="C262" s="262">
        <v>2</v>
      </c>
      <c r="D262" s="320"/>
      <c r="E262" s="320"/>
      <c r="F262" s="321"/>
      <c r="G262" s="263" t="s">
        <v>338</v>
      </c>
      <c r="H262" s="249">
        <v>233</v>
      </c>
      <c r="I262" s="250">
        <f>SUM(I263+I272+I276+I280+I284+I287+I290)</f>
        <v>0</v>
      </c>
      <c r="J262" s="292">
        <f>SUM(J263+J272+J276+J280+J284+J287+J290)</f>
        <v>0</v>
      </c>
      <c r="K262" s="251">
        <f>SUM(K263+K272+K276+K280+K284+K287+K290)</f>
        <v>0</v>
      </c>
      <c r="L262" s="251">
        <f>SUM(L263+L272+L276+L280+L284+L287+L290)</f>
        <v>0</v>
      </c>
    </row>
    <row r="263" spans="1:12" hidden="1" collapsed="1">
      <c r="A263" s="261">
        <v>3</v>
      </c>
      <c r="B263" s="262">
        <v>2</v>
      </c>
      <c r="C263" s="262">
        <v>2</v>
      </c>
      <c r="D263" s="262">
        <v>1</v>
      </c>
      <c r="E263" s="262"/>
      <c r="F263" s="264"/>
      <c r="G263" s="263" t="s">
        <v>339</v>
      </c>
      <c r="H263" s="249">
        <v>234</v>
      </c>
      <c r="I263" s="250">
        <f>I264</f>
        <v>0</v>
      </c>
      <c r="J263" s="250">
        <f>J264</f>
        <v>0</v>
      </c>
      <c r="K263" s="250">
        <f>K264</f>
        <v>0</v>
      </c>
      <c r="L263" s="250">
        <f>L264</f>
        <v>0</v>
      </c>
    </row>
    <row r="264" spans="1:12" hidden="1" collapsed="1">
      <c r="A264" s="266">
        <v>3</v>
      </c>
      <c r="B264" s="261">
        <v>2</v>
      </c>
      <c r="C264" s="262">
        <v>2</v>
      </c>
      <c r="D264" s="262">
        <v>1</v>
      </c>
      <c r="E264" s="262">
        <v>1</v>
      </c>
      <c r="F264" s="264"/>
      <c r="G264" s="263" t="s">
        <v>317</v>
      </c>
      <c r="H264" s="249">
        <v>235</v>
      </c>
      <c r="I264" s="250">
        <f>SUM(I265)</f>
        <v>0</v>
      </c>
      <c r="J264" s="250">
        <f>SUM(J265)</f>
        <v>0</v>
      </c>
      <c r="K264" s="250">
        <f>SUM(K265)</f>
        <v>0</v>
      </c>
      <c r="L264" s="250">
        <f>SUM(L265)</f>
        <v>0</v>
      </c>
    </row>
    <row r="265" spans="1:12" hidden="1" collapsed="1">
      <c r="A265" s="266">
        <v>3</v>
      </c>
      <c r="B265" s="261">
        <v>2</v>
      </c>
      <c r="C265" s="262">
        <v>2</v>
      </c>
      <c r="D265" s="262">
        <v>1</v>
      </c>
      <c r="E265" s="262">
        <v>1</v>
      </c>
      <c r="F265" s="264">
        <v>1</v>
      </c>
      <c r="G265" s="263" t="s">
        <v>317</v>
      </c>
      <c r="H265" s="249">
        <v>236</v>
      </c>
      <c r="I265" s="269">
        <v>0</v>
      </c>
      <c r="J265" s="269">
        <v>0</v>
      </c>
      <c r="K265" s="269">
        <v>0</v>
      </c>
      <c r="L265" s="269">
        <v>0</v>
      </c>
    </row>
    <row r="266" spans="1:12" ht="15" hidden="1" customHeight="1" collapsed="1">
      <c r="A266" s="266">
        <v>3</v>
      </c>
      <c r="B266" s="261">
        <v>2</v>
      </c>
      <c r="C266" s="262">
        <v>2</v>
      </c>
      <c r="D266" s="262">
        <v>1</v>
      </c>
      <c r="E266" s="262">
        <v>2</v>
      </c>
      <c r="F266" s="264"/>
      <c r="G266" s="263" t="s">
        <v>340</v>
      </c>
      <c r="H266" s="249">
        <v>237</v>
      </c>
      <c r="I266" s="250">
        <f>SUM(I267:I268)</f>
        <v>0</v>
      </c>
      <c r="J266" s="250">
        <f>SUM(J267:J268)</f>
        <v>0</v>
      </c>
      <c r="K266" s="250">
        <f>SUM(K267:K268)</f>
        <v>0</v>
      </c>
      <c r="L266" s="250">
        <f>SUM(L267:L268)</f>
        <v>0</v>
      </c>
    </row>
    <row r="267" spans="1:12" ht="15" hidden="1" customHeight="1" collapsed="1">
      <c r="A267" s="266">
        <v>3</v>
      </c>
      <c r="B267" s="261">
        <v>2</v>
      </c>
      <c r="C267" s="262">
        <v>2</v>
      </c>
      <c r="D267" s="262">
        <v>1</v>
      </c>
      <c r="E267" s="262">
        <v>2</v>
      </c>
      <c r="F267" s="264">
        <v>1</v>
      </c>
      <c r="G267" s="263" t="s">
        <v>319</v>
      </c>
      <c r="H267" s="249">
        <v>238</v>
      </c>
      <c r="I267" s="269">
        <v>0</v>
      </c>
      <c r="J267" s="268">
        <v>0</v>
      </c>
      <c r="K267" s="269">
        <v>0</v>
      </c>
      <c r="L267" s="269">
        <v>0</v>
      </c>
    </row>
    <row r="268" spans="1:12" ht="15" hidden="1" customHeight="1" collapsed="1">
      <c r="A268" s="266">
        <v>3</v>
      </c>
      <c r="B268" s="261">
        <v>2</v>
      </c>
      <c r="C268" s="262">
        <v>2</v>
      </c>
      <c r="D268" s="262">
        <v>1</v>
      </c>
      <c r="E268" s="262">
        <v>2</v>
      </c>
      <c r="F268" s="264">
        <v>2</v>
      </c>
      <c r="G268" s="263" t="s">
        <v>320</v>
      </c>
      <c r="H268" s="249">
        <v>239</v>
      </c>
      <c r="I268" s="269">
        <v>0</v>
      </c>
      <c r="J268" s="268">
        <v>0</v>
      </c>
      <c r="K268" s="269">
        <v>0</v>
      </c>
      <c r="L268" s="269">
        <v>0</v>
      </c>
    </row>
    <row r="269" spans="1:12" ht="15" hidden="1" customHeight="1" collapsed="1">
      <c r="A269" s="266">
        <v>3</v>
      </c>
      <c r="B269" s="261">
        <v>2</v>
      </c>
      <c r="C269" s="262">
        <v>2</v>
      </c>
      <c r="D269" s="262">
        <v>1</v>
      </c>
      <c r="E269" s="262">
        <v>3</v>
      </c>
      <c r="F269" s="264"/>
      <c r="G269" s="263" t="s">
        <v>321</v>
      </c>
      <c r="H269" s="249">
        <v>240</v>
      </c>
      <c r="I269" s="250">
        <f>SUM(I270:I271)</f>
        <v>0</v>
      </c>
      <c r="J269" s="250">
        <f>SUM(J270:J271)</f>
        <v>0</v>
      </c>
      <c r="K269" s="250">
        <f>SUM(K270:K271)</f>
        <v>0</v>
      </c>
      <c r="L269" s="250">
        <f>SUM(L270:L271)</f>
        <v>0</v>
      </c>
    </row>
    <row r="270" spans="1:12" ht="15" hidden="1" customHeight="1" collapsed="1">
      <c r="A270" s="266">
        <v>3</v>
      </c>
      <c r="B270" s="261">
        <v>2</v>
      </c>
      <c r="C270" s="262">
        <v>2</v>
      </c>
      <c r="D270" s="262">
        <v>1</v>
      </c>
      <c r="E270" s="262">
        <v>3</v>
      </c>
      <c r="F270" s="264">
        <v>1</v>
      </c>
      <c r="G270" s="263" t="s">
        <v>322</v>
      </c>
      <c r="H270" s="249">
        <v>241</v>
      </c>
      <c r="I270" s="269">
        <v>0</v>
      </c>
      <c r="J270" s="268">
        <v>0</v>
      </c>
      <c r="K270" s="269">
        <v>0</v>
      </c>
      <c r="L270" s="269">
        <v>0</v>
      </c>
    </row>
    <row r="271" spans="1:12" ht="15" hidden="1" customHeight="1" collapsed="1">
      <c r="A271" s="266">
        <v>3</v>
      </c>
      <c r="B271" s="261">
        <v>2</v>
      </c>
      <c r="C271" s="262">
        <v>2</v>
      </c>
      <c r="D271" s="262">
        <v>1</v>
      </c>
      <c r="E271" s="262">
        <v>3</v>
      </c>
      <c r="F271" s="264">
        <v>2</v>
      </c>
      <c r="G271" s="263" t="s">
        <v>341</v>
      </c>
      <c r="H271" s="249">
        <v>242</v>
      </c>
      <c r="I271" s="269">
        <v>0</v>
      </c>
      <c r="J271" s="268">
        <v>0</v>
      </c>
      <c r="K271" s="269">
        <v>0</v>
      </c>
      <c r="L271" s="269">
        <v>0</v>
      </c>
    </row>
    <row r="272" spans="1:12" ht="25.5" hidden="1" customHeight="1" collapsed="1">
      <c r="A272" s="266">
        <v>3</v>
      </c>
      <c r="B272" s="261">
        <v>2</v>
      </c>
      <c r="C272" s="262">
        <v>2</v>
      </c>
      <c r="D272" s="262">
        <v>2</v>
      </c>
      <c r="E272" s="262"/>
      <c r="F272" s="264"/>
      <c r="G272" s="263" t="s">
        <v>342</v>
      </c>
      <c r="H272" s="249">
        <v>243</v>
      </c>
      <c r="I272" s="250">
        <f>I273</f>
        <v>0</v>
      </c>
      <c r="J272" s="251">
        <f>J273</f>
        <v>0</v>
      </c>
      <c r="K272" s="250">
        <f>K273</f>
        <v>0</v>
      </c>
      <c r="L272" s="251">
        <f>L273</f>
        <v>0</v>
      </c>
    </row>
    <row r="273" spans="1:12" ht="20.25" hidden="1" customHeight="1" collapsed="1">
      <c r="A273" s="261">
        <v>3</v>
      </c>
      <c r="B273" s="262">
        <v>2</v>
      </c>
      <c r="C273" s="254">
        <v>2</v>
      </c>
      <c r="D273" s="254">
        <v>2</v>
      </c>
      <c r="E273" s="254">
        <v>1</v>
      </c>
      <c r="F273" s="257"/>
      <c r="G273" s="263" t="s">
        <v>342</v>
      </c>
      <c r="H273" s="249">
        <v>244</v>
      </c>
      <c r="I273" s="272">
        <f>SUM(I274:I275)</f>
        <v>0</v>
      </c>
      <c r="J273" s="294">
        <f>SUM(J274:J275)</f>
        <v>0</v>
      </c>
      <c r="K273" s="273">
        <f>SUM(K274:K275)</f>
        <v>0</v>
      </c>
      <c r="L273" s="273">
        <f>SUM(L274:L275)</f>
        <v>0</v>
      </c>
    </row>
    <row r="274" spans="1:12" ht="25.5" hidden="1" customHeight="1" collapsed="1">
      <c r="A274" s="261">
        <v>3</v>
      </c>
      <c r="B274" s="262">
        <v>2</v>
      </c>
      <c r="C274" s="262">
        <v>2</v>
      </c>
      <c r="D274" s="262">
        <v>2</v>
      </c>
      <c r="E274" s="262">
        <v>1</v>
      </c>
      <c r="F274" s="264">
        <v>1</v>
      </c>
      <c r="G274" s="263" t="s">
        <v>343</v>
      </c>
      <c r="H274" s="249">
        <v>245</v>
      </c>
      <c r="I274" s="269">
        <v>0</v>
      </c>
      <c r="J274" s="269">
        <v>0</v>
      </c>
      <c r="K274" s="269">
        <v>0</v>
      </c>
      <c r="L274" s="269">
        <v>0</v>
      </c>
    </row>
    <row r="275" spans="1:12" ht="25.5" hidden="1" customHeight="1" collapsed="1">
      <c r="A275" s="261">
        <v>3</v>
      </c>
      <c r="B275" s="262">
        <v>2</v>
      </c>
      <c r="C275" s="262">
        <v>2</v>
      </c>
      <c r="D275" s="262">
        <v>2</v>
      </c>
      <c r="E275" s="262">
        <v>1</v>
      </c>
      <c r="F275" s="264">
        <v>2</v>
      </c>
      <c r="G275" s="266" t="s">
        <v>344</v>
      </c>
      <c r="H275" s="249">
        <v>246</v>
      </c>
      <c r="I275" s="269">
        <v>0</v>
      </c>
      <c r="J275" s="269">
        <v>0</v>
      </c>
      <c r="K275" s="269">
        <v>0</v>
      </c>
      <c r="L275" s="269">
        <v>0</v>
      </c>
    </row>
    <row r="276" spans="1:12" ht="25.5" hidden="1" customHeight="1" collapsed="1">
      <c r="A276" s="261">
        <v>3</v>
      </c>
      <c r="B276" s="262">
        <v>2</v>
      </c>
      <c r="C276" s="262">
        <v>2</v>
      </c>
      <c r="D276" s="262">
        <v>3</v>
      </c>
      <c r="E276" s="262"/>
      <c r="F276" s="264"/>
      <c r="G276" s="263" t="s">
        <v>345</v>
      </c>
      <c r="H276" s="249">
        <v>247</v>
      </c>
      <c r="I276" s="250">
        <f>I277</f>
        <v>0</v>
      </c>
      <c r="J276" s="292">
        <f>J277</f>
        <v>0</v>
      </c>
      <c r="K276" s="251">
        <f>K277</f>
        <v>0</v>
      </c>
      <c r="L276" s="251">
        <f>L277</f>
        <v>0</v>
      </c>
    </row>
    <row r="277" spans="1:12" ht="30" hidden="1" customHeight="1" collapsed="1">
      <c r="A277" s="256">
        <v>3</v>
      </c>
      <c r="B277" s="262">
        <v>2</v>
      </c>
      <c r="C277" s="262">
        <v>2</v>
      </c>
      <c r="D277" s="262">
        <v>3</v>
      </c>
      <c r="E277" s="262">
        <v>1</v>
      </c>
      <c r="F277" s="264"/>
      <c r="G277" s="263" t="s">
        <v>345</v>
      </c>
      <c r="H277" s="249">
        <v>248</v>
      </c>
      <c r="I277" s="250">
        <f>I278+I279</f>
        <v>0</v>
      </c>
      <c r="J277" s="250">
        <f>J278+J279</f>
        <v>0</v>
      </c>
      <c r="K277" s="250">
        <f>K278+K279</f>
        <v>0</v>
      </c>
      <c r="L277" s="250">
        <f>L278+L279</f>
        <v>0</v>
      </c>
    </row>
    <row r="278" spans="1:12" ht="31.5" hidden="1" customHeight="1" collapsed="1">
      <c r="A278" s="256">
        <v>3</v>
      </c>
      <c r="B278" s="262">
        <v>2</v>
      </c>
      <c r="C278" s="262">
        <v>2</v>
      </c>
      <c r="D278" s="262">
        <v>3</v>
      </c>
      <c r="E278" s="262">
        <v>1</v>
      </c>
      <c r="F278" s="264">
        <v>1</v>
      </c>
      <c r="G278" s="263" t="s">
        <v>346</v>
      </c>
      <c r="H278" s="249">
        <v>249</v>
      </c>
      <c r="I278" s="269">
        <v>0</v>
      </c>
      <c r="J278" s="269">
        <v>0</v>
      </c>
      <c r="K278" s="269">
        <v>0</v>
      </c>
      <c r="L278" s="269">
        <v>0</v>
      </c>
    </row>
    <row r="279" spans="1:12" ht="25.5" hidden="1" customHeight="1" collapsed="1">
      <c r="A279" s="256">
        <v>3</v>
      </c>
      <c r="B279" s="262">
        <v>2</v>
      </c>
      <c r="C279" s="262">
        <v>2</v>
      </c>
      <c r="D279" s="262">
        <v>3</v>
      </c>
      <c r="E279" s="262">
        <v>1</v>
      </c>
      <c r="F279" s="264">
        <v>2</v>
      </c>
      <c r="G279" s="263" t="s">
        <v>347</v>
      </c>
      <c r="H279" s="249">
        <v>250</v>
      </c>
      <c r="I279" s="269">
        <v>0</v>
      </c>
      <c r="J279" s="269">
        <v>0</v>
      </c>
      <c r="K279" s="269">
        <v>0</v>
      </c>
      <c r="L279" s="269">
        <v>0</v>
      </c>
    </row>
    <row r="280" spans="1:12" ht="22.5" hidden="1" customHeight="1" collapsed="1">
      <c r="A280" s="261">
        <v>3</v>
      </c>
      <c r="B280" s="262">
        <v>2</v>
      </c>
      <c r="C280" s="262">
        <v>2</v>
      </c>
      <c r="D280" s="262">
        <v>4</v>
      </c>
      <c r="E280" s="262"/>
      <c r="F280" s="264"/>
      <c r="G280" s="263" t="s">
        <v>348</v>
      </c>
      <c r="H280" s="249">
        <v>251</v>
      </c>
      <c r="I280" s="250">
        <f>I281</f>
        <v>0</v>
      </c>
      <c r="J280" s="292">
        <f>J281</f>
        <v>0</v>
      </c>
      <c r="K280" s="251">
        <f>K281</f>
        <v>0</v>
      </c>
      <c r="L280" s="251">
        <f>L281</f>
        <v>0</v>
      </c>
    </row>
    <row r="281" spans="1:12" hidden="1" collapsed="1">
      <c r="A281" s="261">
        <v>3</v>
      </c>
      <c r="B281" s="262">
        <v>2</v>
      </c>
      <c r="C281" s="262">
        <v>2</v>
      </c>
      <c r="D281" s="262">
        <v>4</v>
      </c>
      <c r="E281" s="262">
        <v>1</v>
      </c>
      <c r="F281" s="264"/>
      <c r="G281" s="263" t="s">
        <v>348</v>
      </c>
      <c r="H281" s="249">
        <v>252</v>
      </c>
      <c r="I281" s="250">
        <f>SUM(I282:I283)</f>
        <v>0</v>
      </c>
      <c r="J281" s="292">
        <f>SUM(J282:J283)</f>
        <v>0</v>
      </c>
      <c r="K281" s="251">
        <f>SUM(K282:K283)</f>
        <v>0</v>
      </c>
      <c r="L281" s="251">
        <f>SUM(L282:L283)</f>
        <v>0</v>
      </c>
    </row>
    <row r="282" spans="1:12" ht="30.75" hidden="1" customHeight="1" collapsed="1">
      <c r="A282" s="261">
        <v>3</v>
      </c>
      <c r="B282" s="262">
        <v>2</v>
      </c>
      <c r="C282" s="262">
        <v>2</v>
      </c>
      <c r="D282" s="262">
        <v>4</v>
      </c>
      <c r="E282" s="262">
        <v>1</v>
      </c>
      <c r="F282" s="264">
        <v>1</v>
      </c>
      <c r="G282" s="263" t="s">
        <v>349</v>
      </c>
      <c r="H282" s="249">
        <v>253</v>
      </c>
      <c r="I282" s="269">
        <v>0</v>
      </c>
      <c r="J282" s="269">
        <v>0</v>
      </c>
      <c r="K282" s="269">
        <v>0</v>
      </c>
      <c r="L282" s="269">
        <v>0</v>
      </c>
    </row>
    <row r="283" spans="1:12" ht="27.75" hidden="1" customHeight="1" collapsed="1">
      <c r="A283" s="256">
        <v>3</v>
      </c>
      <c r="B283" s="254">
        <v>2</v>
      </c>
      <c r="C283" s="254">
        <v>2</v>
      </c>
      <c r="D283" s="254">
        <v>4</v>
      </c>
      <c r="E283" s="254">
        <v>1</v>
      </c>
      <c r="F283" s="257">
        <v>2</v>
      </c>
      <c r="G283" s="266" t="s">
        <v>350</v>
      </c>
      <c r="H283" s="249">
        <v>254</v>
      </c>
      <c r="I283" s="269">
        <v>0</v>
      </c>
      <c r="J283" s="269">
        <v>0</v>
      </c>
      <c r="K283" s="269">
        <v>0</v>
      </c>
      <c r="L283" s="269">
        <v>0</v>
      </c>
    </row>
    <row r="284" spans="1:12" ht="14.25" hidden="1" customHeight="1" collapsed="1">
      <c r="A284" s="261">
        <v>3</v>
      </c>
      <c r="B284" s="262">
        <v>2</v>
      </c>
      <c r="C284" s="262">
        <v>2</v>
      </c>
      <c r="D284" s="262">
        <v>5</v>
      </c>
      <c r="E284" s="262"/>
      <c r="F284" s="264"/>
      <c r="G284" s="263" t="s">
        <v>351</v>
      </c>
      <c r="H284" s="249">
        <v>255</v>
      </c>
      <c r="I284" s="250">
        <f t="shared" ref="I284:L285" si="26">I285</f>
        <v>0</v>
      </c>
      <c r="J284" s="292">
        <f t="shared" si="26"/>
        <v>0</v>
      </c>
      <c r="K284" s="251">
        <f t="shared" si="26"/>
        <v>0</v>
      </c>
      <c r="L284" s="251">
        <f t="shared" si="26"/>
        <v>0</v>
      </c>
    </row>
    <row r="285" spans="1:12" ht="15.75" hidden="1" customHeight="1" collapsed="1">
      <c r="A285" s="261">
        <v>3</v>
      </c>
      <c r="B285" s="262">
        <v>2</v>
      </c>
      <c r="C285" s="262">
        <v>2</v>
      </c>
      <c r="D285" s="262">
        <v>5</v>
      </c>
      <c r="E285" s="262">
        <v>1</v>
      </c>
      <c r="F285" s="264"/>
      <c r="G285" s="263" t="s">
        <v>351</v>
      </c>
      <c r="H285" s="249">
        <v>256</v>
      </c>
      <c r="I285" s="250">
        <f t="shared" si="26"/>
        <v>0</v>
      </c>
      <c r="J285" s="292">
        <f t="shared" si="26"/>
        <v>0</v>
      </c>
      <c r="K285" s="251">
        <f t="shared" si="26"/>
        <v>0</v>
      </c>
      <c r="L285" s="251">
        <f t="shared" si="26"/>
        <v>0</v>
      </c>
    </row>
    <row r="286" spans="1:12" ht="15.75" hidden="1" customHeight="1" collapsed="1">
      <c r="A286" s="261">
        <v>3</v>
      </c>
      <c r="B286" s="262">
        <v>2</v>
      </c>
      <c r="C286" s="262">
        <v>2</v>
      </c>
      <c r="D286" s="262">
        <v>5</v>
      </c>
      <c r="E286" s="262">
        <v>1</v>
      </c>
      <c r="F286" s="264">
        <v>1</v>
      </c>
      <c r="G286" s="263" t="s">
        <v>351</v>
      </c>
      <c r="H286" s="249">
        <v>257</v>
      </c>
      <c r="I286" s="269">
        <v>0</v>
      </c>
      <c r="J286" s="269">
        <v>0</v>
      </c>
      <c r="K286" s="269">
        <v>0</v>
      </c>
      <c r="L286" s="269">
        <v>0</v>
      </c>
    </row>
    <row r="287" spans="1:12" ht="14.25" hidden="1" customHeight="1" collapsed="1">
      <c r="A287" s="261">
        <v>3</v>
      </c>
      <c r="B287" s="262">
        <v>2</v>
      </c>
      <c r="C287" s="262">
        <v>2</v>
      </c>
      <c r="D287" s="262">
        <v>6</v>
      </c>
      <c r="E287" s="262"/>
      <c r="F287" s="264"/>
      <c r="G287" s="263" t="s">
        <v>334</v>
      </c>
      <c r="H287" s="249">
        <v>258</v>
      </c>
      <c r="I287" s="250">
        <f t="shared" ref="I287:L288" si="27">I288</f>
        <v>0</v>
      </c>
      <c r="J287" s="322">
        <f t="shared" si="27"/>
        <v>0</v>
      </c>
      <c r="K287" s="251">
        <f t="shared" si="27"/>
        <v>0</v>
      </c>
      <c r="L287" s="251">
        <f t="shared" si="27"/>
        <v>0</v>
      </c>
    </row>
    <row r="288" spans="1:12" ht="15" hidden="1" customHeight="1" collapsed="1">
      <c r="A288" s="261">
        <v>3</v>
      </c>
      <c r="B288" s="262">
        <v>2</v>
      </c>
      <c r="C288" s="262">
        <v>2</v>
      </c>
      <c r="D288" s="262">
        <v>6</v>
      </c>
      <c r="E288" s="262">
        <v>1</v>
      </c>
      <c r="F288" s="264"/>
      <c r="G288" s="263" t="s">
        <v>334</v>
      </c>
      <c r="H288" s="249">
        <v>259</v>
      </c>
      <c r="I288" s="250">
        <f t="shared" si="27"/>
        <v>0</v>
      </c>
      <c r="J288" s="322">
        <f t="shared" si="27"/>
        <v>0</v>
      </c>
      <c r="K288" s="251">
        <f t="shared" si="27"/>
        <v>0</v>
      </c>
      <c r="L288" s="251">
        <f t="shared" si="27"/>
        <v>0</v>
      </c>
    </row>
    <row r="289" spans="1:12" ht="15" hidden="1" customHeight="1" collapsed="1">
      <c r="A289" s="261">
        <v>3</v>
      </c>
      <c r="B289" s="284">
        <v>2</v>
      </c>
      <c r="C289" s="284">
        <v>2</v>
      </c>
      <c r="D289" s="262">
        <v>6</v>
      </c>
      <c r="E289" s="284">
        <v>1</v>
      </c>
      <c r="F289" s="285">
        <v>1</v>
      </c>
      <c r="G289" s="286" t="s">
        <v>334</v>
      </c>
      <c r="H289" s="249">
        <v>260</v>
      </c>
      <c r="I289" s="269">
        <v>0</v>
      </c>
      <c r="J289" s="269">
        <v>0</v>
      </c>
      <c r="K289" s="269">
        <v>0</v>
      </c>
      <c r="L289" s="269">
        <v>0</v>
      </c>
    </row>
    <row r="290" spans="1:12" ht="14.25" hidden="1" customHeight="1" collapsed="1">
      <c r="A290" s="266">
        <v>3</v>
      </c>
      <c r="B290" s="261">
        <v>2</v>
      </c>
      <c r="C290" s="262">
        <v>2</v>
      </c>
      <c r="D290" s="262">
        <v>7</v>
      </c>
      <c r="E290" s="262"/>
      <c r="F290" s="264"/>
      <c r="G290" s="263" t="s">
        <v>335</v>
      </c>
      <c r="H290" s="249">
        <v>261</v>
      </c>
      <c r="I290" s="250">
        <f>I291</f>
        <v>0</v>
      </c>
      <c r="J290" s="322">
        <f>J291</f>
        <v>0</v>
      </c>
      <c r="K290" s="251">
        <f>K291</f>
        <v>0</v>
      </c>
      <c r="L290" s="251">
        <f>L291</f>
        <v>0</v>
      </c>
    </row>
    <row r="291" spans="1:12" ht="15" hidden="1" customHeight="1" collapsed="1">
      <c r="A291" s="266">
        <v>3</v>
      </c>
      <c r="B291" s="261">
        <v>2</v>
      </c>
      <c r="C291" s="262">
        <v>2</v>
      </c>
      <c r="D291" s="262">
        <v>7</v>
      </c>
      <c r="E291" s="262">
        <v>1</v>
      </c>
      <c r="F291" s="264"/>
      <c r="G291" s="263" t="s">
        <v>335</v>
      </c>
      <c r="H291" s="249">
        <v>262</v>
      </c>
      <c r="I291" s="250">
        <f>I292+I293</f>
        <v>0</v>
      </c>
      <c r="J291" s="250">
        <f>J292+J293</f>
        <v>0</v>
      </c>
      <c r="K291" s="250">
        <f>K292+K293</f>
        <v>0</v>
      </c>
      <c r="L291" s="250">
        <f>L292+L293</f>
        <v>0</v>
      </c>
    </row>
    <row r="292" spans="1:12" ht="27.75" hidden="1" customHeight="1" collapsed="1">
      <c r="A292" s="266">
        <v>3</v>
      </c>
      <c r="B292" s="261">
        <v>2</v>
      </c>
      <c r="C292" s="261">
        <v>2</v>
      </c>
      <c r="D292" s="262">
        <v>7</v>
      </c>
      <c r="E292" s="262">
        <v>1</v>
      </c>
      <c r="F292" s="264">
        <v>1</v>
      </c>
      <c r="G292" s="263" t="s">
        <v>336</v>
      </c>
      <c r="H292" s="249">
        <v>263</v>
      </c>
      <c r="I292" s="269">
        <v>0</v>
      </c>
      <c r="J292" s="269">
        <v>0</v>
      </c>
      <c r="K292" s="269">
        <v>0</v>
      </c>
      <c r="L292" s="269">
        <v>0</v>
      </c>
    </row>
    <row r="293" spans="1:12" ht="25.5" hidden="1" customHeight="1" collapsed="1">
      <c r="A293" s="266">
        <v>3</v>
      </c>
      <c r="B293" s="261">
        <v>2</v>
      </c>
      <c r="C293" s="261">
        <v>2</v>
      </c>
      <c r="D293" s="262">
        <v>7</v>
      </c>
      <c r="E293" s="262">
        <v>1</v>
      </c>
      <c r="F293" s="264">
        <v>2</v>
      </c>
      <c r="G293" s="263" t="s">
        <v>337</v>
      </c>
      <c r="H293" s="249">
        <v>264</v>
      </c>
      <c r="I293" s="269">
        <v>0</v>
      </c>
      <c r="J293" s="269">
        <v>0</v>
      </c>
      <c r="K293" s="269">
        <v>0</v>
      </c>
      <c r="L293" s="269">
        <v>0</v>
      </c>
    </row>
    <row r="294" spans="1:12" ht="30" hidden="1" customHeight="1" collapsed="1">
      <c r="A294" s="270">
        <v>3</v>
      </c>
      <c r="B294" s="270">
        <v>3</v>
      </c>
      <c r="C294" s="245"/>
      <c r="D294" s="246"/>
      <c r="E294" s="246"/>
      <c r="F294" s="248"/>
      <c r="G294" s="247" t="s">
        <v>352</v>
      </c>
      <c r="H294" s="249">
        <v>265</v>
      </c>
      <c r="I294" s="250">
        <f>SUM(I295+I327)</f>
        <v>0</v>
      </c>
      <c r="J294" s="322">
        <f>SUM(J295+J327)</f>
        <v>0</v>
      </c>
      <c r="K294" s="251">
        <f>SUM(K295+K327)</f>
        <v>0</v>
      </c>
      <c r="L294" s="251">
        <f>SUM(L295+L327)</f>
        <v>0</v>
      </c>
    </row>
    <row r="295" spans="1:12" ht="40.5" hidden="1" customHeight="1" collapsed="1">
      <c r="A295" s="266">
        <v>3</v>
      </c>
      <c r="B295" s="266">
        <v>3</v>
      </c>
      <c r="C295" s="261">
        <v>1</v>
      </c>
      <c r="D295" s="262"/>
      <c r="E295" s="262"/>
      <c r="F295" s="264"/>
      <c r="G295" s="263" t="s">
        <v>353</v>
      </c>
      <c r="H295" s="249">
        <v>266</v>
      </c>
      <c r="I295" s="250">
        <f>SUM(I296+I305+I309+I313+I317+I320+I323)</f>
        <v>0</v>
      </c>
      <c r="J295" s="322">
        <f>SUM(J296+J305+J309+J313+J317+J320+J323)</f>
        <v>0</v>
      </c>
      <c r="K295" s="251">
        <f>SUM(K296+K305+K309+K313+K317+K320+K323)</f>
        <v>0</v>
      </c>
      <c r="L295" s="251">
        <f>SUM(L296+L305+L309+L313+L317+L320+L323)</f>
        <v>0</v>
      </c>
    </row>
    <row r="296" spans="1:12" ht="15" hidden="1" customHeight="1" collapsed="1">
      <c r="A296" s="266">
        <v>3</v>
      </c>
      <c r="B296" s="266">
        <v>3</v>
      </c>
      <c r="C296" s="261">
        <v>1</v>
      </c>
      <c r="D296" s="262">
        <v>1</v>
      </c>
      <c r="E296" s="262"/>
      <c r="F296" s="264"/>
      <c r="G296" s="263" t="s">
        <v>339</v>
      </c>
      <c r="H296" s="249">
        <v>267</v>
      </c>
      <c r="I296" s="250">
        <f>SUM(I297+I299+I302)</f>
        <v>0</v>
      </c>
      <c r="J296" s="250">
        <f>SUM(J297+J299+J302)</f>
        <v>0</v>
      </c>
      <c r="K296" s="250">
        <f>SUM(K297+K299+K302)</f>
        <v>0</v>
      </c>
      <c r="L296" s="250">
        <f>SUM(L297+L299+L302)</f>
        <v>0</v>
      </c>
    </row>
    <row r="297" spans="1:12" ht="12.75" hidden="1" customHeight="1" collapsed="1">
      <c r="A297" s="266">
        <v>3</v>
      </c>
      <c r="B297" s="266">
        <v>3</v>
      </c>
      <c r="C297" s="261">
        <v>1</v>
      </c>
      <c r="D297" s="262">
        <v>1</v>
      </c>
      <c r="E297" s="262">
        <v>1</v>
      </c>
      <c r="F297" s="264"/>
      <c r="G297" s="263" t="s">
        <v>317</v>
      </c>
      <c r="H297" s="249">
        <v>268</v>
      </c>
      <c r="I297" s="250">
        <f>SUM(I298:I298)</f>
        <v>0</v>
      </c>
      <c r="J297" s="322">
        <f>SUM(J298:J298)</f>
        <v>0</v>
      </c>
      <c r="K297" s="251">
        <f>SUM(K298:K298)</f>
        <v>0</v>
      </c>
      <c r="L297" s="251">
        <f>SUM(L298:L298)</f>
        <v>0</v>
      </c>
    </row>
    <row r="298" spans="1:12" ht="15" hidden="1" customHeight="1" collapsed="1">
      <c r="A298" s="266">
        <v>3</v>
      </c>
      <c r="B298" s="266">
        <v>3</v>
      </c>
      <c r="C298" s="261">
        <v>1</v>
      </c>
      <c r="D298" s="262">
        <v>1</v>
      </c>
      <c r="E298" s="262">
        <v>1</v>
      </c>
      <c r="F298" s="264">
        <v>1</v>
      </c>
      <c r="G298" s="263" t="s">
        <v>317</v>
      </c>
      <c r="H298" s="249">
        <v>269</v>
      </c>
      <c r="I298" s="269">
        <v>0</v>
      </c>
      <c r="J298" s="269">
        <v>0</v>
      </c>
      <c r="K298" s="269">
        <v>0</v>
      </c>
      <c r="L298" s="269">
        <v>0</v>
      </c>
    </row>
    <row r="299" spans="1:12" ht="14.25" hidden="1" customHeight="1" collapsed="1">
      <c r="A299" s="266">
        <v>3</v>
      </c>
      <c r="B299" s="266">
        <v>3</v>
      </c>
      <c r="C299" s="261">
        <v>1</v>
      </c>
      <c r="D299" s="262">
        <v>1</v>
      </c>
      <c r="E299" s="262">
        <v>2</v>
      </c>
      <c r="F299" s="264"/>
      <c r="G299" s="263" t="s">
        <v>340</v>
      </c>
      <c r="H299" s="249">
        <v>270</v>
      </c>
      <c r="I299" s="250">
        <f>SUM(I300:I301)</f>
        <v>0</v>
      </c>
      <c r="J299" s="250">
        <f>SUM(J300:J301)</f>
        <v>0</v>
      </c>
      <c r="K299" s="250">
        <f>SUM(K300:K301)</f>
        <v>0</v>
      </c>
      <c r="L299" s="250">
        <f>SUM(L300:L301)</f>
        <v>0</v>
      </c>
    </row>
    <row r="300" spans="1:12" ht="14.25" hidden="1" customHeight="1" collapsed="1">
      <c r="A300" s="266">
        <v>3</v>
      </c>
      <c r="B300" s="266">
        <v>3</v>
      </c>
      <c r="C300" s="261">
        <v>1</v>
      </c>
      <c r="D300" s="262">
        <v>1</v>
      </c>
      <c r="E300" s="262">
        <v>2</v>
      </c>
      <c r="F300" s="264">
        <v>1</v>
      </c>
      <c r="G300" s="263" t="s">
        <v>319</v>
      </c>
      <c r="H300" s="249">
        <v>271</v>
      </c>
      <c r="I300" s="269">
        <v>0</v>
      </c>
      <c r="J300" s="269">
        <v>0</v>
      </c>
      <c r="K300" s="269">
        <v>0</v>
      </c>
      <c r="L300" s="269">
        <v>0</v>
      </c>
    </row>
    <row r="301" spans="1:12" ht="14.25" hidden="1" customHeight="1" collapsed="1">
      <c r="A301" s="266">
        <v>3</v>
      </c>
      <c r="B301" s="266">
        <v>3</v>
      </c>
      <c r="C301" s="261">
        <v>1</v>
      </c>
      <c r="D301" s="262">
        <v>1</v>
      </c>
      <c r="E301" s="262">
        <v>2</v>
      </c>
      <c r="F301" s="264">
        <v>2</v>
      </c>
      <c r="G301" s="263" t="s">
        <v>320</v>
      </c>
      <c r="H301" s="249">
        <v>272</v>
      </c>
      <c r="I301" s="269">
        <v>0</v>
      </c>
      <c r="J301" s="269">
        <v>0</v>
      </c>
      <c r="K301" s="269">
        <v>0</v>
      </c>
      <c r="L301" s="269">
        <v>0</v>
      </c>
    </row>
    <row r="302" spans="1:12" ht="14.25" hidden="1" customHeight="1" collapsed="1">
      <c r="A302" s="266">
        <v>3</v>
      </c>
      <c r="B302" s="266">
        <v>3</v>
      </c>
      <c r="C302" s="261">
        <v>1</v>
      </c>
      <c r="D302" s="262">
        <v>1</v>
      </c>
      <c r="E302" s="262">
        <v>3</v>
      </c>
      <c r="F302" s="264"/>
      <c r="G302" s="263" t="s">
        <v>321</v>
      </c>
      <c r="H302" s="249">
        <v>273</v>
      </c>
      <c r="I302" s="250">
        <f>SUM(I303:I304)</f>
        <v>0</v>
      </c>
      <c r="J302" s="250">
        <f>SUM(J303:J304)</f>
        <v>0</v>
      </c>
      <c r="K302" s="250">
        <f>SUM(K303:K304)</f>
        <v>0</v>
      </c>
      <c r="L302" s="250">
        <f>SUM(L303:L304)</f>
        <v>0</v>
      </c>
    </row>
    <row r="303" spans="1:12" ht="14.25" hidden="1" customHeight="1" collapsed="1">
      <c r="A303" s="266">
        <v>3</v>
      </c>
      <c r="B303" s="266">
        <v>3</v>
      </c>
      <c r="C303" s="261">
        <v>1</v>
      </c>
      <c r="D303" s="262">
        <v>1</v>
      </c>
      <c r="E303" s="262">
        <v>3</v>
      </c>
      <c r="F303" s="264">
        <v>1</v>
      </c>
      <c r="G303" s="263" t="s">
        <v>354</v>
      </c>
      <c r="H303" s="249">
        <v>274</v>
      </c>
      <c r="I303" s="269">
        <v>0</v>
      </c>
      <c r="J303" s="269">
        <v>0</v>
      </c>
      <c r="K303" s="269">
        <v>0</v>
      </c>
      <c r="L303" s="269">
        <v>0</v>
      </c>
    </row>
    <row r="304" spans="1:12" ht="14.25" hidden="1" customHeight="1" collapsed="1">
      <c r="A304" s="266">
        <v>3</v>
      </c>
      <c r="B304" s="266">
        <v>3</v>
      </c>
      <c r="C304" s="261">
        <v>1</v>
      </c>
      <c r="D304" s="262">
        <v>1</v>
      </c>
      <c r="E304" s="262">
        <v>3</v>
      </c>
      <c r="F304" s="264">
        <v>2</v>
      </c>
      <c r="G304" s="263" t="s">
        <v>341</v>
      </c>
      <c r="H304" s="249">
        <v>275</v>
      </c>
      <c r="I304" s="269">
        <v>0</v>
      </c>
      <c r="J304" s="269">
        <v>0</v>
      </c>
      <c r="K304" s="269">
        <v>0</v>
      </c>
      <c r="L304" s="269">
        <v>0</v>
      </c>
    </row>
    <row r="305" spans="1:12" hidden="1" collapsed="1">
      <c r="A305" s="282">
        <v>3</v>
      </c>
      <c r="B305" s="256">
        <v>3</v>
      </c>
      <c r="C305" s="261">
        <v>1</v>
      </c>
      <c r="D305" s="262">
        <v>2</v>
      </c>
      <c r="E305" s="262"/>
      <c r="F305" s="264"/>
      <c r="G305" s="263" t="s">
        <v>355</v>
      </c>
      <c r="H305" s="249">
        <v>276</v>
      </c>
      <c r="I305" s="250">
        <f>I306</f>
        <v>0</v>
      </c>
      <c r="J305" s="322">
        <f>J306</f>
        <v>0</v>
      </c>
      <c r="K305" s="251">
        <f>K306</f>
        <v>0</v>
      </c>
      <c r="L305" s="251">
        <f>L306</f>
        <v>0</v>
      </c>
    </row>
    <row r="306" spans="1:12" ht="15" hidden="1" customHeight="1" collapsed="1">
      <c r="A306" s="282">
        <v>3</v>
      </c>
      <c r="B306" s="282">
        <v>3</v>
      </c>
      <c r="C306" s="256">
        <v>1</v>
      </c>
      <c r="D306" s="254">
        <v>2</v>
      </c>
      <c r="E306" s="254">
        <v>1</v>
      </c>
      <c r="F306" s="257"/>
      <c r="G306" s="263" t="s">
        <v>355</v>
      </c>
      <c r="H306" s="249">
        <v>277</v>
      </c>
      <c r="I306" s="272">
        <f>SUM(I307:I308)</f>
        <v>0</v>
      </c>
      <c r="J306" s="323">
        <f>SUM(J307:J308)</f>
        <v>0</v>
      </c>
      <c r="K306" s="273">
        <f>SUM(K307:K308)</f>
        <v>0</v>
      </c>
      <c r="L306" s="273">
        <f>SUM(L307:L308)</f>
        <v>0</v>
      </c>
    </row>
    <row r="307" spans="1:12" ht="15" hidden="1" customHeight="1" collapsed="1">
      <c r="A307" s="266">
        <v>3</v>
      </c>
      <c r="B307" s="266">
        <v>3</v>
      </c>
      <c r="C307" s="261">
        <v>1</v>
      </c>
      <c r="D307" s="262">
        <v>2</v>
      </c>
      <c r="E307" s="262">
        <v>1</v>
      </c>
      <c r="F307" s="264">
        <v>1</v>
      </c>
      <c r="G307" s="263" t="s">
        <v>356</v>
      </c>
      <c r="H307" s="249">
        <v>278</v>
      </c>
      <c r="I307" s="269">
        <v>0</v>
      </c>
      <c r="J307" s="269">
        <v>0</v>
      </c>
      <c r="K307" s="269">
        <v>0</v>
      </c>
      <c r="L307" s="269">
        <v>0</v>
      </c>
    </row>
    <row r="308" spans="1:12" ht="12.75" hidden="1" customHeight="1" collapsed="1">
      <c r="A308" s="274">
        <v>3</v>
      </c>
      <c r="B308" s="308">
        <v>3</v>
      </c>
      <c r="C308" s="283">
        <v>1</v>
      </c>
      <c r="D308" s="284">
        <v>2</v>
      </c>
      <c r="E308" s="284">
        <v>1</v>
      </c>
      <c r="F308" s="285">
        <v>2</v>
      </c>
      <c r="G308" s="286" t="s">
        <v>357</v>
      </c>
      <c r="H308" s="249">
        <v>279</v>
      </c>
      <c r="I308" s="269">
        <v>0</v>
      </c>
      <c r="J308" s="269">
        <v>0</v>
      </c>
      <c r="K308" s="269">
        <v>0</v>
      </c>
      <c r="L308" s="269">
        <v>0</v>
      </c>
    </row>
    <row r="309" spans="1:12" ht="15.75" hidden="1" customHeight="1" collapsed="1">
      <c r="A309" s="261">
        <v>3</v>
      </c>
      <c r="B309" s="263">
        <v>3</v>
      </c>
      <c r="C309" s="261">
        <v>1</v>
      </c>
      <c r="D309" s="262">
        <v>3</v>
      </c>
      <c r="E309" s="262"/>
      <c r="F309" s="264"/>
      <c r="G309" s="263" t="s">
        <v>358</v>
      </c>
      <c r="H309" s="249">
        <v>280</v>
      </c>
      <c r="I309" s="250">
        <f>I310</f>
        <v>0</v>
      </c>
      <c r="J309" s="322">
        <f>J310</f>
        <v>0</v>
      </c>
      <c r="K309" s="251">
        <f>K310</f>
        <v>0</v>
      </c>
      <c r="L309" s="251">
        <f>L310</f>
        <v>0</v>
      </c>
    </row>
    <row r="310" spans="1:12" ht="15.75" hidden="1" customHeight="1" collapsed="1">
      <c r="A310" s="261">
        <v>3</v>
      </c>
      <c r="B310" s="286">
        <v>3</v>
      </c>
      <c r="C310" s="283">
        <v>1</v>
      </c>
      <c r="D310" s="284">
        <v>3</v>
      </c>
      <c r="E310" s="284">
        <v>1</v>
      </c>
      <c r="F310" s="285"/>
      <c r="G310" s="263" t="s">
        <v>358</v>
      </c>
      <c r="H310" s="249">
        <v>281</v>
      </c>
      <c r="I310" s="251">
        <f>I311+I312</f>
        <v>0</v>
      </c>
      <c r="J310" s="251">
        <f>J311+J312</f>
        <v>0</v>
      </c>
      <c r="K310" s="251">
        <f>K311+K312</f>
        <v>0</v>
      </c>
      <c r="L310" s="251">
        <f>L311+L312</f>
        <v>0</v>
      </c>
    </row>
    <row r="311" spans="1:12" ht="27" hidden="1" customHeight="1" collapsed="1">
      <c r="A311" s="261">
        <v>3</v>
      </c>
      <c r="B311" s="263">
        <v>3</v>
      </c>
      <c r="C311" s="261">
        <v>1</v>
      </c>
      <c r="D311" s="262">
        <v>3</v>
      </c>
      <c r="E311" s="262">
        <v>1</v>
      </c>
      <c r="F311" s="264">
        <v>1</v>
      </c>
      <c r="G311" s="263" t="s">
        <v>359</v>
      </c>
      <c r="H311" s="249">
        <v>282</v>
      </c>
      <c r="I311" s="313">
        <v>0</v>
      </c>
      <c r="J311" s="313">
        <v>0</v>
      </c>
      <c r="K311" s="313">
        <v>0</v>
      </c>
      <c r="L311" s="312">
        <v>0</v>
      </c>
    </row>
    <row r="312" spans="1:12" ht="26.25" hidden="1" customHeight="1" collapsed="1">
      <c r="A312" s="261">
        <v>3</v>
      </c>
      <c r="B312" s="263">
        <v>3</v>
      </c>
      <c r="C312" s="261">
        <v>1</v>
      </c>
      <c r="D312" s="262">
        <v>3</v>
      </c>
      <c r="E312" s="262">
        <v>1</v>
      </c>
      <c r="F312" s="264">
        <v>2</v>
      </c>
      <c r="G312" s="263" t="s">
        <v>360</v>
      </c>
      <c r="H312" s="249">
        <v>283</v>
      </c>
      <c r="I312" s="269">
        <v>0</v>
      </c>
      <c r="J312" s="269">
        <v>0</v>
      </c>
      <c r="K312" s="269">
        <v>0</v>
      </c>
      <c r="L312" s="269">
        <v>0</v>
      </c>
    </row>
    <row r="313" spans="1:12" hidden="1" collapsed="1">
      <c r="A313" s="261">
        <v>3</v>
      </c>
      <c r="B313" s="263">
        <v>3</v>
      </c>
      <c r="C313" s="261">
        <v>1</v>
      </c>
      <c r="D313" s="262">
        <v>4</v>
      </c>
      <c r="E313" s="262"/>
      <c r="F313" s="264"/>
      <c r="G313" s="263" t="s">
        <v>361</v>
      </c>
      <c r="H313" s="249">
        <v>284</v>
      </c>
      <c r="I313" s="250">
        <f>I314</f>
        <v>0</v>
      </c>
      <c r="J313" s="322">
        <f>J314</f>
        <v>0</v>
      </c>
      <c r="K313" s="251">
        <f>K314</f>
        <v>0</v>
      </c>
      <c r="L313" s="251">
        <f>L314</f>
        <v>0</v>
      </c>
    </row>
    <row r="314" spans="1:12" ht="15" hidden="1" customHeight="1" collapsed="1">
      <c r="A314" s="266">
        <v>3</v>
      </c>
      <c r="B314" s="261">
        <v>3</v>
      </c>
      <c r="C314" s="262">
        <v>1</v>
      </c>
      <c r="D314" s="262">
        <v>4</v>
      </c>
      <c r="E314" s="262">
        <v>1</v>
      </c>
      <c r="F314" s="264"/>
      <c r="G314" s="263" t="s">
        <v>361</v>
      </c>
      <c r="H314" s="249">
        <v>285</v>
      </c>
      <c r="I314" s="250">
        <f>SUM(I315:I316)</f>
        <v>0</v>
      </c>
      <c r="J314" s="250">
        <f>SUM(J315:J316)</f>
        <v>0</v>
      </c>
      <c r="K314" s="250">
        <f>SUM(K315:K316)</f>
        <v>0</v>
      </c>
      <c r="L314" s="250">
        <f>SUM(L315:L316)</f>
        <v>0</v>
      </c>
    </row>
    <row r="315" spans="1:12" hidden="1" collapsed="1">
      <c r="A315" s="266">
        <v>3</v>
      </c>
      <c r="B315" s="261">
        <v>3</v>
      </c>
      <c r="C315" s="262">
        <v>1</v>
      </c>
      <c r="D315" s="262">
        <v>4</v>
      </c>
      <c r="E315" s="262">
        <v>1</v>
      </c>
      <c r="F315" s="264">
        <v>1</v>
      </c>
      <c r="G315" s="263" t="s">
        <v>362</v>
      </c>
      <c r="H315" s="249">
        <v>286</v>
      </c>
      <c r="I315" s="268">
        <v>0</v>
      </c>
      <c r="J315" s="269">
        <v>0</v>
      </c>
      <c r="K315" s="269">
        <v>0</v>
      </c>
      <c r="L315" s="268">
        <v>0</v>
      </c>
    </row>
    <row r="316" spans="1:12" ht="14.25" hidden="1" customHeight="1" collapsed="1">
      <c r="A316" s="261">
        <v>3</v>
      </c>
      <c r="B316" s="262">
        <v>3</v>
      </c>
      <c r="C316" s="262">
        <v>1</v>
      </c>
      <c r="D316" s="262">
        <v>4</v>
      </c>
      <c r="E316" s="262">
        <v>1</v>
      </c>
      <c r="F316" s="264">
        <v>2</v>
      </c>
      <c r="G316" s="263" t="s">
        <v>363</v>
      </c>
      <c r="H316" s="249">
        <v>287</v>
      </c>
      <c r="I316" s="269">
        <v>0</v>
      </c>
      <c r="J316" s="313">
        <v>0</v>
      </c>
      <c r="K316" s="313">
        <v>0</v>
      </c>
      <c r="L316" s="312">
        <v>0</v>
      </c>
    </row>
    <row r="317" spans="1:12" ht="15.75" hidden="1" customHeight="1" collapsed="1">
      <c r="A317" s="261">
        <v>3</v>
      </c>
      <c r="B317" s="262">
        <v>3</v>
      </c>
      <c r="C317" s="262">
        <v>1</v>
      </c>
      <c r="D317" s="262">
        <v>5</v>
      </c>
      <c r="E317" s="262"/>
      <c r="F317" s="264"/>
      <c r="G317" s="263" t="s">
        <v>364</v>
      </c>
      <c r="H317" s="249">
        <v>288</v>
      </c>
      <c r="I317" s="273">
        <f t="shared" ref="I317:L318" si="28">I318</f>
        <v>0</v>
      </c>
      <c r="J317" s="322">
        <f t="shared" si="28"/>
        <v>0</v>
      </c>
      <c r="K317" s="251">
        <f t="shared" si="28"/>
        <v>0</v>
      </c>
      <c r="L317" s="251">
        <f t="shared" si="28"/>
        <v>0</v>
      </c>
    </row>
    <row r="318" spans="1:12" ht="14.25" hidden="1" customHeight="1" collapsed="1">
      <c r="A318" s="256">
        <v>3</v>
      </c>
      <c r="B318" s="284">
        <v>3</v>
      </c>
      <c r="C318" s="284">
        <v>1</v>
      </c>
      <c r="D318" s="284">
        <v>5</v>
      </c>
      <c r="E318" s="284">
        <v>1</v>
      </c>
      <c r="F318" s="285"/>
      <c r="G318" s="263" t="s">
        <v>364</v>
      </c>
      <c r="H318" s="249">
        <v>289</v>
      </c>
      <c r="I318" s="251">
        <f t="shared" si="28"/>
        <v>0</v>
      </c>
      <c r="J318" s="323">
        <f t="shared" si="28"/>
        <v>0</v>
      </c>
      <c r="K318" s="273">
        <f t="shared" si="28"/>
        <v>0</v>
      </c>
      <c r="L318" s="273">
        <f t="shared" si="28"/>
        <v>0</v>
      </c>
    </row>
    <row r="319" spans="1:12" ht="14.25" hidden="1" customHeight="1" collapsed="1">
      <c r="A319" s="261">
        <v>3</v>
      </c>
      <c r="B319" s="262">
        <v>3</v>
      </c>
      <c r="C319" s="262">
        <v>1</v>
      </c>
      <c r="D319" s="262">
        <v>5</v>
      </c>
      <c r="E319" s="262">
        <v>1</v>
      </c>
      <c r="F319" s="264">
        <v>1</v>
      </c>
      <c r="G319" s="263" t="s">
        <v>365</v>
      </c>
      <c r="H319" s="249">
        <v>290</v>
      </c>
      <c r="I319" s="269">
        <v>0</v>
      </c>
      <c r="J319" s="313">
        <v>0</v>
      </c>
      <c r="K319" s="313">
        <v>0</v>
      </c>
      <c r="L319" s="312">
        <v>0</v>
      </c>
    </row>
    <row r="320" spans="1:12" ht="14.25" hidden="1" customHeight="1" collapsed="1">
      <c r="A320" s="261">
        <v>3</v>
      </c>
      <c r="B320" s="262">
        <v>3</v>
      </c>
      <c r="C320" s="262">
        <v>1</v>
      </c>
      <c r="D320" s="262">
        <v>6</v>
      </c>
      <c r="E320" s="262"/>
      <c r="F320" s="264"/>
      <c r="G320" s="263" t="s">
        <v>334</v>
      </c>
      <c r="H320" s="249">
        <v>291</v>
      </c>
      <c r="I320" s="251">
        <f t="shared" ref="I320:L321" si="29">I321</f>
        <v>0</v>
      </c>
      <c r="J320" s="322">
        <f t="shared" si="29"/>
        <v>0</v>
      </c>
      <c r="K320" s="251">
        <f t="shared" si="29"/>
        <v>0</v>
      </c>
      <c r="L320" s="251">
        <f t="shared" si="29"/>
        <v>0</v>
      </c>
    </row>
    <row r="321" spans="1:16" ht="13.5" hidden="1" customHeight="1" collapsed="1">
      <c r="A321" s="261">
        <v>3</v>
      </c>
      <c r="B321" s="262">
        <v>3</v>
      </c>
      <c r="C321" s="262">
        <v>1</v>
      </c>
      <c r="D321" s="262">
        <v>6</v>
      </c>
      <c r="E321" s="262">
        <v>1</v>
      </c>
      <c r="F321" s="264"/>
      <c r="G321" s="263" t="s">
        <v>334</v>
      </c>
      <c r="H321" s="249">
        <v>292</v>
      </c>
      <c r="I321" s="250">
        <f t="shared" si="29"/>
        <v>0</v>
      </c>
      <c r="J321" s="322">
        <f t="shared" si="29"/>
        <v>0</v>
      </c>
      <c r="K321" s="251">
        <f t="shared" si="29"/>
        <v>0</v>
      </c>
      <c r="L321" s="251">
        <f t="shared" si="29"/>
        <v>0</v>
      </c>
    </row>
    <row r="322" spans="1:16" ht="14.25" hidden="1" customHeight="1" collapsed="1">
      <c r="A322" s="261">
        <v>3</v>
      </c>
      <c r="B322" s="262">
        <v>3</v>
      </c>
      <c r="C322" s="262">
        <v>1</v>
      </c>
      <c r="D322" s="262">
        <v>6</v>
      </c>
      <c r="E322" s="262">
        <v>1</v>
      </c>
      <c r="F322" s="264">
        <v>1</v>
      </c>
      <c r="G322" s="263" t="s">
        <v>334</v>
      </c>
      <c r="H322" s="249">
        <v>293</v>
      </c>
      <c r="I322" s="313">
        <v>0</v>
      </c>
      <c r="J322" s="313">
        <v>0</v>
      </c>
      <c r="K322" s="313">
        <v>0</v>
      </c>
      <c r="L322" s="312">
        <v>0</v>
      </c>
    </row>
    <row r="323" spans="1:16" ht="15" hidden="1" customHeight="1" collapsed="1">
      <c r="A323" s="261">
        <v>3</v>
      </c>
      <c r="B323" s="262">
        <v>3</v>
      </c>
      <c r="C323" s="262">
        <v>1</v>
      </c>
      <c r="D323" s="262">
        <v>7</v>
      </c>
      <c r="E323" s="262"/>
      <c r="F323" s="264"/>
      <c r="G323" s="263" t="s">
        <v>366</v>
      </c>
      <c r="H323" s="249">
        <v>294</v>
      </c>
      <c r="I323" s="250">
        <f>I324</f>
        <v>0</v>
      </c>
      <c r="J323" s="322">
        <f>J324</f>
        <v>0</v>
      </c>
      <c r="K323" s="251">
        <f>K324</f>
        <v>0</v>
      </c>
      <c r="L323" s="251">
        <f>L324</f>
        <v>0</v>
      </c>
    </row>
    <row r="324" spans="1:16" ht="16.5" hidden="1" customHeight="1" collapsed="1">
      <c r="A324" s="261">
        <v>3</v>
      </c>
      <c r="B324" s="262">
        <v>3</v>
      </c>
      <c r="C324" s="262">
        <v>1</v>
      </c>
      <c r="D324" s="262">
        <v>7</v>
      </c>
      <c r="E324" s="262">
        <v>1</v>
      </c>
      <c r="F324" s="264"/>
      <c r="G324" s="263" t="s">
        <v>366</v>
      </c>
      <c r="H324" s="249">
        <v>295</v>
      </c>
      <c r="I324" s="250">
        <f>I325+I326</f>
        <v>0</v>
      </c>
      <c r="J324" s="250">
        <f>J325+J326</f>
        <v>0</v>
      </c>
      <c r="K324" s="250">
        <f>K325+K326</f>
        <v>0</v>
      </c>
      <c r="L324" s="250">
        <f>L325+L326</f>
        <v>0</v>
      </c>
    </row>
    <row r="325" spans="1:16" ht="27" hidden="1" customHeight="1" collapsed="1">
      <c r="A325" s="261">
        <v>3</v>
      </c>
      <c r="B325" s="262">
        <v>3</v>
      </c>
      <c r="C325" s="262">
        <v>1</v>
      </c>
      <c r="D325" s="262">
        <v>7</v>
      </c>
      <c r="E325" s="262">
        <v>1</v>
      </c>
      <c r="F325" s="264">
        <v>1</v>
      </c>
      <c r="G325" s="263" t="s">
        <v>367</v>
      </c>
      <c r="H325" s="249">
        <v>296</v>
      </c>
      <c r="I325" s="313">
        <v>0</v>
      </c>
      <c r="J325" s="313">
        <v>0</v>
      </c>
      <c r="K325" s="313">
        <v>0</v>
      </c>
      <c r="L325" s="312">
        <v>0</v>
      </c>
    </row>
    <row r="326" spans="1:16" ht="27.75" hidden="1" customHeight="1" collapsed="1">
      <c r="A326" s="261">
        <v>3</v>
      </c>
      <c r="B326" s="262">
        <v>3</v>
      </c>
      <c r="C326" s="262">
        <v>1</v>
      </c>
      <c r="D326" s="262">
        <v>7</v>
      </c>
      <c r="E326" s="262">
        <v>1</v>
      </c>
      <c r="F326" s="264">
        <v>2</v>
      </c>
      <c r="G326" s="263" t="s">
        <v>368</v>
      </c>
      <c r="H326" s="249">
        <v>297</v>
      </c>
      <c r="I326" s="269">
        <v>0</v>
      </c>
      <c r="J326" s="269">
        <v>0</v>
      </c>
      <c r="K326" s="269">
        <v>0</v>
      </c>
      <c r="L326" s="269">
        <v>0</v>
      </c>
    </row>
    <row r="327" spans="1:16" ht="38.25" hidden="1" customHeight="1" collapsed="1">
      <c r="A327" s="261">
        <v>3</v>
      </c>
      <c r="B327" s="262">
        <v>3</v>
      </c>
      <c r="C327" s="262">
        <v>2</v>
      </c>
      <c r="D327" s="262"/>
      <c r="E327" s="262"/>
      <c r="F327" s="264"/>
      <c r="G327" s="263" t="s">
        <v>369</v>
      </c>
      <c r="H327" s="249">
        <v>298</v>
      </c>
      <c r="I327" s="250">
        <f>SUM(I328+I337+I341+I345+I349+I352+I355)</f>
        <v>0</v>
      </c>
      <c r="J327" s="322">
        <f>SUM(J328+J337+J341+J345+J349+J352+J355)</f>
        <v>0</v>
      </c>
      <c r="K327" s="251">
        <f>SUM(K328+K337+K341+K345+K349+K352+K355)</f>
        <v>0</v>
      </c>
      <c r="L327" s="251">
        <f>SUM(L328+L337+L341+L345+L349+L352+L355)</f>
        <v>0</v>
      </c>
    </row>
    <row r="328" spans="1:16" ht="15" hidden="1" customHeight="1" collapsed="1">
      <c r="A328" s="261">
        <v>3</v>
      </c>
      <c r="B328" s="262">
        <v>3</v>
      </c>
      <c r="C328" s="262">
        <v>2</v>
      </c>
      <c r="D328" s="262">
        <v>1</v>
      </c>
      <c r="E328" s="262"/>
      <c r="F328" s="264"/>
      <c r="G328" s="263" t="s">
        <v>316</v>
      </c>
      <c r="H328" s="249">
        <v>299</v>
      </c>
      <c r="I328" s="250">
        <f>I329</f>
        <v>0</v>
      </c>
      <c r="J328" s="322">
        <f>J329</f>
        <v>0</v>
      </c>
      <c r="K328" s="251">
        <f>K329</f>
        <v>0</v>
      </c>
      <c r="L328" s="251">
        <f>L329</f>
        <v>0</v>
      </c>
    </row>
    <row r="329" spans="1:16" hidden="1" collapsed="1">
      <c r="A329" s="266">
        <v>3</v>
      </c>
      <c r="B329" s="261">
        <v>3</v>
      </c>
      <c r="C329" s="262">
        <v>2</v>
      </c>
      <c r="D329" s="263">
        <v>1</v>
      </c>
      <c r="E329" s="261">
        <v>1</v>
      </c>
      <c r="F329" s="264"/>
      <c r="G329" s="263" t="s">
        <v>316</v>
      </c>
      <c r="H329" s="249">
        <v>300</v>
      </c>
      <c r="I329" s="250">
        <f>SUM(I330:I330)</f>
        <v>0</v>
      </c>
      <c r="J329" s="250">
        <f>SUM(J330:J330)</f>
        <v>0</v>
      </c>
      <c r="K329" s="250">
        <f>SUM(K330:K330)</f>
        <v>0</v>
      </c>
      <c r="L329" s="250">
        <f>SUM(L330:L330)</f>
        <v>0</v>
      </c>
      <c r="M329" s="324"/>
      <c r="N329" s="324"/>
      <c r="O329" s="324"/>
      <c r="P329" s="324"/>
    </row>
    <row r="330" spans="1:16" ht="13.5" hidden="1" customHeight="1" collapsed="1">
      <c r="A330" s="266">
        <v>3</v>
      </c>
      <c r="B330" s="261">
        <v>3</v>
      </c>
      <c r="C330" s="262">
        <v>2</v>
      </c>
      <c r="D330" s="263">
        <v>1</v>
      </c>
      <c r="E330" s="261">
        <v>1</v>
      </c>
      <c r="F330" s="264">
        <v>1</v>
      </c>
      <c r="G330" s="263" t="s">
        <v>317</v>
      </c>
      <c r="H330" s="249">
        <v>301</v>
      </c>
      <c r="I330" s="313">
        <v>0</v>
      </c>
      <c r="J330" s="313">
        <v>0</v>
      </c>
      <c r="K330" s="313">
        <v>0</v>
      </c>
      <c r="L330" s="312">
        <v>0</v>
      </c>
    </row>
    <row r="331" spans="1:16" hidden="1" collapsed="1">
      <c r="A331" s="266">
        <v>3</v>
      </c>
      <c r="B331" s="261">
        <v>3</v>
      </c>
      <c r="C331" s="262">
        <v>2</v>
      </c>
      <c r="D331" s="263">
        <v>1</v>
      </c>
      <c r="E331" s="261">
        <v>2</v>
      </c>
      <c r="F331" s="264"/>
      <c r="G331" s="286" t="s">
        <v>340</v>
      </c>
      <c r="H331" s="249">
        <v>302</v>
      </c>
      <c r="I331" s="250">
        <f>SUM(I332:I333)</f>
        <v>0</v>
      </c>
      <c r="J331" s="250">
        <f>SUM(J332:J333)</f>
        <v>0</v>
      </c>
      <c r="K331" s="250">
        <f>SUM(K332:K333)</f>
        <v>0</v>
      </c>
      <c r="L331" s="250">
        <f>SUM(L332:L333)</f>
        <v>0</v>
      </c>
    </row>
    <row r="332" spans="1:16" hidden="1" collapsed="1">
      <c r="A332" s="266">
        <v>3</v>
      </c>
      <c r="B332" s="261">
        <v>3</v>
      </c>
      <c r="C332" s="262">
        <v>2</v>
      </c>
      <c r="D332" s="263">
        <v>1</v>
      </c>
      <c r="E332" s="261">
        <v>2</v>
      </c>
      <c r="F332" s="264">
        <v>1</v>
      </c>
      <c r="G332" s="286" t="s">
        <v>319</v>
      </c>
      <c r="H332" s="249">
        <v>303</v>
      </c>
      <c r="I332" s="313">
        <v>0</v>
      </c>
      <c r="J332" s="313">
        <v>0</v>
      </c>
      <c r="K332" s="313">
        <v>0</v>
      </c>
      <c r="L332" s="312">
        <v>0</v>
      </c>
    </row>
    <row r="333" spans="1:16" hidden="1" collapsed="1">
      <c r="A333" s="266">
        <v>3</v>
      </c>
      <c r="B333" s="261">
        <v>3</v>
      </c>
      <c r="C333" s="262">
        <v>2</v>
      </c>
      <c r="D333" s="263">
        <v>1</v>
      </c>
      <c r="E333" s="261">
        <v>2</v>
      </c>
      <c r="F333" s="264">
        <v>2</v>
      </c>
      <c r="G333" s="286" t="s">
        <v>320</v>
      </c>
      <c r="H333" s="249">
        <v>304</v>
      </c>
      <c r="I333" s="269">
        <v>0</v>
      </c>
      <c r="J333" s="269">
        <v>0</v>
      </c>
      <c r="K333" s="269">
        <v>0</v>
      </c>
      <c r="L333" s="269">
        <v>0</v>
      </c>
    </row>
    <row r="334" spans="1:16" hidden="1" collapsed="1">
      <c r="A334" s="266">
        <v>3</v>
      </c>
      <c r="B334" s="261">
        <v>3</v>
      </c>
      <c r="C334" s="262">
        <v>2</v>
      </c>
      <c r="D334" s="263">
        <v>1</v>
      </c>
      <c r="E334" s="261">
        <v>3</v>
      </c>
      <c r="F334" s="264"/>
      <c r="G334" s="286" t="s">
        <v>321</v>
      </c>
      <c r="H334" s="249">
        <v>305</v>
      </c>
      <c r="I334" s="250">
        <f>SUM(I335:I336)</f>
        <v>0</v>
      </c>
      <c r="J334" s="250">
        <f>SUM(J335:J336)</f>
        <v>0</v>
      </c>
      <c r="K334" s="250">
        <f>SUM(K335:K336)</f>
        <v>0</v>
      </c>
      <c r="L334" s="250">
        <f>SUM(L335:L336)</f>
        <v>0</v>
      </c>
    </row>
    <row r="335" spans="1:16" hidden="1" collapsed="1">
      <c r="A335" s="266">
        <v>3</v>
      </c>
      <c r="B335" s="261">
        <v>3</v>
      </c>
      <c r="C335" s="262">
        <v>2</v>
      </c>
      <c r="D335" s="263">
        <v>1</v>
      </c>
      <c r="E335" s="261">
        <v>3</v>
      </c>
      <c r="F335" s="264">
        <v>1</v>
      </c>
      <c r="G335" s="286" t="s">
        <v>322</v>
      </c>
      <c r="H335" s="249">
        <v>306</v>
      </c>
      <c r="I335" s="269">
        <v>0</v>
      </c>
      <c r="J335" s="269">
        <v>0</v>
      </c>
      <c r="K335" s="269">
        <v>0</v>
      </c>
      <c r="L335" s="269">
        <v>0</v>
      </c>
    </row>
    <row r="336" spans="1:16" hidden="1" collapsed="1">
      <c r="A336" s="266">
        <v>3</v>
      </c>
      <c r="B336" s="261">
        <v>3</v>
      </c>
      <c r="C336" s="262">
        <v>2</v>
      </c>
      <c r="D336" s="263">
        <v>1</v>
      </c>
      <c r="E336" s="261">
        <v>3</v>
      </c>
      <c r="F336" s="264">
        <v>2</v>
      </c>
      <c r="G336" s="286" t="s">
        <v>341</v>
      </c>
      <c r="H336" s="249">
        <v>307</v>
      </c>
      <c r="I336" s="287">
        <v>0</v>
      </c>
      <c r="J336" s="325">
        <v>0</v>
      </c>
      <c r="K336" s="287">
        <v>0</v>
      </c>
      <c r="L336" s="287">
        <v>0</v>
      </c>
    </row>
    <row r="337" spans="1:12" hidden="1" collapsed="1">
      <c r="A337" s="274">
        <v>3</v>
      </c>
      <c r="B337" s="274">
        <v>3</v>
      </c>
      <c r="C337" s="283">
        <v>2</v>
      </c>
      <c r="D337" s="286">
        <v>2</v>
      </c>
      <c r="E337" s="283"/>
      <c r="F337" s="285"/>
      <c r="G337" s="286" t="s">
        <v>355</v>
      </c>
      <c r="H337" s="249">
        <v>308</v>
      </c>
      <c r="I337" s="279">
        <f>I338</f>
        <v>0</v>
      </c>
      <c r="J337" s="326">
        <f>J338</f>
        <v>0</v>
      </c>
      <c r="K337" s="280">
        <f>K338</f>
        <v>0</v>
      </c>
      <c r="L337" s="280">
        <f>L338</f>
        <v>0</v>
      </c>
    </row>
    <row r="338" spans="1:12" hidden="1" collapsed="1">
      <c r="A338" s="266">
        <v>3</v>
      </c>
      <c r="B338" s="266">
        <v>3</v>
      </c>
      <c r="C338" s="261">
        <v>2</v>
      </c>
      <c r="D338" s="263">
        <v>2</v>
      </c>
      <c r="E338" s="261">
        <v>1</v>
      </c>
      <c r="F338" s="264"/>
      <c r="G338" s="286" t="s">
        <v>355</v>
      </c>
      <c r="H338" s="249">
        <v>309</v>
      </c>
      <c r="I338" s="250">
        <f>SUM(I339:I340)</f>
        <v>0</v>
      </c>
      <c r="J338" s="292">
        <f>SUM(J339:J340)</f>
        <v>0</v>
      </c>
      <c r="K338" s="251">
        <f>SUM(K339:K340)</f>
        <v>0</v>
      </c>
      <c r="L338" s="251">
        <f>SUM(L339:L340)</f>
        <v>0</v>
      </c>
    </row>
    <row r="339" spans="1:12" hidden="1" collapsed="1">
      <c r="A339" s="266">
        <v>3</v>
      </c>
      <c r="B339" s="266">
        <v>3</v>
      </c>
      <c r="C339" s="261">
        <v>2</v>
      </c>
      <c r="D339" s="263">
        <v>2</v>
      </c>
      <c r="E339" s="266">
        <v>1</v>
      </c>
      <c r="F339" s="297">
        <v>1</v>
      </c>
      <c r="G339" s="263" t="s">
        <v>356</v>
      </c>
      <c r="H339" s="249">
        <v>310</v>
      </c>
      <c r="I339" s="269">
        <v>0</v>
      </c>
      <c r="J339" s="269">
        <v>0</v>
      </c>
      <c r="K339" s="269">
        <v>0</v>
      </c>
      <c r="L339" s="269">
        <v>0</v>
      </c>
    </row>
    <row r="340" spans="1:12" hidden="1" collapsed="1">
      <c r="A340" s="274">
        <v>3</v>
      </c>
      <c r="B340" s="274">
        <v>3</v>
      </c>
      <c r="C340" s="275">
        <v>2</v>
      </c>
      <c r="D340" s="276">
        <v>2</v>
      </c>
      <c r="E340" s="277">
        <v>1</v>
      </c>
      <c r="F340" s="305">
        <v>2</v>
      </c>
      <c r="G340" s="277" t="s">
        <v>357</v>
      </c>
      <c r="H340" s="249">
        <v>311</v>
      </c>
      <c r="I340" s="269">
        <v>0</v>
      </c>
      <c r="J340" s="269">
        <v>0</v>
      </c>
      <c r="K340" s="269">
        <v>0</v>
      </c>
      <c r="L340" s="269">
        <v>0</v>
      </c>
    </row>
    <row r="341" spans="1:12" ht="23.25" hidden="1" customHeight="1" collapsed="1">
      <c r="A341" s="266">
        <v>3</v>
      </c>
      <c r="B341" s="266">
        <v>3</v>
      </c>
      <c r="C341" s="261">
        <v>2</v>
      </c>
      <c r="D341" s="262">
        <v>3</v>
      </c>
      <c r="E341" s="263"/>
      <c r="F341" s="297"/>
      <c r="G341" s="263" t="s">
        <v>358</v>
      </c>
      <c r="H341" s="249">
        <v>312</v>
      </c>
      <c r="I341" s="250">
        <f>I342</f>
        <v>0</v>
      </c>
      <c r="J341" s="292">
        <f>J342</f>
        <v>0</v>
      </c>
      <c r="K341" s="251">
        <f>K342</f>
        <v>0</v>
      </c>
      <c r="L341" s="251">
        <f>L342</f>
        <v>0</v>
      </c>
    </row>
    <row r="342" spans="1:12" ht="13.5" hidden="1" customHeight="1" collapsed="1">
      <c r="A342" s="266">
        <v>3</v>
      </c>
      <c r="B342" s="266">
        <v>3</v>
      </c>
      <c r="C342" s="261">
        <v>2</v>
      </c>
      <c r="D342" s="262">
        <v>3</v>
      </c>
      <c r="E342" s="263">
        <v>1</v>
      </c>
      <c r="F342" s="297"/>
      <c r="G342" s="263" t="s">
        <v>358</v>
      </c>
      <c r="H342" s="249">
        <v>313</v>
      </c>
      <c r="I342" s="250">
        <f>I343+I344</f>
        <v>0</v>
      </c>
      <c r="J342" s="250">
        <f>J343+J344</f>
        <v>0</v>
      </c>
      <c r="K342" s="250">
        <f>K343+K344</f>
        <v>0</v>
      </c>
      <c r="L342" s="250">
        <f>L343+L344</f>
        <v>0</v>
      </c>
    </row>
    <row r="343" spans="1:12" ht="28.5" hidden="1" customHeight="1" collapsed="1">
      <c r="A343" s="266">
        <v>3</v>
      </c>
      <c r="B343" s="266">
        <v>3</v>
      </c>
      <c r="C343" s="261">
        <v>2</v>
      </c>
      <c r="D343" s="262">
        <v>3</v>
      </c>
      <c r="E343" s="263">
        <v>1</v>
      </c>
      <c r="F343" s="297">
        <v>1</v>
      </c>
      <c r="G343" s="263" t="s">
        <v>359</v>
      </c>
      <c r="H343" s="249">
        <v>314</v>
      </c>
      <c r="I343" s="313">
        <v>0</v>
      </c>
      <c r="J343" s="313">
        <v>0</v>
      </c>
      <c r="K343" s="313">
        <v>0</v>
      </c>
      <c r="L343" s="312">
        <v>0</v>
      </c>
    </row>
    <row r="344" spans="1:12" ht="27.75" hidden="1" customHeight="1" collapsed="1">
      <c r="A344" s="266">
        <v>3</v>
      </c>
      <c r="B344" s="266">
        <v>3</v>
      </c>
      <c r="C344" s="261">
        <v>2</v>
      </c>
      <c r="D344" s="262">
        <v>3</v>
      </c>
      <c r="E344" s="263">
        <v>1</v>
      </c>
      <c r="F344" s="297">
        <v>2</v>
      </c>
      <c r="G344" s="263" t="s">
        <v>360</v>
      </c>
      <c r="H344" s="249">
        <v>315</v>
      </c>
      <c r="I344" s="269">
        <v>0</v>
      </c>
      <c r="J344" s="269">
        <v>0</v>
      </c>
      <c r="K344" s="269">
        <v>0</v>
      </c>
      <c r="L344" s="269">
        <v>0</v>
      </c>
    </row>
    <row r="345" spans="1:12" hidden="1" collapsed="1">
      <c r="A345" s="266">
        <v>3</v>
      </c>
      <c r="B345" s="266">
        <v>3</v>
      </c>
      <c r="C345" s="261">
        <v>2</v>
      </c>
      <c r="D345" s="262">
        <v>4</v>
      </c>
      <c r="E345" s="262"/>
      <c r="F345" s="264"/>
      <c r="G345" s="263" t="s">
        <v>361</v>
      </c>
      <c r="H345" s="249">
        <v>316</v>
      </c>
      <c r="I345" s="250">
        <f>I346</f>
        <v>0</v>
      </c>
      <c r="J345" s="292">
        <f>J346</f>
        <v>0</v>
      </c>
      <c r="K345" s="251">
        <f>K346</f>
        <v>0</v>
      </c>
      <c r="L345" s="251">
        <f>L346</f>
        <v>0</v>
      </c>
    </row>
    <row r="346" spans="1:12" hidden="1" collapsed="1">
      <c r="A346" s="282">
        <v>3</v>
      </c>
      <c r="B346" s="282">
        <v>3</v>
      </c>
      <c r="C346" s="256">
        <v>2</v>
      </c>
      <c r="D346" s="254">
        <v>4</v>
      </c>
      <c r="E346" s="254">
        <v>1</v>
      </c>
      <c r="F346" s="257"/>
      <c r="G346" s="263" t="s">
        <v>361</v>
      </c>
      <c r="H346" s="249">
        <v>317</v>
      </c>
      <c r="I346" s="272">
        <f>SUM(I347:I348)</f>
        <v>0</v>
      </c>
      <c r="J346" s="294">
        <f>SUM(J347:J348)</f>
        <v>0</v>
      </c>
      <c r="K346" s="273">
        <f>SUM(K347:K348)</f>
        <v>0</v>
      </c>
      <c r="L346" s="273">
        <f>SUM(L347:L348)</f>
        <v>0</v>
      </c>
    </row>
    <row r="347" spans="1:12" ht="15.75" hidden="1" customHeight="1" collapsed="1">
      <c r="A347" s="266">
        <v>3</v>
      </c>
      <c r="B347" s="266">
        <v>3</v>
      </c>
      <c r="C347" s="261">
        <v>2</v>
      </c>
      <c r="D347" s="262">
        <v>4</v>
      </c>
      <c r="E347" s="262">
        <v>1</v>
      </c>
      <c r="F347" s="264">
        <v>1</v>
      </c>
      <c r="G347" s="263" t="s">
        <v>362</v>
      </c>
      <c r="H347" s="249">
        <v>318</v>
      </c>
      <c r="I347" s="269">
        <v>0</v>
      </c>
      <c r="J347" s="269">
        <v>0</v>
      </c>
      <c r="K347" s="269">
        <v>0</v>
      </c>
      <c r="L347" s="269">
        <v>0</v>
      </c>
    </row>
    <row r="348" spans="1:12" hidden="1" collapsed="1">
      <c r="A348" s="266">
        <v>3</v>
      </c>
      <c r="B348" s="266">
        <v>3</v>
      </c>
      <c r="C348" s="261">
        <v>2</v>
      </c>
      <c r="D348" s="262">
        <v>4</v>
      </c>
      <c r="E348" s="262">
        <v>1</v>
      </c>
      <c r="F348" s="264">
        <v>2</v>
      </c>
      <c r="G348" s="263" t="s">
        <v>370</v>
      </c>
      <c r="H348" s="249">
        <v>319</v>
      </c>
      <c r="I348" s="269">
        <v>0</v>
      </c>
      <c r="J348" s="269">
        <v>0</v>
      </c>
      <c r="K348" s="269">
        <v>0</v>
      </c>
      <c r="L348" s="269">
        <v>0</v>
      </c>
    </row>
    <row r="349" spans="1:12" hidden="1" collapsed="1">
      <c r="A349" s="266">
        <v>3</v>
      </c>
      <c r="B349" s="266">
        <v>3</v>
      </c>
      <c r="C349" s="261">
        <v>2</v>
      </c>
      <c r="D349" s="262">
        <v>5</v>
      </c>
      <c r="E349" s="262"/>
      <c r="F349" s="264"/>
      <c r="G349" s="263" t="s">
        <v>364</v>
      </c>
      <c r="H349" s="249">
        <v>320</v>
      </c>
      <c r="I349" s="250">
        <f t="shared" ref="I349:L350" si="30">I350</f>
        <v>0</v>
      </c>
      <c r="J349" s="292">
        <f t="shared" si="30"/>
        <v>0</v>
      </c>
      <c r="K349" s="251">
        <f t="shared" si="30"/>
        <v>0</v>
      </c>
      <c r="L349" s="251">
        <f t="shared" si="30"/>
        <v>0</v>
      </c>
    </row>
    <row r="350" spans="1:12" hidden="1" collapsed="1">
      <c r="A350" s="282">
        <v>3</v>
      </c>
      <c r="B350" s="282">
        <v>3</v>
      </c>
      <c r="C350" s="256">
        <v>2</v>
      </c>
      <c r="D350" s="254">
        <v>5</v>
      </c>
      <c r="E350" s="254">
        <v>1</v>
      </c>
      <c r="F350" s="257"/>
      <c r="G350" s="263" t="s">
        <v>364</v>
      </c>
      <c r="H350" s="249">
        <v>321</v>
      </c>
      <c r="I350" s="272">
        <f t="shared" si="30"/>
        <v>0</v>
      </c>
      <c r="J350" s="294">
        <f t="shared" si="30"/>
        <v>0</v>
      </c>
      <c r="K350" s="273">
        <f t="shared" si="30"/>
        <v>0</v>
      </c>
      <c r="L350" s="273">
        <f t="shared" si="30"/>
        <v>0</v>
      </c>
    </row>
    <row r="351" spans="1:12" hidden="1" collapsed="1">
      <c r="A351" s="266">
        <v>3</v>
      </c>
      <c r="B351" s="266">
        <v>3</v>
      </c>
      <c r="C351" s="261">
        <v>2</v>
      </c>
      <c r="D351" s="262">
        <v>5</v>
      </c>
      <c r="E351" s="262">
        <v>1</v>
      </c>
      <c r="F351" s="264">
        <v>1</v>
      </c>
      <c r="G351" s="263" t="s">
        <v>364</v>
      </c>
      <c r="H351" s="249">
        <v>322</v>
      </c>
      <c r="I351" s="313">
        <v>0</v>
      </c>
      <c r="J351" s="313">
        <v>0</v>
      </c>
      <c r="K351" s="313">
        <v>0</v>
      </c>
      <c r="L351" s="312">
        <v>0</v>
      </c>
    </row>
    <row r="352" spans="1:12" ht="16.5" hidden="1" customHeight="1" collapsed="1">
      <c r="A352" s="266">
        <v>3</v>
      </c>
      <c r="B352" s="266">
        <v>3</v>
      </c>
      <c r="C352" s="261">
        <v>2</v>
      </c>
      <c r="D352" s="262">
        <v>6</v>
      </c>
      <c r="E352" s="262"/>
      <c r="F352" s="264"/>
      <c r="G352" s="263" t="s">
        <v>334</v>
      </c>
      <c r="H352" s="249">
        <v>323</v>
      </c>
      <c r="I352" s="250">
        <f t="shared" ref="I352:L353" si="31">I353</f>
        <v>0</v>
      </c>
      <c r="J352" s="292">
        <f t="shared" si="31"/>
        <v>0</v>
      </c>
      <c r="K352" s="251">
        <f t="shared" si="31"/>
        <v>0</v>
      </c>
      <c r="L352" s="251">
        <f t="shared" si="31"/>
        <v>0</v>
      </c>
    </row>
    <row r="353" spans="1:12" ht="15" hidden="1" customHeight="1" collapsed="1">
      <c r="A353" s="266">
        <v>3</v>
      </c>
      <c r="B353" s="266">
        <v>3</v>
      </c>
      <c r="C353" s="261">
        <v>2</v>
      </c>
      <c r="D353" s="262">
        <v>6</v>
      </c>
      <c r="E353" s="262">
        <v>1</v>
      </c>
      <c r="F353" s="264"/>
      <c r="G353" s="263" t="s">
        <v>334</v>
      </c>
      <c r="H353" s="249">
        <v>324</v>
      </c>
      <c r="I353" s="250">
        <f t="shared" si="31"/>
        <v>0</v>
      </c>
      <c r="J353" s="292">
        <f t="shared" si="31"/>
        <v>0</v>
      </c>
      <c r="K353" s="251">
        <f t="shared" si="31"/>
        <v>0</v>
      </c>
      <c r="L353" s="251">
        <f t="shared" si="31"/>
        <v>0</v>
      </c>
    </row>
    <row r="354" spans="1:12" ht="13.5" hidden="1" customHeight="1" collapsed="1">
      <c r="A354" s="274">
        <v>3</v>
      </c>
      <c r="B354" s="274">
        <v>3</v>
      </c>
      <c r="C354" s="275">
        <v>2</v>
      </c>
      <c r="D354" s="276">
        <v>6</v>
      </c>
      <c r="E354" s="276">
        <v>1</v>
      </c>
      <c r="F354" s="278">
        <v>1</v>
      </c>
      <c r="G354" s="277" t="s">
        <v>334</v>
      </c>
      <c r="H354" s="249">
        <v>325</v>
      </c>
      <c r="I354" s="313">
        <v>0</v>
      </c>
      <c r="J354" s="313">
        <v>0</v>
      </c>
      <c r="K354" s="313">
        <v>0</v>
      </c>
      <c r="L354" s="312">
        <v>0</v>
      </c>
    </row>
    <row r="355" spans="1:12" ht="15" hidden="1" customHeight="1" collapsed="1">
      <c r="A355" s="266">
        <v>3</v>
      </c>
      <c r="B355" s="266">
        <v>3</v>
      </c>
      <c r="C355" s="261">
        <v>2</v>
      </c>
      <c r="D355" s="262">
        <v>7</v>
      </c>
      <c r="E355" s="262"/>
      <c r="F355" s="264"/>
      <c r="G355" s="263" t="s">
        <v>366</v>
      </c>
      <c r="H355" s="249">
        <v>326</v>
      </c>
      <c r="I355" s="250">
        <f>I356</f>
        <v>0</v>
      </c>
      <c r="J355" s="292">
        <f>J356</f>
        <v>0</v>
      </c>
      <c r="K355" s="251">
        <f>K356</f>
        <v>0</v>
      </c>
      <c r="L355" s="251">
        <f>L356</f>
        <v>0</v>
      </c>
    </row>
    <row r="356" spans="1:12" ht="12.75" hidden="1" customHeight="1" collapsed="1">
      <c r="A356" s="274">
        <v>3</v>
      </c>
      <c r="B356" s="274">
        <v>3</v>
      </c>
      <c r="C356" s="275">
        <v>2</v>
      </c>
      <c r="D356" s="276">
        <v>7</v>
      </c>
      <c r="E356" s="276">
        <v>1</v>
      </c>
      <c r="F356" s="278"/>
      <c r="G356" s="263" t="s">
        <v>366</v>
      </c>
      <c r="H356" s="249">
        <v>327</v>
      </c>
      <c r="I356" s="250">
        <f>SUM(I357:I358)</f>
        <v>0</v>
      </c>
      <c r="J356" s="250">
        <f>SUM(J357:J358)</f>
        <v>0</v>
      </c>
      <c r="K356" s="250">
        <f>SUM(K357:K358)</f>
        <v>0</v>
      </c>
      <c r="L356" s="250">
        <f>SUM(L357:L358)</f>
        <v>0</v>
      </c>
    </row>
    <row r="357" spans="1:12" ht="27" hidden="1" customHeight="1" collapsed="1">
      <c r="A357" s="266">
        <v>3</v>
      </c>
      <c r="B357" s="266">
        <v>3</v>
      </c>
      <c r="C357" s="261">
        <v>2</v>
      </c>
      <c r="D357" s="262">
        <v>7</v>
      </c>
      <c r="E357" s="262">
        <v>1</v>
      </c>
      <c r="F357" s="264">
        <v>1</v>
      </c>
      <c r="G357" s="263" t="s">
        <v>367</v>
      </c>
      <c r="H357" s="249">
        <v>328</v>
      </c>
      <c r="I357" s="313">
        <v>0</v>
      </c>
      <c r="J357" s="313">
        <v>0</v>
      </c>
      <c r="K357" s="313">
        <v>0</v>
      </c>
      <c r="L357" s="312">
        <v>0</v>
      </c>
    </row>
    <row r="358" spans="1:12" ht="30" hidden="1" customHeight="1" collapsed="1">
      <c r="A358" s="266">
        <v>3</v>
      </c>
      <c r="B358" s="266">
        <v>3</v>
      </c>
      <c r="C358" s="261">
        <v>2</v>
      </c>
      <c r="D358" s="262">
        <v>7</v>
      </c>
      <c r="E358" s="262">
        <v>1</v>
      </c>
      <c r="F358" s="264">
        <v>2</v>
      </c>
      <c r="G358" s="263" t="s">
        <v>368</v>
      </c>
      <c r="H358" s="249">
        <v>329</v>
      </c>
      <c r="I358" s="269">
        <v>0</v>
      </c>
      <c r="J358" s="269">
        <v>0</v>
      </c>
      <c r="K358" s="269">
        <v>0</v>
      </c>
      <c r="L358" s="269">
        <v>0</v>
      </c>
    </row>
    <row r="359" spans="1:12" ht="18.75" customHeight="1">
      <c r="A359" s="226"/>
      <c r="B359" s="226"/>
      <c r="C359" s="227"/>
      <c r="D359" s="327"/>
      <c r="E359" s="328"/>
      <c r="F359" s="329"/>
      <c r="G359" s="330" t="s">
        <v>371</v>
      </c>
      <c r="H359" s="249">
        <v>330</v>
      </c>
      <c r="I359" s="302">
        <f>SUM(I30+I176)</f>
        <v>148800</v>
      </c>
      <c r="J359" s="302">
        <f>SUM(J30+J176)</f>
        <v>103000</v>
      </c>
      <c r="K359" s="302">
        <f>SUM(K30+K176)</f>
        <v>99312.62000000001</v>
      </c>
      <c r="L359" s="302">
        <f>SUM(L30+L176)</f>
        <v>99312.62000000001</v>
      </c>
    </row>
    <row r="360" spans="1:12" ht="18.75" customHeight="1">
      <c r="G360" s="252"/>
      <c r="H360" s="249"/>
      <c r="I360" s="331"/>
      <c r="J360" s="332"/>
      <c r="K360" s="332"/>
      <c r="L360" s="332"/>
    </row>
    <row r="361" spans="1:12" ht="18.75" customHeight="1">
      <c r="D361" s="222"/>
      <c r="E361" s="222"/>
      <c r="F361" s="234"/>
      <c r="G361" s="222" t="s">
        <v>119</v>
      </c>
      <c r="H361" s="333"/>
      <c r="I361" s="334"/>
      <c r="J361" s="332"/>
      <c r="K361" s="222" t="s">
        <v>39</v>
      </c>
      <c r="L361" s="334"/>
    </row>
    <row r="362" spans="1:12" ht="18.75" customHeight="1">
      <c r="A362" s="335"/>
      <c r="B362" s="335"/>
      <c r="C362" s="335"/>
      <c r="D362" s="336" t="s">
        <v>372</v>
      </c>
      <c r="E362"/>
      <c r="F362"/>
      <c r="G362" s="333"/>
      <c r="H362" s="333"/>
      <c r="I362" s="337" t="s">
        <v>40</v>
      </c>
      <c r="K362" s="350" t="s">
        <v>41</v>
      </c>
      <c r="L362" s="350"/>
    </row>
    <row r="363" spans="1:12" ht="15.75" customHeight="1">
      <c r="I363" s="338"/>
      <c r="K363" s="338"/>
      <c r="L363" s="338"/>
    </row>
    <row r="364" spans="1:12" ht="15.75" customHeight="1">
      <c r="D364" s="222"/>
      <c r="E364" s="222"/>
      <c r="F364" s="234"/>
      <c r="G364" s="222" t="s">
        <v>121</v>
      </c>
      <c r="I364" s="338"/>
      <c r="K364" s="222" t="s">
        <v>43</v>
      </c>
      <c r="L364" s="339"/>
    </row>
    <row r="365" spans="1:12" ht="26.25" customHeight="1">
      <c r="D365" s="351" t="s">
        <v>373</v>
      </c>
      <c r="E365" s="352"/>
      <c r="F365" s="352"/>
      <c r="G365" s="352"/>
      <c r="H365" s="340"/>
      <c r="I365" s="341" t="s">
        <v>40</v>
      </c>
      <c r="K365" s="350" t="s">
        <v>41</v>
      </c>
      <c r="L365" s="350"/>
    </row>
  </sheetData>
  <mergeCells count="22"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72F1-1526-4ED0-A663-F50C7C8036B3}">
  <dimension ref="A1:N182"/>
  <sheetViews>
    <sheetView workbookViewId="0">
      <selection sqref="A1:XFD1048576"/>
    </sheetView>
  </sheetViews>
  <sheetFormatPr defaultRowHeight="15"/>
  <cols>
    <col min="1" max="1" width="2" style="342" customWidth="1"/>
    <col min="2" max="2" width="2.42578125" style="342" customWidth="1"/>
    <col min="3" max="3" width="2.5703125" style="342" customWidth="1"/>
    <col min="4" max="4" width="2.42578125" style="342" customWidth="1"/>
    <col min="5" max="5" width="2.85546875" style="342" customWidth="1"/>
    <col min="6" max="6" width="2.42578125" style="342" customWidth="1"/>
    <col min="7" max="7" width="30" style="342" customWidth="1"/>
    <col min="8" max="8" width="3.140625" style="342" customWidth="1"/>
    <col min="9" max="9" width="9.85546875" style="342" customWidth="1"/>
    <col min="10" max="10" width="9.5703125" style="342" customWidth="1"/>
    <col min="11" max="11" width="9" style="342" customWidth="1"/>
    <col min="12" max="16384" width="9.140625" style="342"/>
  </cols>
  <sheetData>
    <row r="1" spans="1:14">
      <c r="I1" s="503" t="s">
        <v>384</v>
      </c>
      <c r="J1" s="416"/>
      <c r="K1" s="416"/>
      <c r="L1" s="416"/>
      <c r="M1" s="504"/>
      <c r="N1" s="504"/>
    </row>
    <row r="2" spans="1:14">
      <c r="I2" s="503" t="s">
        <v>142</v>
      </c>
      <c r="J2" s="416"/>
      <c r="K2" s="416"/>
      <c r="L2" s="416"/>
      <c r="M2" s="504"/>
      <c r="N2" s="504"/>
    </row>
    <row r="3" spans="1:14">
      <c r="I3" s="505" t="s">
        <v>143</v>
      </c>
      <c r="J3" s="416"/>
      <c r="K3" s="416"/>
      <c r="L3" s="416"/>
      <c r="M3" s="506"/>
      <c r="N3" s="506"/>
    </row>
    <row r="4" spans="1:14">
      <c r="I4" s="505" t="s">
        <v>145</v>
      </c>
      <c r="J4" s="416"/>
      <c r="K4" s="416"/>
      <c r="L4" s="416"/>
      <c r="M4" s="506"/>
      <c r="N4" s="506"/>
    </row>
    <row r="5" spans="1:14" ht="14.25" customHeight="1">
      <c r="I5" s="507" t="s">
        <v>385</v>
      </c>
      <c r="J5" s="508"/>
      <c r="K5" s="508"/>
      <c r="L5" s="508"/>
      <c r="M5" s="506"/>
      <c r="N5" s="506"/>
    </row>
    <row r="6" spans="1:14" ht="14.25" customHeight="1">
      <c r="A6" s="206"/>
      <c r="B6" s="206"/>
      <c r="C6" s="206"/>
      <c r="D6" s="206"/>
      <c r="E6" s="206"/>
      <c r="F6" s="206"/>
      <c r="G6" s="206"/>
      <c r="H6" s="206"/>
      <c r="I6" s="345"/>
      <c r="J6" s="345"/>
      <c r="K6" s="345"/>
      <c r="L6" s="345"/>
    </row>
    <row r="7" spans="1:14">
      <c r="A7" s="206"/>
      <c r="B7" s="206"/>
      <c r="C7" s="509" t="s">
        <v>147</v>
      </c>
      <c r="D7" s="510"/>
      <c r="E7" s="510"/>
      <c r="F7" s="510"/>
      <c r="G7" s="510"/>
      <c r="H7" s="510"/>
      <c r="I7" s="510"/>
      <c r="J7" s="510"/>
      <c r="K7" s="510"/>
      <c r="L7" s="510"/>
      <c r="M7" s="511"/>
    </row>
    <row r="8" spans="1:14">
      <c r="A8" s="206"/>
      <c r="B8" s="206"/>
      <c r="C8" s="512" t="s">
        <v>386</v>
      </c>
      <c r="D8" s="513"/>
      <c r="E8" s="513"/>
      <c r="F8" s="513"/>
      <c r="G8" s="513"/>
      <c r="H8" s="513"/>
      <c r="I8" s="513"/>
      <c r="J8" s="513"/>
      <c r="K8" s="513"/>
      <c r="L8" s="513"/>
      <c r="M8" s="514"/>
    </row>
    <row r="9" spans="1:14">
      <c r="A9" s="206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</row>
    <row r="10" spans="1:14">
      <c r="A10" s="206"/>
      <c r="B10" s="206"/>
      <c r="C10" s="206"/>
      <c r="D10" s="206"/>
      <c r="E10" s="515" t="s">
        <v>387</v>
      </c>
      <c r="F10" s="516"/>
      <c r="G10" s="516"/>
      <c r="H10" s="516"/>
      <c r="I10" s="516"/>
      <c r="J10" s="516"/>
      <c r="K10" s="516"/>
      <c r="L10" s="516"/>
      <c r="M10" s="516"/>
    </row>
    <row r="11" spans="1:14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</row>
    <row r="12" spans="1:14">
      <c r="A12" s="206"/>
      <c r="B12" s="206"/>
      <c r="C12" s="206"/>
      <c r="D12" s="206"/>
      <c r="E12" s="206"/>
      <c r="F12" s="206"/>
      <c r="G12" s="517" t="s">
        <v>388</v>
      </c>
      <c r="H12" s="517"/>
      <c r="I12" s="518"/>
      <c r="J12" s="518"/>
      <c r="K12" s="518"/>
      <c r="L12" s="206"/>
    </row>
    <row r="13" spans="1:14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</row>
    <row r="14" spans="1:14">
      <c r="A14" s="206"/>
      <c r="B14" s="206"/>
      <c r="C14" s="206"/>
      <c r="D14" s="206"/>
      <c r="E14" s="206"/>
      <c r="F14" s="206"/>
      <c r="G14" s="519" t="s">
        <v>151</v>
      </c>
      <c r="H14" s="519"/>
      <c r="I14" s="520"/>
      <c r="J14" s="520"/>
      <c r="K14" s="520"/>
      <c r="L14" s="206"/>
    </row>
    <row r="15" spans="1:14">
      <c r="A15" s="206"/>
      <c r="B15" s="206"/>
      <c r="C15" s="206"/>
      <c r="D15" s="206"/>
      <c r="E15" s="206"/>
      <c r="F15" s="206"/>
      <c r="G15" s="521" t="s">
        <v>152</v>
      </c>
      <c r="H15" s="521"/>
      <c r="I15" s="522"/>
      <c r="J15" s="522"/>
      <c r="K15" s="522"/>
      <c r="L15" s="206"/>
    </row>
    <row r="16" spans="1:14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</row>
    <row r="17" spans="1:12">
      <c r="A17" s="206"/>
      <c r="B17" s="206"/>
      <c r="C17" s="206"/>
      <c r="D17" s="206"/>
      <c r="E17" s="206"/>
      <c r="F17" s="206"/>
      <c r="G17" s="523" t="s">
        <v>389</v>
      </c>
      <c r="H17" s="523"/>
      <c r="I17" s="523"/>
      <c r="J17" s="523"/>
      <c r="K17" s="206"/>
      <c r="L17" s="206"/>
    </row>
    <row r="18" spans="1:12">
      <c r="A18" s="206"/>
      <c r="B18" s="206"/>
      <c r="C18" s="206"/>
      <c r="D18" s="206"/>
      <c r="E18" s="206"/>
      <c r="F18" s="206"/>
      <c r="G18" s="524" t="s">
        <v>390</v>
      </c>
      <c r="H18" s="524"/>
      <c r="I18" s="508"/>
      <c r="J18" s="508"/>
      <c r="K18" s="508"/>
      <c r="L18" s="206"/>
    </row>
    <row r="19" spans="1:12">
      <c r="A19" s="206"/>
      <c r="B19" s="206"/>
      <c r="C19" s="206"/>
      <c r="D19" s="206"/>
      <c r="E19" s="206"/>
      <c r="F19" s="206"/>
      <c r="G19" s="206" t="s">
        <v>391</v>
      </c>
      <c r="H19" s="206"/>
      <c r="I19" s="206"/>
      <c r="J19" s="206"/>
      <c r="K19" s="206"/>
      <c r="L19" s="206"/>
    </row>
    <row r="20" spans="1:12">
      <c r="A20" s="206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 t="s">
        <v>158</v>
      </c>
    </row>
    <row r="21" spans="1:12">
      <c r="A21" s="206"/>
      <c r="B21" s="206"/>
      <c r="C21" s="206"/>
      <c r="D21" s="206"/>
      <c r="E21" s="206"/>
      <c r="F21" s="206"/>
      <c r="G21" s="206"/>
      <c r="H21" s="206"/>
      <c r="I21" s="525" t="s">
        <v>392</v>
      </c>
      <c r="J21" s="526"/>
      <c r="K21" s="527"/>
      <c r="L21" s="528">
        <v>188773688</v>
      </c>
    </row>
    <row r="22" spans="1:12">
      <c r="A22" s="206"/>
      <c r="B22" s="206"/>
      <c r="C22" s="206"/>
      <c r="D22" s="206"/>
      <c r="E22" s="206"/>
      <c r="F22" s="206"/>
      <c r="G22" s="206"/>
      <c r="H22" s="206"/>
      <c r="I22" s="525" t="s">
        <v>160</v>
      </c>
      <c r="J22" s="526"/>
      <c r="K22" s="527"/>
      <c r="L22" s="529"/>
    </row>
    <row r="23" spans="1:12">
      <c r="A23" s="206"/>
      <c r="B23" s="206"/>
      <c r="C23" s="206"/>
      <c r="D23" s="206"/>
      <c r="E23" s="206"/>
      <c r="F23" s="206"/>
      <c r="G23" s="206"/>
      <c r="H23" s="206"/>
      <c r="I23" s="530" t="s">
        <v>162</v>
      </c>
      <c r="J23" s="531"/>
      <c r="K23" s="532"/>
      <c r="L23" s="528" t="s">
        <v>163</v>
      </c>
    </row>
    <row r="24" spans="1:12">
      <c r="A24" s="206"/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 t="s">
        <v>393</v>
      </c>
    </row>
    <row r="25" spans="1:12" ht="9" customHeight="1">
      <c r="A25" s="533" t="s">
        <v>173</v>
      </c>
      <c r="B25" s="534"/>
      <c r="C25" s="534"/>
      <c r="D25" s="534"/>
      <c r="E25" s="534"/>
      <c r="F25" s="535"/>
      <c r="G25" s="536" t="s">
        <v>174</v>
      </c>
      <c r="H25" s="533" t="s">
        <v>394</v>
      </c>
      <c r="I25" s="537" t="s">
        <v>395</v>
      </c>
      <c r="J25" s="538"/>
      <c r="K25" s="538"/>
      <c r="L25" s="539"/>
    </row>
    <row r="26" spans="1:12" ht="9.75" customHeight="1">
      <c r="A26" s="540"/>
      <c r="B26" s="541"/>
      <c r="C26" s="541"/>
      <c r="D26" s="541"/>
      <c r="E26" s="541"/>
      <c r="F26" s="542"/>
      <c r="G26" s="543"/>
      <c r="H26" s="540"/>
      <c r="I26" s="544" t="s">
        <v>396</v>
      </c>
      <c r="J26" s="545"/>
      <c r="K26" s="545"/>
      <c r="L26" s="546"/>
    </row>
    <row r="27" spans="1:12" ht="11.25" customHeight="1">
      <c r="A27" s="540"/>
      <c r="B27" s="541"/>
      <c r="C27" s="541"/>
      <c r="D27" s="541"/>
      <c r="E27" s="541"/>
      <c r="F27" s="542"/>
      <c r="G27" s="543"/>
      <c r="H27" s="540"/>
      <c r="I27" s="547" t="s">
        <v>397</v>
      </c>
      <c r="J27" s="537" t="s">
        <v>398</v>
      </c>
      <c r="K27" s="538"/>
      <c r="L27" s="539"/>
    </row>
    <row r="28" spans="1:12" ht="14.25" customHeight="1">
      <c r="A28" s="540"/>
      <c r="B28" s="541"/>
      <c r="C28" s="541"/>
      <c r="D28" s="541"/>
      <c r="E28" s="541"/>
      <c r="F28" s="542"/>
      <c r="G28" s="543"/>
      <c r="H28" s="540"/>
      <c r="I28" s="548"/>
      <c r="J28" s="547" t="s">
        <v>399</v>
      </c>
      <c r="K28" s="537" t="s">
        <v>400</v>
      </c>
      <c r="L28" s="539"/>
    </row>
    <row r="29" spans="1:12" ht="12.75" customHeight="1">
      <c r="A29" s="549"/>
      <c r="B29" s="550"/>
      <c r="C29" s="550"/>
      <c r="D29" s="550"/>
      <c r="E29" s="550"/>
      <c r="F29" s="551"/>
      <c r="G29" s="552"/>
      <c r="H29" s="549"/>
      <c r="I29" s="553"/>
      <c r="J29" s="553"/>
      <c r="K29" s="554" t="s">
        <v>401</v>
      </c>
      <c r="L29" s="554" t="s">
        <v>402</v>
      </c>
    </row>
    <row r="30" spans="1:12" ht="9.75" customHeight="1">
      <c r="A30" s="555">
        <v>1</v>
      </c>
      <c r="B30" s="556"/>
      <c r="C30" s="556"/>
      <c r="D30" s="556"/>
      <c r="E30" s="556"/>
      <c r="F30" s="557"/>
      <c r="G30" s="558">
        <v>2</v>
      </c>
      <c r="H30" s="558">
        <v>3</v>
      </c>
      <c r="I30" s="554">
        <v>4</v>
      </c>
      <c r="J30" s="554">
        <v>5</v>
      </c>
      <c r="K30" s="554">
        <v>6</v>
      </c>
      <c r="L30" s="559">
        <v>7</v>
      </c>
    </row>
    <row r="31" spans="1:12">
      <c r="A31" s="560">
        <v>2</v>
      </c>
      <c r="B31" s="561"/>
      <c r="C31" s="561"/>
      <c r="D31" s="561"/>
      <c r="E31" s="561"/>
      <c r="F31" s="561"/>
      <c r="G31" s="562" t="s">
        <v>183</v>
      </c>
      <c r="H31" s="563">
        <v>1</v>
      </c>
      <c r="I31" s="564">
        <f>I32+I39+I56+I73+I78+I90+I102+I113+I120</f>
        <v>0</v>
      </c>
      <c r="J31" s="564">
        <f>J32+J39+J56+J73+J78+J90+J102+J113+J120</f>
        <v>61243.41</v>
      </c>
      <c r="K31" s="565">
        <f>K32+K39</f>
        <v>0</v>
      </c>
      <c r="L31" s="564">
        <f>L32+L39+L56+L73+L78+L90+L102+L113+L120</f>
        <v>0</v>
      </c>
    </row>
    <row r="32" spans="1:12" ht="14.25" customHeight="1">
      <c r="A32" s="566">
        <v>2</v>
      </c>
      <c r="B32" s="566">
        <v>1</v>
      </c>
      <c r="C32" s="567"/>
      <c r="D32" s="567"/>
      <c r="E32" s="567"/>
      <c r="F32" s="567"/>
      <c r="G32" s="568" t="s">
        <v>403</v>
      </c>
      <c r="H32" s="569">
        <v>2</v>
      </c>
      <c r="I32" s="570">
        <f>I34+I36+I38</f>
        <v>0</v>
      </c>
      <c r="J32" s="570">
        <f>J34+J36+J38</f>
        <v>51747.4</v>
      </c>
      <c r="K32" s="570">
        <f>K34+K36</f>
        <v>0</v>
      </c>
      <c r="L32" s="570">
        <f>L37</f>
        <v>0</v>
      </c>
    </row>
    <row r="33" spans="1:12">
      <c r="A33" s="567">
        <v>2</v>
      </c>
      <c r="B33" s="567">
        <v>1</v>
      </c>
      <c r="C33" s="567">
        <v>1</v>
      </c>
      <c r="D33" s="567"/>
      <c r="E33" s="567"/>
      <c r="F33" s="567"/>
      <c r="G33" s="571" t="s">
        <v>185</v>
      </c>
      <c r="H33" s="572">
        <v>3</v>
      </c>
      <c r="I33" s="573">
        <f>I34+I36</f>
        <v>0</v>
      </c>
      <c r="J33" s="573">
        <f>J34+J36</f>
        <v>50889.82</v>
      </c>
      <c r="K33" s="573">
        <f>K34+K36</f>
        <v>0</v>
      </c>
      <c r="L33" s="567" t="s">
        <v>57</v>
      </c>
    </row>
    <row r="34" spans="1:12">
      <c r="A34" s="567">
        <v>2</v>
      </c>
      <c r="B34" s="567">
        <v>1</v>
      </c>
      <c r="C34" s="567">
        <v>1</v>
      </c>
      <c r="D34" s="567">
        <v>1</v>
      </c>
      <c r="E34" s="567">
        <v>1</v>
      </c>
      <c r="F34" s="567">
        <v>1</v>
      </c>
      <c r="G34" s="571" t="s">
        <v>404</v>
      </c>
      <c r="H34" s="572">
        <v>4</v>
      </c>
      <c r="I34" s="574"/>
      <c r="J34" s="574">
        <v>50889.82</v>
      </c>
      <c r="K34" s="574"/>
      <c r="L34" s="567" t="s">
        <v>57</v>
      </c>
    </row>
    <row r="35" spans="1:12" ht="14.25" customHeight="1">
      <c r="A35" s="567"/>
      <c r="B35" s="567"/>
      <c r="C35" s="567"/>
      <c r="D35" s="567"/>
      <c r="E35" s="567"/>
      <c r="F35" s="567"/>
      <c r="G35" s="571" t="s">
        <v>405</v>
      </c>
      <c r="H35" s="572">
        <v>5</v>
      </c>
      <c r="I35" s="574"/>
      <c r="J35" s="574">
        <v>8148.74</v>
      </c>
      <c r="K35" s="574"/>
      <c r="L35" s="567" t="s">
        <v>57</v>
      </c>
    </row>
    <row r="36" spans="1:12" hidden="1" collapsed="1">
      <c r="A36" s="567">
        <v>2</v>
      </c>
      <c r="B36" s="567">
        <v>1</v>
      </c>
      <c r="C36" s="567">
        <v>1</v>
      </c>
      <c r="D36" s="567">
        <v>1</v>
      </c>
      <c r="E36" s="567">
        <v>2</v>
      </c>
      <c r="F36" s="567">
        <v>1</v>
      </c>
      <c r="G36" s="571" t="s">
        <v>187</v>
      </c>
      <c r="H36" s="572">
        <v>6</v>
      </c>
      <c r="I36" s="574"/>
      <c r="J36" s="574"/>
      <c r="K36" s="574"/>
      <c r="L36" s="567" t="s">
        <v>57</v>
      </c>
    </row>
    <row r="37" spans="1:12">
      <c r="A37" s="567">
        <v>2</v>
      </c>
      <c r="B37" s="567">
        <v>1</v>
      </c>
      <c r="C37" s="567">
        <v>2</v>
      </c>
      <c r="D37" s="567"/>
      <c r="E37" s="567"/>
      <c r="F37" s="567"/>
      <c r="G37" s="571" t="s">
        <v>406</v>
      </c>
      <c r="H37" s="572">
        <v>7</v>
      </c>
      <c r="I37" s="573">
        <f>I38</f>
        <v>0</v>
      </c>
      <c r="J37" s="573">
        <f>J38</f>
        <v>857.58</v>
      </c>
      <c r="K37" s="567" t="s">
        <v>57</v>
      </c>
      <c r="L37" s="573">
        <f>L38</f>
        <v>0</v>
      </c>
    </row>
    <row r="38" spans="1:12">
      <c r="A38" s="567">
        <v>2</v>
      </c>
      <c r="B38" s="567">
        <v>1</v>
      </c>
      <c r="C38" s="567">
        <v>2</v>
      </c>
      <c r="D38" s="567">
        <v>1</v>
      </c>
      <c r="E38" s="567">
        <v>1</v>
      </c>
      <c r="F38" s="567">
        <v>1</v>
      </c>
      <c r="G38" s="571" t="s">
        <v>406</v>
      </c>
      <c r="H38" s="572">
        <v>8</v>
      </c>
      <c r="I38" s="574"/>
      <c r="J38" s="574">
        <v>857.58</v>
      </c>
      <c r="K38" s="567" t="s">
        <v>57</v>
      </c>
      <c r="L38" s="575"/>
    </row>
    <row r="39" spans="1:12" ht="15" customHeight="1">
      <c r="A39" s="566">
        <v>2</v>
      </c>
      <c r="B39" s="566">
        <v>2</v>
      </c>
      <c r="C39" s="567"/>
      <c r="D39" s="567"/>
      <c r="E39" s="567"/>
      <c r="F39" s="567"/>
      <c r="G39" s="568" t="s">
        <v>407</v>
      </c>
      <c r="H39" s="569">
        <v>9</v>
      </c>
      <c r="I39" s="570">
        <f>I40</f>
        <v>0</v>
      </c>
      <c r="J39" s="570">
        <f>J40</f>
        <v>8639.9000000000015</v>
      </c>
      <c r="K39" s="570">
        <f>K40</f>
        <v>0</v>
      </c>
      <c r="L39" s="570">
        <f>L40</f>
        <v>0</v>
      </c>
    </row>
    <row r="40" spans="1:12" ht="14.25" customHeight="1">
      <c r="A40" s="567">
        <v>2</v>
      </c>
      <c r="B40" s="567">
        <v>2</v>
      </c>
      <c r="C40" s="567">
        <v>1</v>
      </c>
      <c r="D40" s="567"/>
      <c r="E40" s="567"/>
      <c r="F40" s="567"/>
      <c r="G40" s="571" t="s">
        <v>407</v>
      </c>
      <c r="H40" s="572">
        <v>10</v>
      </c>
      <c r="I40" s="573">
        <f>I41+I42+I43+I44+I45+I46+I47+I48+I49+I50+I51+I52+I53+I54+I55</f>
        <v>0</v>
      </c>
      <c r="J40" s="573">
        <f>J41+J42+J43+J44+J45+J46+J47+J48+J49+J50+J51+J52+J53+J54+J55</f>
        <v>8639.9000000000015</v>
      </c>
      <c r="K40" s="573">
        <f>K46</f>
        <v>0</v>
      </c>
      <c r="L40" s="573">
        <f>L41+L42+L43+L44+L45+L47+L48+L49+L50+L51+L52+L53+L54+L55</f>
        <v>0</v>
      </c>
    </row>
    <row r="41" spans="1:12">
      <c r="A41" s="567">
        <v>2</v>
      </c>
      <c r="B41" s="567">
        <v>2</v>
      </c>
      <c r="C41" s="567">
        <v>1</v>
      </c>
      <c r="D41" s="567">
        <v>1</v>
      </c>
      <c r="E41" s="567">
        <v>1</v>
      </c>
      <c r="F41" s="567">
        <v>1</v>
      </c>
      <c r="G41" s="571" t="s">
        <v>190</v>
      </c>
      <c r="H41" s="572">
        <v>11</v>
      </c>
      <c r="I41" s="574"/>
      <c r="J41" s="574">
        <v>6956.64</v>
      </c>
      <c r="K41" s="567" t="s">
        <v>57</v>
      </c>
      <c r="L41" s="574"/>
    </row>
    <row r="42" spans="1:12" ht="22.5" customHeight="1">
      <c r="A42" s="567">
        <v>2</v>
      </c>
      <c r="B42" s="567">
        <v>2</v>
      </c>
      <c r="C42" s="567">
        <v>1</v>
      </c>
      <c r="D42" s="567">
        <v>1</v>
      </c>
      <c r="E42" s="567">
        <v>1</v>
      </c>
      <c r="F42" s="567">
        <v>2</v>
      </c>
      <c r="G42" s="571" t="s">
        <v>191</v>
      </c>
      <c r="H42" s="572">
        <v>12</v>
      </c>
      <c r="I42" s="574"/>
      <c r="J42" s="574">
        <v>32.1</v>
      </c>
      <c r="K42" s="567" t="s">
        <v>57</v>
      </c>
      <c r="L42" s="574"/>
    </row>
    <row r="43" spans="1:12" ht="21.75" customHeight="1">
      <c r="A43" s="567">
        <v>2</v>
      </c>
      <c r="B43" s="567">
        <v>2</v>
      </c>
      <c r="C43" s="567">
        <v>1</v>
      </c>
      <c r="D43" s="567">
        <v>1</v>
      </c>
      <c r="E43" s="567">
        <v>1</v>
      </c>
      <c r="F43" s="567">
        <v>5</v>
      </c>
      <c r="G43" s="571" t="s">
        <v>192</v>
      </c>
      <c r="H43" s="572">
        <v>13</v>
      </c>
      <c r="I43" s="574"/>
      <c r="J43" s="574">
        <v>122.13</v>
      </c>
      <c r="K43" s="567" t="s">
        <v>57</v>
      </c>
      <c r="L43" s="574"/>
    </row>
    <row r="44" spans="1:12" ht="23.25" customHeight="1">
      <c r="A44" s="567">
        <v>2</v>
      </c>
      <c r="B44" s="567">
        <v>2</v>
      </c>
      <c r="C44" s="567">
        <v>1</v>
      </c>
      <c r="D44" s="567">
        <v>1</v>
      </c>
      <c r="E44" s="567">
        <v>1</v>
      </c>
      <c r="F44" s="567">
        <v>6</v>
      </c>
      <c r="G44" s="571" t="s">
        <v>408</v>
      </c>
      <c r="H44" s="572">
        <v>14</v>
      </c>
      <c r="I44" s="574"/>
      <c r="J44" s="574">
        <v>56.27</v>
      </c>
      <c r="K44" s="567" t="s">
        <v>57</v>
      </c>
      <c r="L44" s="574"/>
    </row>
    <row r="45" spans="1:12" ht="23.25" hidden="1" customHeight="1" collapsed="1">
      <c r="A45" s="567">
        <v>2</v>
      </c>
      <c r="B45" s="567">
        <v>2</v>
      </c>
      <c r="C45" s="567">
        <v>1</v>
      </c>
      <c r="D45" s="567">
        <v>1</v>
      </c>
      <c r="E45" s="567">
        <v>1</v>
      </c>
      <c r="F45" s="567">
        <v>7</v>
      </c>
      <c r="G45" s="571" t="s">
        <v>194</v>
      </c>
      <c r="H45" s="572">
        <v>15</v>
      </c>
      <c r="I45" s="574"/>
      <c r="J45" s="574"/>
      <c r="K45" s="567" t="s">
        <v>57</v>
      </c>
      <c r="L45" s="574"/>
    </row>
    <row r="46" spans="1:12" ht="12.75" customHeight="1">
      <c r="A46" s="567">
        <v>2</v>
      </c>
      <c r="B46" s="567">
        <v>2</v>
      </c>
      <c r="C46" s="567">
        <v>1</v>
      </c>
      <c r="D46" s="567">
        <v>1</v>
      </c>
      <c r="E46" s="567">
        <v>1</v>
      </c>
      <c r="F46" s="567">
        <v>11</v>
      </c>
      <c r="G46" s="571" t="s">
        <v>195</v>
      </c>
      <c r="H46" s="572">
        <v>16</v>
      </c>
      <c r="I46" s="574"/>
      <c r="J46" s="574">
        <v>17.010000000000002</v>
      </c>
      <c r="K46" s="574"/>
      <c r="L46" s="567" t="s">
        <v>57</v>
      </c>
    </row>
    <row r="47" spans="1:12" ht="15.75" hidden="1" customHeight="1" collapsed="1">
      <c r="A47" s="567">
        <v>2</v>
      </c>
      <c r="B47" s="567">
        <v>2</v>
      </c>
      <c r="C47" s="567">
        <v>1</v>
      </c>
      <c r="D47" s="567">
        <v>1</v>
      </c>
      <c r="E47" s="567">
        <v>1</v>
      </c>
      <c r="F47" s="567">
        <v>12</v>
      </c>
      <c r="G47" s="571" t="s">
        <v>196</v>
      </c>
      <c r="H47" s="572">
        <v>17</v>
      </c>
      <c r="I47" s="574"/>
      <c r="J47" s="574"/>
      <c r="K47" s="567" t="s">
        <v>57</v>
      </c>
      <c r="L47" s="574"/>
    </row>
    <row r="48" spans="1:12" ht="22.5" hidden="1" customHeight="1" collapsed="1">
      <c r="A48" s="567">
        <v>2</v>
      </c>
      <c r="B48" s="567">
        <v>2</v>
      </c>
      <c r="C48" s="567">
        <v>1</v>
      </c>
      <c r="D48" s="567">
        <v>1</v>
      </c>
      <c r="E48" s="567">
        <v>1</v>
      </c>
      <c r="F48" s="567">
        <v>14</v>
      </c>
      <c r="G48" s="571" t="s">
        <v>409</v>
      </c>
      <c r="H48" s="572">
        <v>18</v>
      </c>
      <c r="I48" s="574"/>
      <c r="J48" s="574"/>
      <c r="K48" s="567" t="s">
        <v>57</v>
      </c>
      <c r="L48" s="574"/>
    </row>
    <row r="49" spans="1:12" ht="24" hidden="1" customHeight="1" collapsed="1">
      <c r="A49" s="567">
        <v>2</v>
      </c>
      <c r="B49" s="567">
        <v>2</v>
      </c>
      <c r="C49" s="567">
        <v>1</v>
      </c>
      <c r="D49" s="567">
        <v>1</v>
      </c>
      <c r="E49" s="567">
        <v>1</v>
      </c>
      <c r="F49" s="567">
        <v>15</v>
      </c>
      <c r="G49" s="571" t="s">
        <v>198</v>
      </c>
      <c r="H49" s="572">
        <v>19</v>
      </c>
      <c r="I49" s="574"/>
      <c r="J49" s="574"/>
      <c r="K49" s="567" t="s">
        <v>57</v>
      </c>
      <c r="L49" s="574"/>
    </row>
    <row r="50" spans="1:12" hidden="1" collapsed="1">
      <c r="A50" s="567">
        <v>2</v>
      </c>
      <c r="B50" s="567">
        <v>2</v>
      </c>
      <c r="C50" s="567">
        <v>1</v>
      </c>
      <c r="D50" s="567">
        <v>1</v>
      </c>
      <c r="E50" s="567">
        <v>1</v>
      </c>
      <c r="F50" s="567">
        <v>16</v>
      </c>
      <c r="G50" s="571" t="s">
        <v>199</v>
      </c>
      <c r="H50" s="572">
        <v>20</v>
      </c>
      <c r="I50" s="574"/>
      <c r="J50" s="574"/>
      <c r="K50" s="567" t="s">
        <v>57</v>
      </c>
      <c r="L50" s="574"/>
    </row>
    <row r="51" spans="1:12" ht="22.5" hidden="1" customHeight="1" collapsed="1">
      <c r="A51" s="567">
        <v>2</v>
      </c>
      <c r="B51" s="567">
        <v>2</v>
      </c>
      <c r="C51" s="567">
        <v>1</v>
      </c>
      <c r="D51" s="567">
        <v>1</v>
      </c>
      <c r="E51" s="567">
        <v>1</v>
      </c>
      <c r="F51" s="567">
        <v>17</v>
      </c>
      <c r="G51" s="571" t="s">
        <v>200</v>
      </c>
      <c r="H51" s="572">
        <v>21</v>
      </c>
      <c r="I51" s="574"/>
      <c r="J51" s="574"/>
      <c r="K51" s="567" t="s">
        <v>57</v>
      </c>
      <c r="L51" s="574"/>
    </row>
    <row r="52" spans="1:12" ht="17.25" customHeight="1">
      <c r="A52" s="567">
        <v>2</v>
      </c>
      <c r="B52" s="567">
        <v>2</v>
      </c>
      <c r="C52" s="567">
        <v>1</v>
      </c>
      <c r="D52" s="567">
        <v>1</v>
      </c>
      <c r="E52" s="567">
        <v>1</v>
      </c>
      <c r="F52" s="567">
        <v>20</v>
      </c>
      <c r="G52" s="571" t="s">
        <v>201</v>
      </c>
      <c r="H52" s="572">
        <v>22</v>
      </c>
      <c r="I52" s="574"/>
      <c r="J52" s="574">
        <v>1034.3900000000001</v>
      </c>
      <c r="K52" s="567" t="s">
        <v>57</v>
      </c>
      <c r="L52" s="574"/>
    </row>
    <row r="53" spans="1:12" ht="24" customHeight="1">
      <c r="A53" s="567">
        <v>2</v>
      </c>
      <c r="B53" s="567">
        <v>2</v>
      </c>
      <c r="C53" s="567">
        <v>1</v>
      </c>
      <c r="D53" s="567">
        <v>1</v>
      </c>
      <c r="E53" s="567">
        <v>1</v>
      </c>
      <c r="F53" s="567">
        <v>21</v>
      </c>
      <c r="G53" s="571" t="s">
        <v>202</v>
      </c>
      <c r="H53" s="572">
        <v>23</v>
      </c>
      <c r="I53" s="574"/>
      <c r="J53" s="574">
        <v>85.86</v>
      </c>
      <c r="K53" s="567" t="s">
        <v>57</v>
      </c>
      <c r="L53" s="574"/>
    </row>
    <row r="54" spans="1:12" hidden="1" collapsed="1">
      <c r="A54" s="567">
        <v>2</v>
      </c>
      <c r="B54" s="567">
        <v>2</v>
      </c>
      <c r="C54" s="567">
        <v>1</v>
      </c>
      <c r="D54" s="567">
        <v>1</v>
      </c>
      <c r="E54" s="567">
        <v>1</v>
      </c>
      <c r="F54" s="567">
        <v>22</v>
      </c>
      <c r="G54" s="571" t="s">
        <v>203</v>
      </c>
      <c r="H54" s="572">
        <v>24</v>
      </c>
      <c r="I54" s="574"/>
      <c r="J54" s="574"/>
      <c r="K54" s="567" t="s">
        <v>57</v>
      </c>
      <c r="L54" s="574"/>
    </row>
    <row r="55" spans="1:12" ht="18" customHeight="1">
      <c r="A55" s="567">
        <v>2</v>
      </c>
      <c r="B55" s="567">
        <v>2</v>
      </c>
      <c r="C55" s="567">
        <v>1</v>
      </c>
      <c r="D55" s="567">
        <v>1</v>
      </c>
      <c r="E55" s="567">
        <v>1</v>
      </c>
      <c r="F55" s="567">
        <v>30</v>
      </c>
      <c r="G55" s="571" t="s">
        <v>204</v>
      </c>
      <c r="H55" s="572">
        <v>25</v>
      </c>
      <c r="I55" s="574"/>
      <c r="J55" s="574">
        <v>335.5</v>
      </c>
      <c r="K55" s="567" t="s">
        <v>57</v>
      </c>
      <c r="L55" s="574"/>
    </row>
    <row r="56" spans="1:12" hidden="1" collapsed="1">
      <c r="A56" s="566">
        <v>2</v>
      </c>
      <c r="B56" s="566">
        <v>3</v>
      </c>
      <c r="C56" s="566"/>
      <c r="D56" s="566"/>
      <c r="E56" s="566"/>
      <c r="F56" s="566"/>
      <c r="G56" s="568" t="s">
        <v>205</v>
      </c>
      <c r="H56" s="569">
        <v>26</v>
      </c>
      <c r="I56" s="570">
        <f>I57+I70</f>
        <v>0</v>
      </c>
      <c r="J56" s="570">
        <f>J57+J70</f>
        <v>0</v>
      </c>
      <c r="K56" s="567" t="s">
        <v>57</v>
      </c>
      <c r="L56" s="570">
        <f>L57+L70</f>
        <v>0</v>
      </c>
    </row>
    <row r="57" spans="1:12" hidden="1" collapsed="1">
      <c r="A57" s="567">
        <v>2</v>
      </c>
      <c r="B57" s="567">
        <v>3</v>
      </c>
      <c r="C57" s="567">
        <v>1</v>
      </c>
      <c r="D57" s="567"/>
      <c r="E57" s="567"/>
      <c r="F57" s="567"/>
      <c r="G57" s="571" t="s">
        <v>205</v>
      </c>
      <c r="H57" s="572">
        <v>27</v>
      </c>
      <c r="I57" s="573">
        <f>I58+I62+I66</f>
        <v>0</v>
      </c>
      <c r="J57" s="573">
        <f>J58+J62+J66</f>
        <v>0</v>
      </c>
      <c r="K57" s="567" t="s">
        <v>57</v>
      </c>
      <c r="L57" s="573">
        <f>L58+L62+L66</f>
        <v>0</v>
      </c>
    </row>
    <row r="58" spans="1:12" hidden="1" collapsed="1">
      <c r="A58" s="567">
        <v>2</v>
      </c>
      <c r="B58" s="567">
        <v>3</v>
      </c>
      <c r="C58" s="567">
        <v>1</v>
      </c>
      <c r="D58" s="567">
        <v>1</v>
      </c>
      <c r="E58" s="567"/>
      <c r="F58" s="567"/>
      <c r="G58" s="571" t="s">
        <v>207</v>
      </c>
      <c r="H58" s="572">
        <v>28</v>
      </c>
      <c r="I58" s="573">
        <f>I59+I60+I61</f>
        <v>0</v>
      </c>
      <c r="J58" s="573">
        <f>J59+J60+J61</f>
        <v>0</v>
      </c>
      <c r="K58" s="567" t="s">
        <v>57</v>
      </c>
      <c r="L58" s="573">
        <f>L59+L60+L61</f>
        <v>0</v>
      </c>
    </row>
    <row r="59" spans="1:12" ht="16.5" hidden="1" customHeight="1" collapsed="1">
      <c r="A59" s="567">
        <v>2</v>
      </c>
      <c r="B59" s="567">
        <v>3</v>
      </c>
      <c r="C59" s="567">
        <v>1</v>
      </c>
      <c r="D59" s="567">
        <v>1</v>
      </c>
      <c r="E59" s="567">
        <v>1</v>
      </c>
      <c r="F59" s="567">
        <v>1</v>
      </c>
      <c r="G59" s="571" t="s">
        <v>208</v>
      </c>
      <c r="H59" s="572">
        <v>29</v>
      </c>
      <c r="I59" s="574"/>
      <c r="J59" s="574"/>
      <c r="K59" s="567" t="s">
        <v>57</v>
      </c>
      <c r="L59" s="574"/>
    </row>
    <row r="60" spans="1:12" ht="15" hidden="1" customHeight="1" collapsed="1">
      <c r="A60" s="567">
        <v>2</v>
      </c>
      <c r="B60" s="567">
        <v>3</v>
      </c>
      <c r="C60" s="567">
        <v>1</v>
      </c>
      <c r="D60" s="567">
        <v>1</v>
      </c>
      <c r="E60" s="567">
        <v>1</v>
      </c>
      <c r="F60" s="567">
        <v>2</v>
      </c>
      <c r="G60" s="571" t="s">
        <v>209</v>
      </c>
      <c r="H60" s="572">
        <v>30</v>
      </c>
      <c r="I60" s="574"/>
      <c r="J60" s="574"/>
      <c r="K60" s="567" t="s">
        <v>57</v>
      </c>
      <c r="L60" s="574"/>
    </row>
    <row r="61" spans="1:12" ht="16.5" hidden="1" customHeight="1" collapsed="1">
      <c r="A61" s="567">
        <v>2</v>
      </c>
      <c r="B61" s="567">
        <v>3</v>
      </c>
      <c r="C61" s="567">
        <v>1</v>
      </c>
      <c r="D61" s="567">
        <v>1</v>
      </c>
      <c r="E61" s="567">
        <v>1</v>
      </c>
      <c r="F61" s="567">
        <v>3</v>
      </c>
      <c r="G61" s="571" t="s">
        <v>410</v>
      </c>
      <c r="H61" s="572">
        <v>31</v>
      </c>
      <c r="I61" s="574"/>
      <c r="J61" s="574"/>
      <c r="K61" s="567" t="s">
        <v>57</v>
      </c>
      <c r="L61" s="574"/>
    </row>
    <row r="62" spans="1:12" ht="21.75" hidden="1" customHeight="1" collapsed="1">
      <c r="A62" s="567">
        <v>2</v>
      </c>
      <c r="B62" s="567">
        <v>3</v>
      </c>
      <c r="C62" s="567">
        <v>1</v>
      </c>
      <c r="D62" s="567">
        <v>2</v>
      </c>
      <c r="E62" s="567"/>
      <c r="F62" s="567"/>
      <c r="G62" s="571" t="s">
        <v>411</v>
      </c>
      <c r="H62" s="572">
        <v>32</v>
      </c>
      <c r="I62" s="573">
        <f>I63+I64+I65</f>
        <v>0</v>
      </c>
      <c r="J62" s="573">
        <f>J63+J64+J65</f>
        <v>0</v>
      </c>
      <c r="K62" s="567" t="s">
        <v>57</v>
      </c>
      <c r="L62" s="573">
        <f>L63+L64+L65</f>
        <v>0</v>
      </c>
    </row>
    <row r="63" spans="1:12" ht="18" hidden="1" customHeight="1" collapsed="1">
      <c r="A63" s="567">
        <v>2</v>
      </c>
      <c r="B63" s="567">
        <v>3</v>
      </c>
      <c r="C63" s="567">
        <v>1</v>
      </c>
      <c r="D63" s="567">
        <v>2</v>
      </c>
      <c r="E63" s="567">
        <v>1</v>
      </c>
      <c r="F63" s="567">
        <v>1</v>
      </c>
      <c r="G63" s="571" t="s">
        <v>208</v>
      </c>
      <c r="H63" s="572">
        <v>33</v>
      </c>
      <c r="I63" s="574"/>
      <c r="J63" s="574"/>
      <c r="K63" s="567" t="s">
        <v>57</v>
      </c>
      <c r="L63" s="574"/>
    </row>
    <row r="64" spans="1:12" ht="15.75" hidden="1" customHeight="1" collapsed="1">
      <c r="A64" s="567">
        <v>2</v>
      </c>
      <c r="B64" s="567">
        <v>3</v>
      </c>
      <c r="C64" s="567">
        <v>1</v>
      </c>
      <c r="D64" s="567">
        <v>2</v>
      </c>
      <c r="E64" s="567">
        <v>1</v>
      </c>
      <c r="F64" s="567">
        <v>2</v>
      </c>
      <c r="G64" s="571" t="s">
        <v>209</v>
      </c>
      <c r="H64" s="572">
        <v>34</v>
      </c>
      <c r="I64" s="574"/>
      <c r="J64" s="574"/>
      <c r="K64" s="567" t="s">
        <v>57</v>
      </c>
      <c r="L64" s="574"/>
    </row>
    <row r="65" spans="1:12" ht="15.75" hidden="1" customHeight="1" collapsed="1">
      <c r="A65" s="567">
        <v>2</v>
      </c>
      <c r="B65" s="567">
        <v>3</v>
      </c>
      <c r="C65" s="567">
        <v>1</v>
      </c>
      <c r="D65" s="567">
        <v>2</v>
      </c>
      <c r="E65" s="567">
        <v>1</v>
      </c>
      <c r="F65" s="567">
        <v>3</v>
      </c>
      <c r="G65" s="571" t="s">
        <v>410</v>
      </c>
      <c r="H65" s="572">
        <v>35</v>
      </c>
      <c r="I65" s="574"/>
      <c r="J65" s="574"/>
      <c r="K65" s="567" t="s">
        <v>57</v>
      </c>
      <c r="L65" s="574"/>
    </row>
    <row r="66" spans="1:12" ht="20.25" hidden="1" customHeight="1" collapsed="1">
      <c r="A66" s="567">
        <v>2</v>
      </c>
      <c r="B66" s="567">
        <v>3</v>
      </c>
      <c r="C66" s="567">
        <v>1</v>
      </c>
      <c r="D66" s="567">
        <v>3</v>
      </c>
      <c r="E66" s="567"/>
      <c r="F66" s="567"/>
      <c r="G66" s="571" t="s">
        <v>213</v>
      </c>
      <c r="H66" s="572">
        <v>36</v>
      </c>
      <c r="I66" s="573">
        <f>I67+I68+I69</f>
        <v>0</v>
      </c>
      <c r="J66" s="573">
        <f>J67+J68+J69</f>
        <v>0</v>
      </c>
      <c r="K66" s="567" t="s">
        <v>57</v>
      </c>
      <c r="L66" s="573">
        <f>L67+L68+L69</f>
        <v>0</v>
      </c>
    </row>
    <row r="67" spans="1:12" hidden="1" collapsed="1">
      <c r="A67" s="567">
        <v>2</v>
      </c>
      <c r="B67" s="567">
        <v>3</v>
      </c>
      <c r="C67" s="567">
        <v>1</v>
      </c>
      <c r="D67" s="567">
        <v>3</v>
      </c>
      <c r="E67" s="567">
        <v>1</v>
      </c>
      <c r="F67" s="567">
        <v>1</v>
      </c>
      <c r="G67" s="571" t="s">
        <v>214</v>
      </c>
      <c r="H67" s="572">
        <v>37</v>
      </c>
      <c r="I67" s="574"/>
      <c r="J67" s="574"/>
      <c r="K67" s="567" t="s">
        <v>57</v>
      </c>
      <c r="L67" s="574"/>
    </row>
    <row r="68" spans="1:12" ht="13.5" hidden="1" customHeight="1" collapsed="1">
      <c r="A68" s="567">
        <v>2</v>
      </c>
      <c r="B68" s="567">
        <v>3</v>
      </c>
      <c r="C68" s="567">
        <v>1</v>
      </c>
      <c r="D68" s="567">
        <v>3</v>
      </c>
      <c r="E68" s="567">
        <v>1</v>
      </c>
      <c r="F68" s="567">
        <v>2</v>
      </c>
      <c r="G68" s="571" t="s">
        <v>215</v>
      </c>
      <c r="H68" s="572">
        <v>38</v>
      </c>
      <c r="I68" s="574"/>
      <c r="J68" s="574"/>
      <c r="K68" s="567" t="s">
        <v>57</v>
      </c>
      <c r="L68" s="574"/>
    </row>
    <row r="69" spans="1:12" ht="15" hidden="1" customHeight="1" collapsed="1">
      <c r="A69" s="567">
        <v>2</v>
      </c>
      <c r="B69" s="567">
        <v>3</v>
      </c>
      <c r="C69" s="567">
        <v>1</v>
      </c>
      <c r="D69" s="567">
        <v>3</v>
      </c>
      <c r="E69" s="567">
        <v>1</v>
      </c>
      <c r="F69" s="567">
        <v>3</v>
      </c>
      <c r="G69" s="571" t="s">
        <v>216</v>
      </c>
      <c r="H69" s="572">
        <v>39</v>
      </c>
      <c r="I69" s="574"/>
      <c r="J69" s="574"/>
      <c r="K69" s="567" t="s">
        <v>57</v>
      </c>
      <c r="L69" s="574"/>
    </row>
    <row r="70" spans="1:12" hidden="1" collapsed="1">
      <c r="A70" s="567">
        <v>2</v>
      </c>
      <c r="B70" s="567">
        <v>3</v>
      </c>
      <c r="C70" s="567">
        <v>2</v>
      </c>
      <c r="D70" s="567"/>
      <c r="E70" s="567"/>
      <c r="F70" s="567"/>
      <c r="G70" s="571" t="s">
        <v>217</v>
      </c>
      <c r="H70" s="572">
        <v>40</v>
      </c>
      <c r="I70" s="573">
        <f>I72</f>
        <v>0</v>
      </c>
      <c r="J70" s="573">
        <f>J72</f>
        <v>0</v>
      </c>
      <c r="K70" s="567" t="s">
        <v>57</v>
      </c>
      <c r="L70" s="573">
        <f>L72</f>
        <v>0</v>
      </c>
    </row>
    <row r="71" spans="1:12" hidden="1" collapsed="1">
      <c r="A71" s="567">
        <v>2</v>
      </c>
      <c r="B71" s="567">
        <v>3</v>
      </c>
      <c r="C71" s="567">
        <v>2</v>
      </c>
      <c r="D71" s="567">
        <v>1</v>
      </c>
      <c r="E71" s="567"/>
      <c r="F71" s="567"/>
      <c r="G71" s="571" t="s">
        <v>217</v>
      </c>
      <c r="H71" s="572">
        <v>41</v>
      </c>
      <c r="I71" s="573">
        <f>I72</f>
        <v>0</v>
      </c>
      <c r="J71" s="573">
        <f>J72</f>
        <v>0</v>
      </c>
      <c r="K71" s="567" t="s">
        <v>57</v>
      </c>
      <c r="L71" s="573">
        <f>L72</f>
        <v>0</v>
      </c>
    </row>
    <row r="72" spans="1:12" hidden="1" collapsed="1">
      <c r="A72" s="567">
        <v>2</v>
      </c>
      <c r="B72" s="567">
        <v>3</v>
      </c>
      <c r="C72" s="567">
        <v>2</v>
      </c>
      <c r="D72" s="567">
        <v>1</v>
      </c>
      <c r="E72" s="567">
        <v>1</v>
      </c>
      <c r="F72" s="567">
        <v>1</v>
      </c>
      <c r="G72" s="571" t="s">
        <v>217</v>
      </c>
      <c r="H72" s="572">
        <v>42</v>
      </c>
      <c r="I72" s="574"/>
      <c r="J72" s="574"/>
      <c r="K72" s="567" t="s">
        <v>57</v>
      </c>
      <c r="L72" s="574"/>
    </row>
    <row r="73" spans="1:12" hidden="1" collapsed="1">
      <c r="A73" s="566">
        <v>2</v>
      </c>
      <c r="B73" s="566">
        <v>4</v>
      </c>
      <c r="C73" s="566"/>
      <c r="D73" s="566"/>
      <c r="E73" s="566"/>
      <c r="F73" s="566"/>
      <c r="G73" s="568" t="s">
        <v>412</v>
      </c>
      <c r="H73" s="569">
        <v>43</v>
      </c>
      <c r="I73" s="570">
        <f>I74</f>
        <v>0</v>
      </c>
      <c r="J73" s="570">
        <f>J74</f>
        <v>0</v>
      </c>
      <c r="K73" s="567" t="s">
        <v>57</v>
      </c>
      <c r="L73" s="570">
        <f>L74</f>
        <v>0</v>
      </c>
    </row>
    <row r="74" spans="1:12" hidden="1" collapsed="1">
      <c r="A74" s="567">
        <v>2</v>
      </c>
      <c r="B74" s="567">
        <v>4</v>
      </c>
      <c r="C74" s="567">
        <v>1</v>
      </c>
      <c r="D74" s="567"/>
      <c r="E74" s="567"/>
      <c r="F74" s="567"/>
      <c r="G74" s="571" t="s">
        <v>413</v>
      </c>
      <c r="H74" s="572">
        <v>44</v>
      </c>
      <c r="I74" s="573">
        <f>I75+I76+I77</f>
        <v>0</v>
      </c>
      <c r="J74" s="573">
        <f>J75+J76+J77</f>
        <v>0</v>
      </c>
      <c r="K74" s="567" t="s">
        <v>57</v>
      </c>
      <c r="L74" s="573">
        <f>L75+L76+L77</f>
        <v>0</v>
      </c>
    </row>
    <row r="75" spans="1:12" hidden="1" collapsed="1">
      <c r="A75" s="567">
        <v>2</v>
      </c>
      <c r="B75" s="567">
        <v>4</v>
      </c>
      <c r="C75" s="567">
        <v>1</v>
      </c>
      <c r="D75" s="567">
        <v>1</v>
      </c>
      <c r="E75" s="567">
        <v>1</v>
      </c>
      <c r="F75" s="567">
        <v>1</v>
      </c>
      <c r="G75" s="571" t="s">
        <v>220</v>
      </c>
      <c r="H75" s="572">
        <v>45</v>
      </c>
      <c r="I75" s="574"/>
      <c r="J75" s="574"/>
      <c r="K75" s="567" t="s">
        <v>57</v>
      </c>
      <c r="L75" s="574"/>
    </row>
    <row r="76" spans="1:12" hidden="1" collapsed="1">
      <c r="A76" s="567">
        <v>2</v>
      </c>
      <c r="B76" s="567">
        <v>4</v>
      </c>
      <c r="C76" s="567">
        <v>1</v>
      </c>
      <c r="D76" s="567">
        <v>1</v>
      </c>
      <c r="E76" s="567">
        <v>1</v>
      </c>
      <c r="F76" s="567">
        <v>2</v>
      </c>
      <c r="G76" s="571" t="s">
        <v>221</v>
      </c>
      <c r="H76" s="572">
        <v>46</v>
      </c>
      <c r="I76" s="574"/>
      <c r="J76" s="574"/>
      <c r="K76" s="567" t="s">
        <v>57</v>
      </c>
      <c r="L76" s="574"/>
    </row>
    <row r="77" spans="1:12" hidden="1" collapsed="1">
      <c r="A77" s="567">
        <v>2</v>
      </c>
      <c r="B77" s="567">
        <v>4</v>
      </c>
      <c r="C77" s="567">
        <v>1</v>
      </c>
      <c r="D77" s="567">
        <v>1</v>
      </c>
      <c r="E77" s="567">
        <v>1</v>
      </c>
      <c r="F77" s="567">
        <v>3</v>
      </c>
      <c r="G77" s="571" t="s">
        <v>222</v>
      </c>
      <c r="H77" s="572">
        <v>47</v>
      </c>
      <c r="I77" s="575"/>
      <c r="J77" s="574"/>
      <c r="K77" s="567" t="s">
        <v>57</v>
      </c>
      <c r="L77" s="574"/>
    </row>
    <row r="78" spans="1:12" hidden="1" collapsed="1">
      <c r="A78" s="566">
        <v>2</v>
      </c>
      <c r="B78" s="566">
        <v>5</v>
      </c>
      <c r="C78" s="566"/>
      <c r="D78" s="566"/>
      <c r="E78" s="566"/>
      <c r="F78" s="566"/>
      <c r="G78" s="568" t="s">
        <v>414</v>
      </c>
      <c r="H78" s="569">
        <v>48</v>
      </c>
      <c r="I78" s="570">
        <f>I79+I82+I85</f>
        <v>0</v>
      </c>
      <c r="J78" s="570">
        <f>J79+J82+J85</f>
        <v>0</v>
      </c>
      <c r="K78" s="567" t="s">
        <v>57</v>
      </c>
      <c r="L78" s="570">
        <f>L79+L82+L85</f>
        <v>0</v>
      </c>
    </row>
    <row r="79" spans="1:12" hidden="1" collapsed="1">
      <c r="A79" s="567">
        <v>2</v>
      </c>
      <c r="B79" s="567">
        <v>5</v>
      </c>
      <c r="C79" s="567">
        <v>1</v>
      </c>
      <c r="D79" s="567"/>
      <c r="E79" s="567"/>
      <c r="F79" s="567"/>
      <c r="G79" s="571" t="s">
        <v>415</v>
      </c>
      <c r="H79" s="572">
        <v>49</v>
      </c>
      <c r="I79" s="573">
        <f>I80+I81</f>
        <v>0</v>
      </c>
      <c r="J79" s="573">
        <f>J80+J81</f>
        <v>0</v>
      </c>
      <c r="K79" s="567" t="s">
        <v>57</v>
      </c>
      <c r="L79" s="573">
        <f>L80+L81</f>
        <v>0</v>
      </c>
    </row>
    <row r="80" spans="1:12" ht="22.5" hidden="1" customHeight="1" collapsed="1">
      <c r="A80" s="567">
        <v>2</v>
      </c>
      <c r="B80" s="567">
        <v>5</v>
      </c>
      <c r="C80" s="567">
        <v>1</v>
      </c>
      <c r="D80" s="567">
        <v>1</v>
      </c>
      <c r="E80" s="567">
        <v>1</v>
      </c>
      <c r="F80" s="567">
        <v>1</v>
      </c>
      <c r="G80" s="571" t="s">
        <v>225</v>
      </c>
      <c r="H80" s="572">
        <v>50</v>
      </c>
      <c r="I80" s="574"/>
      <c r="J80" s="574"/>
      <c r="K80" s="567" t="s">
        <v>57</v>
      </c>
      <c r="L80" s="574"/>
    </row>
    <row r="81" spans="1:12" ht="15" hidden="1" customHeight="1" collapsed="1">
      <c r="A81" s="567">
        <v>2</v>
      </c>
      <c r="B81" s="567">
        <v>5</v>
      </c>
      <c r="C81" s="567">
        <v>1</v>
      </c>
      <c r="D81" s="567">
        <v>1</v>
      </c>
      <c r="E81" s="567">
        <v>1</v>
      </c>
      <c r="F81" s="567">
        <v>2</v>
      </c>
      <c r="G81" s="571" t="s">
        <v>226</v>
      </c>
      <c r="H81" s="572">
        <v>51</v>
      </c>
      <c r="I81" s="574"/>
      <c r="J81" s="574"/>
      <c r="K81" s="567" t="s">
        <v>57</v>
      </c>
      <c r="L81" s="574"/>
    </row>
    <row r="82" spans="1:12" ht="13.5" hidden="1" customHeight="1" collapsed="1">
      <c r="A82" s="567">
        <v>2</v>
      </c>
      <c r="B82" s="567">
        <v>5</v>
      </c>
      <c r="C82" s="567">
        <v>2</v>
      </c>
      <c r="D82" s="567"/>
      <c r="E82" s="567"/>
      <c r="F82" s="567"/>
      <c r="G82" s="571" t="s">
        <v>416</v>
      </c>
      <c r="H82" s="572">
        <v>52</v>
      </c>
      <c r="I82" s="573">
        <f>I83+I84</f>
        <v>0</v>
      </c>
      <c r="J82" s="573">
        <f>J83+J84</f>
        <v>0</v>
      </c>
      <c r="K82" s="567" t="s">
        <v>57</v>
      </c>
      <c r="L82" s="573">
        <f>L83+L84</f>
        <v>0</v>
      </c>
    </row>
    <row r="83" spans="1:12" ht="23.25" hidden="1" customHeight="1" collapsed="1">
      <c r="A83" s="567">
        <v>2</v>
      </c>
      <c r="B83" s="567">
        <v>5</v>
      </c>
      <c r="C83" s="567">
        <v>2</v>
      </c>
      <c r="D83" s="567">
        <v>1</v>
      </c>
      <c r="E83" s="567">
        <v>1</v>
      </c>
      <c r="F83" s="567">
        <v>1</v>
      </c>
      <c r="G83" s="571" t="s">
        <v>228</v>
      </c>
      <c r="H83" s="572">
        <v>53</v>
      </c>
      <c r="I83" s="574"/>
      <c r="J83" s="574"/>
      <c r="K83" s="567" t="s">
        <v>57</v>
      </c>
      <c r="L83" s="574"/>
    </row>
    <row r="84" spans="1:12" ht="22.5" hidden="1" customHeight="1" collapsed="1">
      <c r="A84" s="567">
        <v>2</v>
      </c>
      <c r="B84" s="567">
        <v>5</v>
      </c>
      <c r="C84" s="567">
        <v>2</v>
      </c>
      <c r="D84" s="567">
        <v>1</v>
      </c>
      <c r="E84" s="567">
        <v>1</v>
      </c>
      <c r="F84" s="567">
        <v>2</v>
      </c>
      <c r="G84" s="571" t="s">
        <v>417</v>
      </c>
      <c r="H84" s="572">
        <v>54</v>
      </c>
      <c r="I84" s="574"/>
      <c r="J84" s="574"/>
      <c r="K84" s="567" t="s">
        <v>57</v>
      </c>
      <c r="L84" s="574"/>
    </row>
    <row r="85" spans="1:12" ht="22.5" hidden="1" customHeight="1" collapsed="1">
      <c r="A85" s="567">
        <v>2</v>
      </c>
      <c r="B85" s="567">
        <v>5</v>
      </c>
      <c r="C85" s="567">
        <v>3</v>
      </c>
      <c r="D85" s="567"/>
      <c r="E85" s="567"/>
      <c r="F85" s="567"/>
      <c r="G85" s="571" t="s">
        <v>230</v>
      </c>
      <c r="H85" s="572">
        <v>55</v>
      </c>
      <c r="I85" s="573">
        <f>I86+I87+I88+I89</f>
        <v>0</v>
      </c>
      <c r="J85" s="573">
        <f>J86+J87+J88+J89</f>
        <v>0</v>
      </c>
      <c r="K85" s="567" t="s">
        <v>57</v>
      </c>
      <c r="L85" s="573">
        <f>L86+L87+L88+L89</f>
        <v>0</v>
      </c>
    </row>
    <row r="86" spans="1:12" ht="21.75" hidden="1" customHeight="1" collapsed="1">
      <c r="A86" s="567">
        <v>2</v>
      </c>
      <c r="B86" s="567">
        <v>5</v>
      </c>
      <c r="C86" s="567">
        <v>3</v>
      </c>
      <c r="D86" s="567">
        <v>1</v>
      </c>
      <c r="E86" s="567">
        <v>1</v>
      </c>
      <c r="F86" s="567">
        <v>1</v>
      </c>
      <c r="G86" s="571" t="s">
        <v>418</v>
      </c>
      <c r="H86" s="572">
        <v>56</v>
      </c>
      <c r="I86" s="574"/>
      <c r="J86" s="574"/>
      <c r="K86" s="567" t="s">
        <v>57</v>
      </c>
      <c r="L86" s="574"/>
    </row>
    <row r="87" spans="1:12" ht="18" hidden="1" customHeight="1" collapsed="1">
      <c r="A87" s="567">
        <v>2</v>
      </c>
      <c r="B87" s="567">
        <v>5</v>
      </c>
      <c r="C87" s="567">
        <v>3</v>
      </c>
      <c r="D87" s="567">
        <v>1</v>
      </c>
      <c r="E87" s="567">
        <v>1</v>
      </c>
      <c r="F87" s="567">
        <v>2</v>
      </c>
      <c r="G87" s="571" t="s">
        <v>232</v>
      </c>
      <c r="H87" s="572">
        <v>57</v>
      </c>
      <c r="I87" s="574"/>
      <c r="J87" s="574"/>
      <c r="K87" s="567" t="s">
        <v>57</v>
      </c>
      <c r="L87" s="574"/>
    </row>
    <row r="88" spans="1:12" ht="23.25" hidden="1" customHeight="1" collapsed="1">
      <c r="A88" s="567">
        <v>2</v>
      </c>
      <c r="B88" s="567">
        <v>5</v>
      </c>
      <c r="C88" s="567">
        <v>3</v>
      </c>
      <c r="D88" s="567">
        <v>2</v>
      </c>
      <c r="E88" s="567">
        <v>1</v>
      </c>
      <c r="F88" s="567">
        <v>1</v>
      </c>
      <c r="G88" s="571" t="s">
        <v>233</v>
      </c>
      <c r="H88" s="572">
        <v>58</v>
      </c>
      <c r="I88" s="574"/>
      <c r="J88" s="574"/>
      <c r="K88" s="567" t="s">
        <v>57</v>
      </c>
      <c r="L88" s="574"/>
    </row>
    <row r="89" spans="1:12" ht="15.75" hidden="1" customHeight="1" collapsed="1">
      <c r="A89" s="567">
        <v>2</v>
      </c>
      <c r="B89" s="567">
        <v>5</v>
      </c>
      <c r="C89" s="567">
        <v>3</v>
      </c>
      <c r="D89" s="567">
        <v>2</v>
      </c>
      <c r="E89" s="567">
        <v>1</v>
      </c>
      <c r="F89" s="567">
        <v>2</v>
      </c>
      <c r="G89" s="571" t="s">
        <v>234</v>
      </c>
      <c r="H89" s="572">
        <v>59</v>
      </c>
      <c r="I89" s="574"/>
      <c r="J89" s="574"/>
      <c r="K89" s="567" t="s">
        <v>57</v>
      </c>
      <c r="L89" s="574"/>
    </row>
    <row r="90" spans="1:12" ht="13.5" hidden="1" customHeight="1" collapsed="1">
      <c r="A90" s="566">
        <v>2</v>
      </c>
      <c r="B90" s="566">
        <v>6</v>
      </c>
      <c r="C90" s="566"/>
      <c r="D90" s="566"/>
      <c r="E90" s="566"/>
      <c r="F90" s="566"/>
      <c r="G90" s="568" t="s">
        <v>419</v>
      </c>
      <c r="H90" s="569">
        <v>60</v>
      </c>
      <c r="I90" s="570">
        <f>I91+I94+I96+I98+I100</f>
        <v>0</v>
      </c>
      <c r="J90" s="570">
        <f>J91+J94+J96+J98+J100</f>
        <v>0</v>
      </c>
      <c r="K90" s="567" t="s">
        <v>57</v>
      </c>
      <c r="L90" s="570">
        <f>L91+L94+L96+L98+L100</f>
        <v>0</v>
      </c>
    </row>
    <row r="91" spans="1:12" hidden="1" collapsed="1">
      <c r="A91" s="567">
        <v>2</v>
      </c>
      <c r="B91" s="567">
        <v>6</v>
      </c>
      <c r="C91" s="567">
        <v>1</v>
      </c>
      <c r="D91" s="567"/>
      <c r="E91" s="567"/>
      <c r="F91" s="567"/>
      <c r="G91" s="571" t="s">
        <v>420</v>
      </c>
      <c r="H91" s="572">
        <v>61</v>
      </c>
      <c r="I91" s="573">
        <f>I92+I93</f>
        <v>0</v>
      </c>
      <c r="J91" s="573">
        <f>J92+J93</f>
        <v>0</v>
      </c>
      <c r="K91" s="567" t="s">
        <v>57</v>
      </c>
      <c r="L91" s="573">
        <f>L92+L93</f>
        <v>0</v>
      </c>
    </row>
    <row r="92" spans="1:12" hidden="1" collapsed="1">
      <c r="A92" s="567">
        <v>2</v>
      </c>
      <c r="B92" s="567">
        <v>6</v>
      </c>
      <c r="C92" s="567">
        <v>1</v>
      </c>
      <c r="D92" s="567">
        <v>1</v>
      </c>
      <c r="E92" s="567">
        <v>1</v>
      </c>
      <c r="F92" s="567">
        <v>1</v>
      </c>
      <c r="G92" s="571" t="s">
        <v>421</v>
      </c>
      <c r="H92" s="572">
        <v>62</v>
      </c>
      <c r="I92" s="575"/>
      <c r="J92" s="574"/>
      <c r="K92" s="567" t="s">
        <v>57</v>
      </c>
      <c r="L92" s="574"/>
    </row>
    <row r="93" spans="1:12" hidden="1" collapsed="1">
      <c r="A93" s="567">
        <v>2</v>
      </c>
      <c r="B93" s="567">
        <v>6</v>
      </c>
      <c r="C93" s="567">
        <v>1</v>
      </c>
      <c r="D93" s="567">
        <v>1</v>
      </c>
      <c r="E93" s="567">
        <v>1</v>
      </c>
      <c r="F93" s="567">
        <v>2</v>
      </c>
      <c r="G93" s="571" t="s">
        <v>422</v>
      </c>
      <c r="H93" s="572">
        <v>63</v>
      </c>
      <c r="I93" s="575"/>
      <c r="J93" s="574"/>
      <c r="K93" s="567" t="s">
        <v>57</v>
      </c>
      <c r="L93" s="574"/>
    </row>
    <row r="94" spans="1:12" ht="15" hidden="1" customHeight="1" collapsed="1">
      <c r="A94" s="567">
        <v>2</v>
      </c>
      <c r="B94" s="567">
        <v>6</v>
      </c>
      <c r="C94" s="567">
        <v>2</v>
      </c>
      <c r="D94" s="567"/>
      <c r="E94" s="567"/>
      <c r="F94" s="567"/>
      <c r="G94" s="571" t="s">
        <v>423</v>
      </c>
      <c r="H94" s="572">
        <v>64</v>
      </c>
      <c r="I94" s="573">
        <f>I95</f>
        <v>0</v>
      </c>
      <c r="J94" s="573">
        <f>J95</f>
        <v>0</v>
      </c>
      <c r="K94" s="567" t="s">
        <v>57</v>
      </c>
      <c r="L94" s="573">
        <f>L95</f>
        <v>0</v>
      </c>
    </row>
    <row r="95" spans="1:12" ht="17.25" hidden="1" customHeight="1" collapsed="1">
      <c r="A95" s="567">
        <v>2</v>
      </c>
      <c r="B95" s="567">
        <v>6</v>
      </c>
      <c r="C95" s="567">
        <v>2</v>
      </c>
      <c r="D95" s="567">
        <v>1</v>
      </c>
      <c r="E95" s="567">
        <v>1</v>
      </c>
      <c r="F95" s="567">
        <v>1</v>
      </c>
      <c r="G95" s="571" t="s">
        <v>423</v>
      </c>
      <c r="H95" s="572">
        <v>65</v>
      </c>
      <c r="I95" s="575"/>
      <c r="J95" s="574"/>
      <c r="K95" s="567" t="s">
        <v>57</v>
      </c>
      <c r="L95" s="575"/>
    </row>
    <row r="96" spans="1:12" ht="14.25" hidden="1" customHeight="1" collapsed="1">
      <c r="A96" s="567">
        <v>2</v>
      </c>
      <c r="B96" s="567">
        <v>6</v>
      </c>
      <c r="C96" s="567">
        <v>3</v>
      </c>
      <c r="D96" s="567"/>
      <c r="E96" s="567"/>
      <c r="F96" s="567"/>
      <c r="G96" s="571" t="s">
        <v>424</v>
      </c>
      <c r="H96" s="572">
        <v>66</v>
      </c>
      <c r="I96" s="576">
        <f>I97</f>
        <v>0</v>
      </c>
      <c r="J96" s="576">
        <f>J97</f>
        <v>0</v>
      </c>
      <c r="K96" s="567" t="s">
        <v>57</v>
      </c>
      <c r="L96" s="576">
        <f>L97</f>
        <v>0</v>
      </c>
    </row>
    <row r="97" spans="1:12" ht="15" hidden="1" customHeight="1" collapsed="1">
      <c r="A97" s="567">
        <v>2</v>
      </c>
      <c r="B97" s="567">
        <v>6</v>
      </c>
      <c r="C97" s="567">
        <v>3</v>
      </c>
      <c r="D97" s="567">
        <v>1</v>
      </c>
      <c r="E97" s="567">
        <v>1</v>
      </c>
      <c r="F97" s="567">
        <v>1</v>
      </c>
      <c r="G97" s="571" t="s">
        <v>424</v>
      </c>
      <c r="H97" s="572">
        <v>67</v>
      </c>
      <c r="I97" s="574"/>
      <c r="J97" s="574"/>
      <c r="K97" s="567" t="s">
        <v>57</v>
      </c>
      <c r="L97" s="574"/>
    </row>
    <row r="98" spans="1:12" ht="21" hidden="1" customHeight="1" collapsed="1">
      <c r="A98" s="567">
        <v>2</v>
      </c>
      <c r="B98" s="567">
        <v>6</v>
      </c>
      <c r="C98" s="567">
        <v>4</v>
      </c>
      <c r="D98" s="567"/>
      <c r="E98" s="567"/>
      <c r="F98" s="567"/>
      <c r="G98" s="571" t="s">
        <v>241</v>
      </c>
      <c r="H98" s="572">
        <v>68</v>
      </c>
      <c r="I98" s="573">
        <f>I99</f>
        <v>0</v>
      </c>
      <c r="J98" s="573">
        <f>J99</f>
        <v>0</v>
      </c>
      <c r="K98" s="567" t="s">
        <v>57</v>
      </c>
      <c r="L98" s="573">
        <f>L99</f>
        <v>0</v>
      </c>
    </row>
    <row r="99" spans="1:12" ht="22.5" hidden="1" customHeight="1" collapsed="1">
      <c r="A99" s="567">
        <v>2</v>
      </c>
      <c r="B99" s="567">
        <v>6</v>
      </c>
      <c r="C99" s="567">
        <v>4</v>
      </c>
      <c r="D99" s="567">
        <v>1</v>
      </c>
      <c r="E99" s="567">
        <v>1</v>
      </c>
      <c r="F99" s="567">
        <v>1</v>
      </c>
      <c r="G99" s="571" t="s">
        <v>241</v>
      </c>
      <c r="H99" s="572">
        <v>69</v>
      </c>
      <c r="I99" s="574"/>
      <c r="J99" s="574"/>
      <c r="K99" s="567" t="s">
        <v>57</v>
      </c>
      <c r="L99" s="574"/>
    </row>
    <row r="100" spans="1:12" ht="24.75" hidden="1" customHeight="1" collapsed="1">
      <c r="A100" s="567">
        <v>2</v>
      </c>
      <c r="B100" s="567">
        <v>6</v>
      </c>
      <c r="C100" s="567">
        <v>5</v>
      </c>
      <c r="D100" s="567"/>
      <c r="E100" s="567"/>
      <c r="F100" s="567"/>
      <c r="G100" s="571" t="s">
        <v>242</v>
      </c>
      <c r="H100" s="572">
        <v>70</v>
      </c>
      <c r="I100" s="573">
        <f>I101</f>
        <v>0</v>
      </c>
      <c r="J100" s="573">
        <f>J101</f>
        <v>0</v>
      </c>
      <c r="K100" s="567" t="s">
        <v>57</v>
      </c>
      <c r="L100" s="573">
        <f>L101</f>
        <v>0</v>
      </c>
    </row>
    <row r="101" spans="1:12" ht="24" hidden="1" customHeight="1" collapsed="1">
      <c r="A101" s="567">
        <v>2</v>
      </c>
      <c r="B101" s="567">
        <v>6</v>
      </c>
      <c r="C101" s="567">
        <v>5</v>
      </c>
      <c r="D101" s="567">
        <v>1</v>
      </c>
      <c r="E101" s="567">
        <v>1</v>
      </c>
      <c r="F101" s="567">
        <v>1</v>
      </c>
      <c r="G101" s="571" t="s">
        <v>242</v>
      </c>
      <c r="H101" s="572">
        <v>71</v>
      </c>
      <c r="I101" s="574"/>
      <c r="J101" s="574"/>
      <c r="K101" s="567" t="s">
        <v>57</v>
      </c>
      <c r="L101" s="574"/>
    </row>
    <row r="102" spans="1:12" ht="15" customHeight="1">
      <c r="A102" s="566">
        <v>2</v>
      </c>
      <c r="B102" s="566">
        <v>7</v>
      </c>
      <c r="C102" s="566"/>
      <c r="D102" s="566"/>
      <c r="E102" s="566"/>
      <c r="F102" s="566"/>
      <c r="G102" s="568" t="s">
        <v>425</v>
      </c>
      <c r="H102" s="569">
        <v>72</v>
      </c>
      <c r="I102" s="570">
        <f>I103+I106+I110</f>
        <v>0</v>
      </c>
      <c r="J102" s="570">
        <f>J103+J106+J110</f>
        <v>856.11</v>
      </c>
      <c r="K102" s="567" t="s">
        <v>57</v>
      </c>
      <c r="L102" s="570">
        <f>L103+L106+L110</f>
        <v>0</v>
      </c>
    </row>
    <row r="103" spans="1:12" ht="15" hidden="1" customHeight="1" collapsed="1">
      <c r="A103" s="567">
        <v>2</v>
      </c>
      <c r="B103" s="567">
        <v>7</v>
      </c>
      <c r="C103" s="567">
        <v>1</v>
      </c>
      <c r="D103" s="567"/>
      <c r="E103" s="567"/>
      <c r="F103" s="567"/>
      <c r="G103" s="571" t="s">
        <v>246</v>
      </c>
      <c r="H103" s="572">
        <v>73</v>
      </c>
      <c r="I103" s="573">
        <f>I104+I105</f>
        <v>0</v>
      </c>
      <c r="J103" s="573">
        <f>J104+J105</f>
        <v>0</v>
      </c>
      <c r="K103" s="567" t="s">
        <v>57</v>
      </c>
      <c r="L103" s="573">
        <f>L104+L105</f>
        <v>0</v>
      </c>
    </row>
    <row r="104" spans="1:12" ht="12.75" hidden="1" customHeight="1" collapsed="1">
      <c r="A104" s="567">
        <v>2</v>
      </c>
      <c r="B104" s="567">
        <v>7</v>
      </c>
      <c r="C104" s="567">
        <v>1</v>
      </c>
      <c r="D104" s="567">
        <v>1</v>
      </c>
      <c r="E104" s="567">
        <v>1</v>
      </c>
      <c r="F104" s="567">
        <v>1</v>
      </c>
      <c r="G104" s="571" t="s">
        <v>247</v>
      </c>
      <c r="H104" s="572">
        <v>74</v>
      </c>
      <c r="I104" s="574"/>
      <c r="J104" s="574"/>
      <c r="K104" s="567" t="s">
        <v>57</v>
      </c>
      <c r="L104" s="574"/>
    </row>
    <row r="105" spans="1:12" ht="12.75" hidden="1" customHeight="1" collapsed="1">
      <c r="A105" s="567">
        <v>2</v>
      </c>
      <c r="B105" s="567">
        <v>7</v>
      </c>
      <c r="C105" s="567">
        <v>1</v>
      </c>
      <c r="D105" s="567">
        <v>1</v>
      </c>
      <c r="E105" s="567">
        <v>1</v>
      </c>
      <c r="F105" s="567">
        <v>2</v>
      </c>
      <c r="G105" s="571" t="s">
        <v>248</v>
      </c>
      <c r="H105" s="572">
        <v>75</v>
      </c>
      <c r="I105" s="574"/>
      <c r="J105" s="574"/>
      <c r="K105" s="567" t="s">
        <v>57</v>
      </c>
      <c r="L105" s="574"/>
    </row>
    <row r="106" spans="1:12" ht="22.5" hidden="1" customHeight="1" collapsed="1">
      <c r="A106" s="567">
        <v>2</v>
      </c>
      <c r="B106" s="567">
        <v>7</v>
      </c>
      <c r="C106" s="567">
        <v>2</v>
      </c>
      <c r="D106" s="567"/>
      <c r="E106" s="567"/>
      <c r="F106" s="567"/>
      <c r="G106" s="571" t="s">
        <v>426</v>
      </c>
      <c r="H106" s="572">
        <v>76</v>
      </c>
      <c r="I106" s="573">
        <f>I107+I108+I109</f>
        <v>0</v>
      </c>
      <c r="J106" s="573">
        <f>J107+J108+J109</f>
        <v>0</v>
      </c>
      <c r="K106" s="567" t="s">
        <v>57</v>
      </c>
      <c r="L106" s="573">
        <f>L107+L108+L109</f>
        <v>0</v>
      </c>
    </row>
    <row r="107" spans="1:12" hidden="1" collapsed="1">
      <c r="A107" s="567">
        <v>2</v>
      </c>
      <c r="B107" s="567">
        <v>7</v>
      </c>
      <c r="C107" s="567">
        <v>2</v>
      </c>
      <c r="D107" s="567">
        <v>1</v>
      </c>
      <c r="E107" s="567">
        <v>1</v>
      </c>
      <c r="F107" s="567">
        <v>1</v>
      </c>
      <c r="G107" s="571" t="s">
        <v>427</v>
      </c>
      <c r="H107" s="572">
        <v>77</v>
      </c>
      <c r="I107" s="575"/>
      <c r="J107" s="574"/>
      <c r="K107" s="567" t="s">
        <v>57</v>
      </c>
      <c r="L107" s="574"/>
    </row>
    <row r="108" spans="1:12" hidden="1" collapsed="1">
      <c r="A108" s="567">
        <v>2</v>
      </c>
      <c r="B108" s="567">
        <v>7</v>
      </c>
      <c r="C108" s="567">
        <v>2</v>
      </c>
      <c r="D108" s="567">
        <v>1</v>
      </c>
      <c r="E108" s="567">
        <v>1</v>
      </c>
      <c r="F108" s="567">
        <v>2</v>
      </c>
      <c r="G108" s="571" t="s">
        <v>428</v>
      </c>
      <c r="H108" s="572">
        <v>78</v>
      </c>
      <c r="I108" s="575"/>
      <c r="J108" s="574"/>
      <c r="K108" s="567" t="s">
        <v>57</v>
      </c>
      <c r="L108" s="574"/>
    </row>
    <row r="109" spans="1:12" hidden="1" collapsed="1">
      <c r="A109" s="567">
        <v>2</v>
      </c>
      <c r="B109" s="567">
        <v>7</v>
      </c>
      <c r="C109" s="567">
        <v>2</v>
      </c>
      <c r="D109" s="567">
        <v>2</v>
      </c>
      <c r="E109" s="567">
        <v>1</v>
      </c>
      <c r="F109" s="567">
        <v>1</v>
      </c>
      <c r="G109" s="571" t="s">
        <v>253</v>
      </c>
      <c r="H109" s="572">
        <v>79</v>
      </c>
      <c r="I109" s="575"/>
      <c r="J109" s="574"/>
      <c r="K109" s="567" t="s">
        <v>57</v>
      </c>
      <c r="L109" s="574"/>
    </row>
    <row r="110" spans="1:12">
      <c r="A110" s="567">
        <v>2</v>
      </c>
      <c r="B110" s="567">
        <v>7</v>
      </c>
      <c r="C110" s="567">
        <v>3</v>
      </c>
      <c r="D110" s="567"/>
      <c r="E110" s="567"/>
      <c r="F110" s="567"/>
      <c r="G110" s="571" t="s">
        <v>429</v>
      </c>
      <c r="H110" s="572">
        <v>80</v>
      </c>
      <c r="I110" s="573">
        <f>I111+I112</f>
        <v>0</v>
      </c>
      <c r="J110" s="573">
        <f>J111+J112</f>
        <v>856.11</v>
      </c>
      <c r="K110" s="567" t="s">
        <v>57</v>
      </c>
      <c r="L110" s="573">
        <f>L111+L112</f>
        <v>0</v>
      </c>
    </row>
    <row r="111" spans="1:12" ht="13.5" customHeight="1">
      <c r="A111" s="567">
        <v>2</v>
      </c>
      <c r="B111" s="567">
        <v>7</v>
      </c>
      <c r="C111" s="567">
        <v>3</v>
      </c>
      <c r="D111" s="567">
        <v>1</v>
      </c>
      <c r="E111" s="567">
        <v>1</v>
      </c>
      <c r="F111" s="567">
        <v>1</v>
      </c>
      <c r="G111" s="571" t="s">
        <v>430</v>
      </c>
      <c r="H111" s="572">
        <v>81</v>
      </c>
      <c r="I111" s="574"/>
      <c r="J111" s="574">
        <v>856.11</v>
      </c>
      <c r="K111" s="567" t="s">
        <v>57</v>
      </c>
      <c r="L111" s="574"/>
    </row>
    <row r="112" spans="1:12" ht="15" hidden="1" customHeight="1" collapsed="1">
      <c r="A112" s="567">
        <v>2</v>
      </c>
      <c r="B112" s="567">
        <v>7</v>
      </c>
      <c r="C112" s="567">
        <v>3</v>
      </c>
      <c r="D112" s="567">
        <v>1</v>
      </c>
      <c r="E112" s="567">
        <v>1</v>
      </c>
      <c r="F112" s="567">
        <v>2</v>
      </c>
      <c r="G112" s="571" t="s">
        <v>256</v>
      </c>
      <c r="H112" s="572">
        <v>82</v>
      </c>
      <c r="I112" s="574"/>
      <c r="J112" s="574"/>
      <c r="K112" s="567" t="s">
        <v>57</v>
      </c>
      <c r="L112" s="574"/>
    </row>
    <row r="113" spans="1:12" hidden="1" collapsed="1">
      <c r="A113" s="566">
        <v>2</v>
      </c>
      <c r="B113" s="566">
        <v>8</v>
      </c>
      <c r="C113" s="566"/>
      <c r="D113" s="566"/>
      <c r="E113" s="566"/>
      <c r="F113" s="566"/>
      <c r="G113" s="568" t="s">
        <v>257</v>
      </c>
      <c r="H113" s="569">
        <v>83</v>
      </c>
      <c r="I113" s="570">
        <f>I114+I118</f>
        <v>0</v>
      </c>
      <c r="J113" s="570">
        <f>J114+J118</f>
        <v>0</v>
      </c>
      <c r="K113" s="567" t="s">
        <v>57</v>
      </c>
      <c r="L113" s="570">
        <f>L114+L118</f>
        <v>0</v>
      </c>
    </row>
    <row r="114" spans="1:12" ht="14.25" hidden="1" customHeight="1" collapsed="1">
      <c r="A114" s="567">
        <v>2</v>
      </c>
      <c r="B114" s="567">
        <v>8</v>
      </c>
      <c r="C114" s="567">
        <v>1</v>
      </c>
      <c r="D114" s="567">
        <v>1</v>
      </c>
      <c r="E114" s="567"/>
      <c r="F114" s="567"/>
      <c r="G114" s="571" t="s">
        <v>258</v>
      </c>
      <c r="H114" s="572">
        <v>84</v>
      </c>
      <c r="I114" s="573">
        <f>I115+I116+I117</f>
        <v>0</v>
      </c>
      <c r="J114" s="573">
        <f>J115+J116+J117</f>
        <v>0</v>
      </c>
      <c r="K114" s="567" t="s">
        <v>57</v>
      </c>
      <c r="L114" s="573">
        <f>L115+L116+L117</f>
        <v>0</v>
      </c>
    </row>
    <row r="115" spans="1:12" hidden="1" collapsed="1">
      <c r="A115" s="567">
        <v>2</v>
      </c>
      <c r="B115" s="567">
        <v>8</v>
      </c>
      <c r="C115" s="567">
        <v>1</v>
      </c>
      <c r="D115" s="567">
        <v>1</v>
      </c>
      <c r="E115" s="567">
        <v>1</v>
      </c>
      <c r="F115" s="567">
        <v>1</v>
      </c>
      <c r="G115" s="571" t="s">
        <v>431</v>
      </c>
      <c r="H115" s="572">
        <v>85</v>
      </c>
      <c r="I115" s="574"/>
      <c r="J115" s="574"/>
      <c r="K115" s="567" t="s">
        <v>57</v>
      </c>
      <c r="L115" s="574"/>
    </row>
    <row r="116" spans="1:12" ht="15" hidden="1" customHeight="1" collapsed="1">
      <c r="A116" s="567">
        <v>2</v>
      </c>
      <c r="B116" s="567">
        <v>8</v>
      </c>
      <c r="C116" s="567">
        <v>1</v>
      </c>
      <c r="D116" s="567">
        <v>1</v>
      </c>
      <c r="E116" s="567">
        <v>1</v>
      </c>
      <c r="F116" s="567">
        <v>2</v>
      </c>
      <c r="G116" s="571" t="s">
        <v>432</v>
      </c>
      <c r="H116" s="572">
        <v>86</v>
      </c>
      <c r="I116" s="574"/>
      <c r="J116" s="574"/>
      <c r="K116" s="567" t="s">
        <v>57</v>
      </c>
      <c r="L116" s="574"/>
    </row>
    <row r="117" spans="1:12" ht="15" hidden="1" customHeight="1" collapsed="1">
      <c r="A117" s="567">
        <v>2</v>
      </c>
      <c r="B117" s="567">
        <v>8</v>
      </c>
      <c r="C117" s="567">
        <v>1</v>
      </c>
      <c r="D117" s="567">
        <v>1</v>
      </c>
      <c r="E117" s="567">
        <v>1</v>
      </c>
      <c r="F117" s="567">
        <v>3</v>
      </c>
      <c r="G117" s="571" t="s">
        <v>433</v>
      </c>
      <c r="H117" s="572">
        <v>87</v>
      </c>
      <c r="I117" s="574"/>
      <c r="J117" s="574"/>
      <c r="K117" s="567" t="s">
        <v>57</v>
      </c>
      <c r="L117" s="574"/>
    </row>
    <row r="118" spans="1:12" hidden="1" collapsed="1">
      <c r="A118" s="567">
        <v>2</v>
      </c>
      <c r="B118" s="567">
        <v>8</v>
      </c>
      <c r="C118" s="567">
        <v>1</v>
      </c>
      <c r="D118" s="567">
        <v>2</v>
      </c>
      <c r="E118" s="567"/>
      <c r="F118" s="567"/>
      <c r="G118" s="571" t="s">
        <v>262</v>
      </c>
      <c r="H118" s="572">
        <v>88</v>
      </c>
      <c r="I118" s="573">
        <f>I119</f>
        <v>0</v>
      </c>
      <c r="J118" s="573">
        <f>J119</f>
        <v>0</v>
      </c>
      <c r="K118" s="567" t="s">
        <v>57</v>
      </c>
      <c r="L118" s="573">
        <f>L119</f>
        <v>0</v>
      </c>
    </row>
    <row r="119" spans="1:12" hidden="1" collapsed="1">
      <c r="A119" s="567">
        <v>2</v>
      </c>
      <c r="B119" s="567">
        <v>8</v>
      </c>
      <c r="C119" s="567">
        <v>1</v>
      </c>
      <c r="D119" s="567">
        <v>2</v>
      </c>
      <c r="E119" s="567">
        <v>1</v>
      </c>
      <c r="F119" s="567">
        <v>1</v>
      </c>
      <c r="G119" s="571" t="s">
        <v>262</v>
      </c>
      <c r="H119" s="572">
        <v>89</v>
      </c>
      <c r="I119" s="574"/>
      <c r="J119" s="574"/>
      <c r="K119" s="567" t="s">
        <v>57</v>
      </c>
      <c r="L119" s="574"/>
    </row>
    <row r="120" spans="1:12" ht="30.75" hidden="1" customHeight="1" collapsed="1">
      <c r="A120" s="566">
        <v>2</v>
      </c>
      <c r="B120" s="566">
        <v>9</v>
      </c>
      <c r="C120" s="566"/>
      <c r="D120" s="566"/>
      <c r="E120" s="566"/>
      <c r="F120" s="566"/>
      <c r="G120" s="568" t="s">
        <v>434</v>
      </c>
      <c r="H120" s="569">
        <v>90</v>
      </c>
      <c r="I120" s="570">
        <f>I121+I123</f>
        <v>0</v>
      </c>
      <c r="J120" s="570">
        <f>J121+J123</f>
        <v>0</v>
      </c>
      <c r="K120" s="567" t="s">
        <v>57</v>
      </c>
      <c r="L120" s="570">
        <f>L121+L123</f>
        <v>0</v>
      </c>
    </row>
    <row r="121" spans="1:12" ht="35.25" hidden="1" customHeight="1" collapsed="1">
      <c r="A121" s="567">
        <v>2</v>
      </c>
      <c r="B121" s="567">
        <v>9</v>
      </c>
      <c r="C121" s="567">
        <v>1</v>
      </c>
      <c r="D121" s="567"/>
      <c r="E121" s="567"/>
      <c r="F121" s="567"/>
      <c r="G121" s="571" t="s">
        <v>435</v>
      </c>
      <c r="H121" s="572">
        <v>91</v>
      </c>
      <c r="I121" s="573">
        <f>I122</f>
        <v>0</v>
      </c>
      <c r="J121" s="573">
        <f>J122</f>
        <v>0</v>
      </c>
      <c r="K121" s="567" t="s">
        <v>57</v>
      </c>
      <c r="L121" s="573">
        <f>L122</f>
        <v>0</v>
      </c>
    </row>
    <row r="122" spans="1:12" ht="34.5" hidden="1" customHeight="1" collapsed="1">
      <c r="A122" s="567">
        <v>2</v>
      </c>
      <c r="B122" s="567">
        <v>9</v>
      </c>
      <c r="C122" s="567">
        <v>1</v>
      </c>
      <c r="D122" s="567">
        <v>1</v>
      </c>
      <c r="E122" s="567">
        <v>1</v>
      </c>
      <c r="F122" s="567">
        <v>1</v>
      </c>
      <c r="G122" s="571" t="s">
        <v>435</v>
      </c>
      <c r="H122" s="572">
        <v>92</v>
      </c>
      <c r="I122" s="574"/>
      <c r="J122" s="574"/>
      <c r="K122" s="567" t="s">
        <v>57</v>
      </c>
      <c r="L122" s="574"/>
    </row>
    <row r="123" spans="1:12" ht="33" hidden="1" customHeight="1" collapsed="1">
      <c r="A123" s="567">
        <v>2</v>
      </c>
      <c r="B123" s="567">
        <v>9</v>
      </c>
      <c r="C123" s="567">
        <v>2</v>
      </c>
      <c r="D123" s="567"/>
      <c r="E123" s="567"/>
      <c r="F123" s="567"/>
      <c r="G123" s="571" t="s">
        <v>436</v>
      </c>
      <c r="H123" s="572">
        <v>93</v>
      </c>
      <c r="I123" s="573">
        <f>I124+I128</f>
        <v>0</v>
      </c>
      <c r="J123" s="573">
        <f>J124+J128</f>
        <v>0</v>
      </c>
      <c r="K123" s="567" t="s">
        <v>57</v>
      </c>
      <c r="L123" s="573">
        <f>L124+L128</f>
        <v>0</v>
      </c>
    </row>
    <row r="124" spans="1:12" ht="32.25" hidden="1" customHeight="1" collapsed="1">
      <c r="A124" s="567">
        <v>2</v>
      </c>
      <c r="B124" s="567">
        <v>9</v>
      </c>
      <c r="C124" s="567">
        <v>2</v>
      </c>
      <c r="D124" s="567">
        <v>1</v>
      </c>
      <c r="E124" s="567"/>
      <c r="F124" s="567"/>
      <c r="G124" s="571" t="s">
        <v>267</v>
      </c>
      <c r="H124" s="572">
        <v>94</v>
      </c>
      <c r="I124" s="573">
        <f>I125+I126+I127</f>
        <v>0</v>
      </c>
      <c r="J124" s="573">
        <f>J125+J126+J127</f>
        <v>0</v>
      </c>
      <c r="K124" s="567" t="s">
        <v>57</v>
      </c>
      <c r="L124" s="573">
        <f>L125+L126+L127</f>
        <v>0</v>
      </c>
    </row>
    <row r="125" spans="1:12" ht="44.25" hidden="1" customHeight="1" collapsed="1">
      <c r="A125" s="567">
        <v>2</v>
      </c>
      <c r="B125" s="567">
        <v>9</v>
      </c>
      <c r="C125" s="567">
        <v>2</v>
      </c>
      <c r="D125" s="567">
        <v>1</v>
      </c>
      <c r="E125" s="567">
        <v>1</v>
      </c>
      <c r="F125" s="567">
        <v>1</v>
      </c>
      <c r="G125" s="571" t="s">
        <v>269</v>
      </c>
      <c r="H125" s="572">
        <v>95</v>
      </c>
      <c r="I125" s="574"/>
      <c r="J125" s="574"/>
      <c r="K125" s="567" t="s">
        <v>57</v>
      </c>
      <c r="L125" s="574"/>
    </row>
    <row r="126" spans="1:12" ht="46.5" hidden="1" customHeight="1" collapsed="1">
      <c r="A126" s="567">
        <v>2</v>
      </c>
      <c r="B126" s="567">
        <v>9</v>
      </c>
      <c r="C126" s="567">
        <v>2</v>
      </c>
      <c r="D126" s="567">
        <v>1</v>
      </c>
      <c r="E126" s="567">
        <v>1</v>
      </c>
      <c r="F126" s="567">
        <v>2</v>
      </c>
      <c r="G126" s="571" t="s">
        <v>270</v>
      </c>
      <c r="H126" s="572">
        <v>96</v>
      </c>
      <c r="I126" s="574"/>
      <c r="J126" s="574"/>
      <c r="K126" s="567" t="s">
        <v>57</v>
      </c>
      <c r="L126" s="574"/>
    </row>
    <row r="127" spans="1:12" ht="44.25" hidden="1" customHeight="1" collapsed="1">
      <c r="A127" s="567">
        <v>2</v>
      </c>
      <c r="B127" s="567">
        <v>9</v>
      </c>
      <c r="C127" s="567">
        <v>2</v>
      </c>
      <c r="D127" s="567">
        <v>1</v>
      </c>
      <c r="E127" s="567">
        <v>1</v>
      </c>
      <c r="F127" s="567">
        <v>3</v>
      </c>
      <c r="G127" s="571" t="s">
        <v>271</v>
      </c>
      <c r="H127" s="572">
        <v>97</v>
      </c>
      <c r="I127" s="574"/>
      <c r="J127" s="574"/>
      <c r="K127" s="567" t="s">
        <v>57</v>
      </c>
      <c r="L127" s="574"/>
    </row>
    <row r="128" spans="1:12" ht="34.5" hidden="1" customHeight="1" collapsed="1">
      <c r="A128" s="567">
        <v>2</v>
      </c>
      <c r="B128" s="567">
        <v>9</v>
      </c>
      <c r="C128" s="567">
        <v>2</v>
      </c>
      <c r="D128" s="567">
        <v>2</v>
      </c>
      <c r="E128" s="567"/>
      <c r="F128" s="567"/>
      <c r="G128" s="571" t="s">
        <v>437</v>
      </c>
      <c r="H128" s="572">
        <v>98</v>
      </c>
      <c r="I128" s="573">
        <f>I129</f>
        <v>0</v>
      </c>
      <c r="J128" s="573">
        <f>J129</f>
        <v>0</v>
      </c>
      <c r="K128" s="567" t="s">
        <v>57</v>
      </c>
      <c r="L128" s="573">
        <f>L129</f>
        <v>0</v>
      </c>
    </row>
    <row r="129" spans="1:12" ht="33" hidden="1" customHeight="1" collapsed="1">
      <c r="A129" s="567">
        <v>2</v>
      </c>
      <c r="B129" s="567">
        <v>9</v>
      </c>
      <c r="C129" s="567">
        <v>2</v>
      </c>
      <c r="D129" s="567">
        <v>2</v>
      </c>
      <c r="E129" s="567">
        <v>1</v>
      </c>
      <c r="F129" s="567"/>
      <c r="G129" s="571" t="s">
        <v>438</v>
      </c>
      <c r="H129" s="572">
        <v>99</v>
      </c>
      <c r="I129" s="573">
        <f>I130+I131+I132</f>
        <v>0</v>
      </c>
      <c r="J129" s="573">
        <f>J130+J131+J132</f>
        <v>0</v>
      </c>
      <c r="K129" s="567" t="s">
        <v>57</v>
      </c>
      <c r="L129" s="573">
        <f>L130+L131+L132</f>
        <v>0</v>
      </c>
    </row>
    <row r="130" spans="1:12" ht="43.5" hidden="1" customHeight="1" collapsed="1">
      <c r="A130" s="567">
        <v>2</v>
      </c>
      <c r="B130" s="567">
        <v>9</v>
      </c>
      <c r="C130" s="567">
        <v>2</v>
      </c>
      <c r="D130" s="567">
        <v>2</v>
      </c>
      <c r="E130" s="567">
        <v>1</v>
      </c>
      <c r="F130" s="567">
        <v>1</v>
      </c>
      <c r="G130" s="571" t="s">
        <v>439</v>
      </c>
      <c r="H130" s="572">
        <v>100</v>
      </c>
      <c r="I130" s="574"/>
      <c r="J130" s="574"/>
      <c r="K130" s="567" t="s">
        <v>57</v>
      </c>
      <c r="L130" s="574"/>
    </row>
    <row r="131" spans="1:12" ht="45.75" hidden="1" customHeight="1" collapsed="1">
      <c r="A131" s="567">
        <v>2</v>
      </c>
      <c r="B131" s="567">
        <v>9</v>
      </c>
      <c r="C131" s="567">
        <v>2</v>
      </c>
      <c r="D131" s="567">
        <v>2</v>
      </c>
      <c r="E131" s="567">
        <v>1</v>
      </c>
      <c r="F131" s="567">
        <v>2</v>
      </c>
      <c r="G131" s="571" t="s">
        <v>440</v>
      </c>
      <c r="H131" s="572">
        <v>101</v>
      </c>
      <c r="I131" s="574"/>
      <c r="J131" s="574"/>
      <c r="K131" s="567" t="s">
        <v>57</v>
      </c>
      <c r="L131" s="574"/>
    </row>
    <row r="132" spans="1:12" ht="45" hidden="1" customHeight="1" collapsed="1">
      <c r="A132" s="567">
        <v>2</v>
      </c>
      <c r="B132" s="567">
        <v>9</v>
      </c>
      <c r="C132" s="567">
        <v>2</v>
      </c>
      <c r="D132" s="567">
        <v>2</v>
      </c>
      <c r="E132" s="567">
        <v>1</v>
      </c>
      <c r="F132" s="567">
        <v>3</v>
      </c>
      <c r="G132" s="571" t="s">
        <v>441</v>
      </c>
      <c r="H132" s="572">
        <v>102</v>
      </c>
      <c r="I132" s="574"/>
      <c r="J132" s="574"/>
      <c r="K132" s="567" t="s">
        <v>57</v>
      </c>
      <c r="L132" s="574"/>
    </row>
    <row r="133" spans="1:12" ht="42.75" hidden="1" customHeight="1" collapsed="1">
      <c r="A133" s="566">
        <v>3</v>
      </c>
      <c r="B133" s="566"/>
      <c r="C133" s="566"/>
      <c r="D133" s="566"/>
      <c r="E133" s="566"/>
      <c r="F133" s="566"/>
      <c r="G133" s="568" t="s">
        <v>442</v>
      </c>
      <c r="H133" s="569">
        <v>103</v>
      </c>
      <c r="I133" s="570">
        <f>I134+I165+I166</f>
        <v>0</v>
      </c>
      <c r="J133" s="570">
        <f>J134+J165+J166</f>
        <v>0</v>
      </c>
      <c r="K133" s="567" t="s">
        <v>57</v>
      </c>
      <c r="L133" s="570">
        <f>L134+L165+L166</f>
        <v>0</v>
      </c>
    </row>
    <row r="134" spans="1:12" ht="19.5" hidden="1" customHeight="1" collapsed="1">
      <c r="A134" s="566">
        <v>3</v>
      </c>
      <c r="B134" s="566">
        <v>1</v>
      </c>
      <c r="C134" s="567"/>
      <c r="D134" s="567"/>
      <c r="E134" s="567"/>
      <c r="F134" s="567"/>
      <c r="G134" s="568" t="s">
        <v>278</v>
      </c>
      <c r="H134" s="569">
        <v>104</v>
      </c>
      <c r="I134" s="570">
        <f>I135+I148+I153+I163+I164</f>
        <v>0</v>
      </c>
      <c r="J134" s="570">
        <f>J135+J148+J153+J163+J164</f>
        <v>0</v>
      </c>
      <c r="K134" s="567" t="s">
        <v>57</v>
      </c>
      <c r="L134" s="570">
        <f>L135+L148+L153+L163+L164</f>
        <v>0</v>
      </c>
    </row>
    <row r="135" spans="1:12" ht="22.5" hidden="1" customHeight="1" collapsed="1">
      <c r="A135" s="567">
        <v>3</v>
      </c>
      <c r="B135" s="567">
        <v>1</v>
      </c>
      <c r="C135" s="567">
        <v>1</v>
      </c>
      <c r="D135" s="567"/>
      <c r="E135" s="567"/>
      <c r="F135" s="567"/>
      <c r="G135" s="571" t="s">
        <v>279</v>
      </c>
      <c r="H135" s="572">
        <v>105</v>
      </c>
      <c r="I135" s="573">
        <f>I136+I138+I142+I146+I147</f>
        <v>0</v>
      </c>
      <c r="J135" s="573">
        <f>J136+J138+J142+J146+J147</f>
        <v>0</v>
      </c>
      <c r="K135" s="567" t="s">
        <v>57</v>
      </c>
      <c r="L135" s="573">
        <f>L136+L138+L142+L146+L147</f>
        <v>0</v>
      </c>
    </row>
    <row r="136" spans="1:12" hidden="1" collapsed="1">
      <c r="A136" s="567">
        <v>3</v>
      </c>
      <c r="B136" s="567">
        <v>1</v>
      </c>
      <c r="C136" s="567">
        <v>1</v>
      </c>
      <c r="D136" s="567">
        <v>1</v>
      </c>
      <c r="E136" s="567"/>
      <c r="F136" s="567"/>
      <c r="G136" s="571" t="s">
        <v>443</v>
      </c>
      <c r="H136" s="572">
        <v>106</v>
      </c>
      <c r="I136" s="573">
        <f>I137</f>
        <v>0</v>
      </c>
      <c r="J136" s="573">
        <f>J137</f>
        <v>0</v>
      </c>
      <c r="K136" s="567" t="s">
        <v>57</v>
      </c>
      <c r="L136" s="573">
        <f>L137</f>
        <v>0</v>
      </c>
    </row>
    <row r="137" spans="1:12" hidden="1" collapsed="1">
      <c r="A137" s="567">
        <v>3</v>
      </c>
      <c r="B137" s="567">
        <v>1</v>
      </c>
      <c r="C137" s="567">
        <v>1</v>
      </c>
      <c r="D137" s="567">
        <v>1</v>
      </c>
      <c r="E137" s="567">
        <v>1</v>
      </c>
      <c r="F137" s="567">
        <v>1</v>
      </c>
      <c r="G137" s="571" t="s">
        <v>443</v>
      </c>
      <c r="H137" s="572">
        <v>107</v>
      </c>
      <c r="I137" s="574"/>
      <c r="J137" s="574"/>
      <c r="K137" s="567" t="s">
        <v>57</v>
      </c>
      <c r="L137" s="575"/>
    </row>
    <row r="138" spans="1:12" ht="12.75" hidden="1" customHeight="1" collapsed="1">
      <c r="A138" s="567">
        <v>3</v>
      </c>
      <c r="B138" s="567">
        <v>1</v>
      </c>
      <c r="C138" s="567">
        <v>1</v>
      </c>
      <c r="D138" s="567">
        <v>2</v>
      </c>
      <c r="E138" s="567"/>
      <c r="F138" s="567"/>
      <c r="G138" s="571" t="s">
        <v>282</v>
      </c>
      <c r="H138" s="572">
        <v>108</v>
      </c>
      <c r="I138" s="573">
        <f>I139+I140+I141</f>
        <v>0</v>
      </c>
      <c r="J138" s="573">
        <f>J139+J140+J141</f>
        <v>0</v>
      </c>
      <c r="K138" s="567" t="s">
        <v>57</v>
      </c>
      <c r="L138" s="573">
        <f>L139+L140+L141</f>
        <v>0</v>
      </c>
    </row>
    <row r="139" spans="1:12" ht="15" hidden="1" customHeight="1" collapsed="1">
      <c r="A139" s="567">
        <v>3</v>
      </c>
      <c r="B139" s="567">
        <v>1</v>
      </c>
      <c r="C139" s="567">
        <v>1</v>
      </c>
      <c r="D139" s="567">
        <v>2</v>
      </c>
      <c r="E139" s="567">
        <v>1</v>
      </c>
      <c r="F139" s="567">
        <v>1</v>
      </c>
      <c r="G139" s="571" t="s">
        <v>444</v>
      </c>
      <c r="H139" s="572">
        <v>109</v>
      </c>
      <c r="I139" s="574"/>
      <c r="J139" s="574"/>
      <c r="K139" s="567" t="s">
        <v>57</v>
      </c>
      <c r="L139" s="575"/>
    </row>
    <row r="140" spans="1:12" ht="12" hidden="1" customHeight="1" collapsed="1">
      <c r="A140" s="567">
        <v>3</v>
      </c>
      <c r="B140" s="567">
        <v>1</v>
      </c>
      <c r="C140" s="567">
        <v>1</v>
      </c>
      <c r="D140" s="567">
        <v>2</v>
      </c>
      <c r="E140" s="567">
        <v>1</v>
      </c>
      <c r="F140" s="567">
        <v>2</v>
      </c>
      <c r="G140" s="571" t="s">
        <v>284</v>
      </c>
      <c r="H140" s="572">
        <v>110</v>
      </c>
      <c r="I140" s="574"/>
      <c r="J140" s="574"/>
      <c r="K140" s="567" t="s">
        <v>57</v>
      </c>
      <c r="L140" s="575"/>
    </row>
    <row r="141" spans="1:12" ht="15" hidden="1" customHeight="1" collapsed="1">
      <c r="A141" s="567">
        <v>3</v>
      </c>
      <c r="B141" s="567">
        <v>1</v>
      </c>
      <c r="C141" s="567">
        <v>1</v>
      </c>
      <c r="D141" s="567">
        <v>2</v>
      </c>
      <c r="E141" s="567">
        <v>1</v>
      </c>
      <c r="F141" s="567">
        <v>3</v>
      </c>
      <c r="G141" s="571" t="s">
        <v>285</v>
      </c>
      <c r="H141" s="572">
        <v>111</v>
      </c>
      <c r="I141" s="574"/>
      <c r="J141" s="574"/>
      <c r="K141" s="567" t="s">
        <v>57</v>
      </c>
      <c r="L141" s="575"/>
    </row>
    <row r="142" spans="1:12" ht="12.75" hidden="1" customHeight="1" collapsed="1">
      <c r="A142" s="567">
        <v>3</v>
      </c>
      <c r="B142" s="567">
        <v>1</v>
      </c>
      <c r="C142" s="567">
        <v>1</v>
      </c>
      <c r="D142" s="567">
        <v>3</v>
      </c>
      <c r="E142" s="567"/>
      <c r="F142" s="567"/>
      <c r="G142" s="571" t="s">
        <v>286</v>
      </c>
      <c r="H142" s="572">
        <v>112</v>
      </c>
      <c r="I142" s="573">
        <f>I143+I144+I145</f>
        <v>0</v>
      </c>
      <c r="J142" s="573">
        <f>J143+J144+J145</f>
        <v>0</v>
      </c>
      <c r="K142" s="567" t="s">
        <v>57</v>
      </c>
      <c r="L142" s="573">
        <f>L143+L144+L145</f>
        <v>0</v>
      </c>
    </row>
    <row r="143" spans="1:12" ht="14.25" hidden="1" customHeight="1" collapsed="1">
      <c r="A143" s="567">
        <v>3</v>
      </c>
      <c r="B143" s="567">
        <v>1</v>
      </c>
      <c r="C143" s="567">
        <v>1</v>
      </c>
      <c r="D143" s="567">
        <v>3</v>
      </c>
      <c r="E143" s="567">
        <v>1</v>
      </c>
      <c r="F143" s="567">
        <v>1</v>
      </c>
      <c r="G143" s="571" t="s">
        <v>287</v>
      </c>
      <c r="H143" s="572">
        <v>113</v>
      </c>
      <c r="I143" s="574"/>
      <c r="J143" s="574"/>
      <c r="K143" s="567" t="s">
        <v>57</v>
      </c>
      <c r="L143" s="575"/>
    </row>
    <row r="144" spans="1:12" ht="15.75" hidden="1" customHeight="1" collapsed="1">
      <c r="A144" s="567">
        <v>3</v>
      </c>
      <c r="B144" s="567">
        <v>1</v>
      </c>
      <c r="C144" s="567">
        <v>1</v>
      </c>
      <c r="D144" s="567">
        <v>3</v>
      </c>
      <c r="E144" s="567">
        <v>1</v>
      </c>
      <c r="F144" s="567">
        <v>2</v>
      </c>
      <c r="G144" s="571" t="s">
        <v>288</v>
      </c>
      <c r="H144" s="572">
        <v>114</v>
      </c>
      <c r="I144" s="574"/>
      <c r="J144" s="574"/>
      <c r="K144" s="567" t="s">
        <v>57</v>
      </c>
      <c r="L144" s="575"/>
    </row>
    <row r="145" spans="1:12" ht="12" hidden="1" customHeight="1" collapsed="1">
      <c r="A145" s="567">
        <v>3</v>
      </c>
      <c r="B145" s="567">
        <v>1</v>
      </c>
      <c r="C145" s="567">
        <v>1</v>
      </c>
      <c r="D145" s="567">
        <v>3</v>
      </c>
      <c r="E145" s="567">
        <v>1</v>
      </c>
      <c r="F145" s="567">
        <v>3</v>
      </c>
      <c r="G145" s="571" t="s">
        <v>289</v>
      </c>
      <c r="H145" s="572">
        <v>115</v>
      </c>
      <c r="I145" s="574"/>
      <c r="J145" s="574"/>
      <c r="K145" s="567" t="s">
        <v>57</v>
      </c>
      <c r="L145" s="575"/>
    </row>
    <row r="146" spans="1:12" ht="13.5" hidden="1" customHeight="1" collapsed="1">
      <c r="A146" s="567">
        <v>3</v>
      </c>
      <c r="B146" s="567">
        <v>1</v>
      </c>
      <c r="C146" s="567">
        <v>1</v>
      </c>
      <c r="D146" s="567">
        <v>4</v>
      </c>
      <c r="E146" s="567"/>
      <c r="F146" s="567"/>
      <c r="G146" s="571" t="s">
        <v>290</v>
      </c>
      <c r="H146" s="572">
        <v>116</v>
      </c>
      <c r="I146" s="574"/>
      <c r="J146" s="574"/>
      <c r="K146" s="567" t="s">
        <v>57</v>
      </c>
      <c r="L146" s="574"/>
    </row>
    <row r="147" spans="1:12" ht="22.5" hidden="1" customHeight="1" collapsed="1">
      <c r="A147" s="567">
        <v>3</v>
      </c>
      <c r="B147" s="567">
        <v>1</v>
      </c>
      <c r="C147" s="567">
        <v>1</v>
      </c>
      <c r="D147" s="567">
        <v>5</v>
      </c>
      <c r="E147" s="567"/>
      <c r="F147" s="567"/>
      <c r="G147" s="571" t="s">
        <v>294</v>
      </c>
      <c r="H147" s="572">
        <v>117</v>
      </c>
      <c r="I147" s="574"/>
      <c r="J147" s="574"/>
      <c r="K147" s="567" t="s">
        <v>57</v>
      </c>
      <c r="L147" s="574"/>
    </row>
    <row r="148" spans="1:12" ht="13.5" hidden="1" customHeight="1" collapsed="1">
      <c r="A148" s="567">
        <v>3</v>
      </c>
      <c r="B148" s="567">
        <v>1</v>
      </c>
      <c r="C148" s="567">
        <v>2</v>
      </c>
      <c r="D148" s="567"/>
      <c r="E148" s="567"/>
      <c r="F148" s="567"/>
      <c r="G148" s="571" t="s">
        <v>295</v>
      </c>
      <c r="H148" s="572">
        <v>118</v>
      </c>
      <c r="I148" s="573">
        <f>I149+I150+I151+I152</f>
        <v>0</v>
      </c>
      <c r="J148" s="573">
        <f>J149+J150+J151+J152</f>
        <v>0</v>
      </c>
      <c r="K148" s="567" t="s">
        <v>57</v>
      </c>
      <c r="L148" s="573">
        <f>L149+L150+L151+L152</f>
        <v>0</v>
      </c>
    </row>
    <row r="149" spans="1:12" ht="33" hidden="1" customHeight="1" collapsed="1">
      <c r="A149" s="567">
        <v>3</v>
      </c>
      <c r="B149" s="567">
        <v>1</v>
      </c>
      <c r="C149" s="567">
        <v>2</v>
      </c>
      <c r="D149" s="567">
        <v>1</v>
      </c>
      <c r="E149" s="567">
        <v>1</v>
      </c>
      <c r="F149" s="567">
        <v>2</v>
      </c>
      <c r="G149" s="571" t="s">
        <v>296</v>
      </c>
      <c r="H149" s="572">
        <v>119</v>
      </c>
      <c r="I149" s="574"/>
      <c r="J149" s="574"/>
      <c r="K149" s="567" t="s">
        <v>57</v>
      </c>
      <c r="L149" s="574"/>
    </row>
    <row r="150" spans="1:12" hidden="1" collapsed="1">
      <c r="A150" s="567">
        <v>3</v>
      </c>
      <c r="B150" s="567">
        <v>1</v>
      </c>
      <c r="C150" s="567">
        <v>2</v>
      </c>
      <c r="D150" s="567">
        <v>1</v>
      </c>
      <c r="E150" s="567">
        <v>1</v>
      </c>
      <c r="F150" s="567">
        <v>3</v>
      </c>
      <c r="G150" s="571" t="s">
        <v>445</v>
      </c>
      <c r="H150" s="572">
        <v>120</v>
      </c>
      <c r="I150" s="574"/>
      <c r="J150" s="574"/>
      <c r="K150" s="567" t="s">
        <v>57</v>
      </c>
      <c r="L150" s="574"/>
    </row>
    <row r="151" spans="1:12" ht="15" hidden="1" customHeight="1" collapsed="1">
      <c r="A151" s="567">
        <v>3</v>
      </c>
      <c r="B151" s="567">
        <v>1</v>
      </c>
      <c r="C151" s="567">
        <v>2</v>
      </c>
      <c r="D151" s="567">
        <v>1</v>
      </c>
      <c r="E151" s="567">
        <v>1</v>
      </c>
      <c r="F151" s="567">
        <v>4</v>
      </c>
      <c r="G151" s="571" t="s">
        <v>298</v>
      </c>
      <c r="H151" s="572">
        <v>121</v>
      </c>
      <c r="I151" s="574"/>
      <c r="J151" s="574"/>
      <c r="K151" s="567" t="s">
        <v>57</v>
      </c>
      <c r="L151" s="574"/>
    </row>
    <row r="152" spans="1:12" ht="16.5" hidden="1" customHeight="1" collapsed="1">
      <c r="A152" s="567">
        <v>3</v>
      </c>
      <c r="B152" s="567">
        <v>1</v>
      </c>
      <c r="C152" s="567">
        <v>2</v>
      </c>
      <c r="D152" s="567">
        <v>1</v>
      </c>
      <c r="E152" s="567">
        <v>1</v>
      </c>
      <c r="F152" s="567">
        <v>5</v>
      </c>
      <c r="G152" s="571" t="s">
        <v>299</v>
      </c>
      <c r="H152" s="572">
        <v>122</v>
      </c>
      <c r="I152" s="574"/>
      <c r="J152" s="574"/>
      <c r="K152" s="567" t="s">
        <v>57</v>
      </c>
      <c r="L152" s="574"/>
    </row>
    <row r="153" spans="1:12" ht="13.5" hidden="1" customHeight="1" collapsed="1">
      <c r="A153" s="567">
        <v>3</v>
      </c>
      <c r="B153" s="567">
        <v>1</v>
      </c>
      <c r="C153" s="567">
        <v>3</v>
      </c>
      <c r="D153" s="567"/>
      <c r="E153" s="567"/>
      <c r="F153" s="567"/>
      <c r="G153" s="571" t="s">
        <v>300</v>
      </c>
      <c r="H153" s="572">
        <v>123</v>
      </c>
      <c r="I153" s="573">
        <f>I154+I156</f>
        <v>0</v>
      </c>
      <c r="J153" s="573">
        <f>J154+J156</f>
        <v>0</v>
      </c>
      <c r="K153" s="567" t="s">
        <v>57</v>
      </c>
      <c r="L153" s="573">
        <f>L154+L156</f>
        <v>0</v>
      </c>
    </row>
    <row r="154" spans="1:12" ht="20.25" hidden="1" customHeight="1" collapsed="1">
      <c r="A154" s="567">
        <v>3</v>
      </c>
      <c r="B154" s="567">
        <v>1</v>
      </c>
      <c r="C154" s="567">
        <v>3</v>
      </c>
      <c r="D154" s="567">
        <v>1</v>
      </c>
      <c r="E154" s="567"/>
      <c r="F154" s="567"/>
      <c r="G154" s="571" t="s">
        <v>301</v>
      </c>
      <c r="H154" s="572">
        <v>124</v>
      </c>
      <c r="I154" s="573">
        <f>I155</f>
        <v>0</v>
      </c>
      <c r="J154" s="573">
        <f>J155</f>
        <v>0</v>
      </c>
      <c r="K154" s="567" t="s">
        <v>57</v>
      </c>
      <c r="L154" s="573">
        <f>L155</f>
        <v>0</v>
      </c>
    </row>
    <row r="155" spans="1:12" ht="21.75" hidden="1" customHeight="1" collapsed="1">
      <c r="A155" s="567">
        <v>3</v>
      </c>
      <c r="B155" s="567">
        <v>1</v>
      </c>
      <c r="C155" s="567">
        <v>3</v>
      </c>
      <c r="D155" s="567">
        <v>1</v>
      </c>
      <c r="E155" s="567">
        <v>1</v>
      </c>
      <c r="F155" s="567">
        <v>1</v>
      </c>
      <c r="G155" s="571" t="s">
        <v>301</v>
      </c>
      <c r="H155" s="572">
        <v>125</v>
      </c>
      <c r="I155" s="574"/>
      <c r="J155" s="574"/>
      <c r="K155" s="567" t="s">
        <v>57</v>
      </c>
      <c r="L155" s="574"/>
    </row>
    <row r="156" spans="1:12" ht="12.75" hidden="1" customHeight="1" collapsed="1">
      <c r="A156" s="567">
        <v>3</v>
      </c>
      <c r="B156" s="567">
        <v>1</v>
      </c>
      <c r="C156" s="567">
        <v>3</v>
      </c>
      <c r="D156" s="567">
        <v>2</v>
      </c>
      <c r="E156" s="567"/>
      <c r="F156" s="567"/>
      <c r="G156" s="571" t="s">
        <v>302</v>
      </c>
      <c r="H156" s="572">
        <v>126</v>
      </c>
      <c r="I156" s="573">
        <f>I157+I158+I159+I160+I161+I162</f>
        <v>0</v>
      </c>
      <c r="J156" s="573">
        <f>J157+J158+J159+J160+J161+J162</f>
        <v>0</v>
      </c>
      <c r="K156" s="567" t="s">
        <v>57</v>
      </c>
      <c r="L156" s="573">
        <f>L157+L158+L159+L160+L161+L162</f>
        <v>0</v>
      </c>
    </row>
    <row r="157" spans="1:12" ht="14.25" hidden="1" customHeight="1" collapsed="1">
      <c r="A157" s="567">
        <v>3</v>
      </c>
      <c r="B157" s="567">
        <v>1</v>
      </c>
      <c r="C157" s="567">
        <v>3</v>
      </c>
      <c r="D157" s="567">
        <v>2</v>
      </c>
      <c r="E157" s="567">
        <v>1</v>
      </c>
      <c r="F157" s="567">
        <v>1</v>
      </c>
      <c r="G157" s="571" t="s">
        <v>303</v>
      </c>
      <c r="H157" s="572">
        <v>127</v>
      </c>
      <c r="I157" s="574"/>
      <c r="J157" s="574"/>
      <c r="K157" s="567" t="s">
        <v>57</v>
      </c>
      <c r="L157" s="574"/>
    </row>
    <row r="158" spans="1:12" ht="15.75" hidden="1" customHeight="1" collapsed="1">
      <c r="A158" s="567">
        <v>3</v>
      </c>
      <c r="B158" s="567">
        <v>1</v>
      </c>
      <c r="C158" s="567">
        <v>3</v>
      </c>
      <c r="D158" s="567">
        <v>2</v>
      </c>
      <c r="E158" s="567">
        <v>1</v>
      </c>
      <c r="F158" s="567">
        <v>2</v>
      </c>
      <c r="G158" s="571" t="s">
        <v>446</v>
      </c>
      <c r="H158" s="572">
        <v>128</v>
      </c>
      <c r="I158" s="574"/>
      <c r="J158" s="574"/>
      <c r="K158" s="567" t="s">
        <v>57</v>
      </c>
      <c r="L158" s="574"/>
    </row>
    <row r="159" spans="1:12" ht="14.25" hidden="1" customHeight="1" collapsed="1">
      <c r="A159" s="567">
        <v>3</v>
      </c>
      <c r="B159" s="567">
        <v>1</v>
      </c>
      <c r="C159" s="567">
        <v>3</v>
      </c>
      <c r="D159" s="567">
        <v>2</v>
      </c>
      <c r="E159" s="567">
        <v>1</v>
      </c>
      <c r="F159" s="567">
        <v>3</v>
      </c>
      <c r="G159" s="571" t="s">
        <v>305</v>
      </c>
      <c r="H159" s="572">
        <v>129</v>
      </c>
      <c r="I159" s="574"/>
      <c r="J159" s="574"/>
      <c r="K159" s="567" t="s">
        <v>57</v>
      </c>
      <c r="L159" s="574"/>
    </row>
    <row r="160" spans="1:12" ht="22.5" hidden="1" customHeight="1" collapsed="1">
      <c r="A160" s="567">
        <v>3</v>
      </c>
      <c r="B160" s="567">
        <v>1</v>
      </c>
      <c r="C160" s="567">
        <v>3</v>
      </c>
      <c r="D160" s="567">
        <v>2</v>
      </c>
      <c r="E160" s="567">
        <v>1</v>
      </c>
      <c r="F160" s="567">
        <v>4</v>
      </c>
      <c r="G160" s="571" t="s">
        <v>447</v>
      </c>
      <c r="H160" s="572">
        <v>130</v>
      </c>
      <c r="I160" s="574"/>
      <c r="J160" s="574"/>
      <c r="K160" s="567" t="s">
        <v>57</v>
      </c>
      <c r="L160" s="574"/>
    </row>
    <row r="161" spans="1:12" ht="14.25" hidden="1" customHeight="1" collapsed="1">
      <c r="A161" s="567">
        <v>3</v>
      </c>
      <c r="B161" s="567">
        <v>1</v>
      </c>
      <c r="C161" s="567">
        <v>3</v>
      </c>
      <c r="D161" s="567">
        <v>2</v>
      </c>
      <c r="E161" s="567">
        <v>1</v>
      </c>
      <c r="F161" s="567">
        <v>5</v>
      </c>
      <c r="G161" s="571" t="s">
        <v>307</v>
      </c>
      <c r="H161" s="572">
        <v>131</v>
      </c>
      <c r="I161" s="574"/>
      <c r="J161" s="574"/>
      <c r="K161" s="567" t="s">
        <v>57</v>
      </c>
      <c r="L161" s="574"/>
    </row>
    <row r="162" spans="1:12" ht="18" hidden="1" customHeight="1" collapsed="1">
      <c r="A162" s="567">
        <v>3</v>
      </c>
      <c r="B162" s="567">
        <v>1</v>
      </c>
      <c r="C162" s="567">
        <v>3</v>
      </c>
      <c r="D162" s="567">
        <v>2</v>
      </c>
      <c r="E162" s="567">
        <v>1</v>
      </c>
      <c r="F162" s="567">
        <v>6</v>
      </c>
      <c r="G162" s="571" t="s">
        <v>302</v>
      </c>
      <c r="H162" s="572">
        <v>132</v>
      </c>
      <c r="I162" s="574"/>
      <c r="J162" s="574"/>
      <c r="K162" s="567" t="s">
        <v>57</v>
      </c>
      <c r="L162" s="574"/>
    </row>
    <row r="163" spans="1:12" ht="22.5" hidden="1" customHeight="1" collapsed="1">
      <c r="A163" s="567">
        <v>3</v>
      </c>
      <c r="B163" s="567">
        <v>1</v>
      </c>
      <c r="C163" s="567">
        <v>4</v>
      </c>
      <c r="D163" s="567"/>
      <c r="E163" s="567"/>
      <c r="F163" s="567"/>
      <c r="G163" s="571" t="s">
        <v>309</v>
      </c>
      <c r="H163" s="572">
        <v>133</v>
      </c>
      <c r="I163" s="574"/>
      <c r="J163" s="574"/>
      <c r="K163" s="567" t="s">
        <v>57</v>
      </c>
      <c r="L163" s="574"/>
    </row>
    <row r="164" spans="1:12" ht="26.25" hidden="1" customHeight="1" collapsed="1">
      <c r="A164" s="567">
        <v>3</v>
      </c>
      <c r="B164" s="567">
        <v>1</v>
      </c>
      <c r="C164" s="567">
        <v>5</v>
      </c>
      <c r="D164" s="567"/>
      <c r="E164" s="567"/>
      <c r="F164" s="567"/>
      <c r="G164" s="571" t="s">
        <v>448</v>
      </c>
      <c r="H164" s="572">
        <v>134</v>
      </c>
      <c r="I164" s="574"/>
      <c r="J164" s="574"/>
      <c r="K164" s="567" t="s">
        <v>57</v>
      </c>
      <c r="L164" s="574"/>
    </row>
    <row r="165" spans="1:12" ht="30" hidden="1" customHeight="1" collapsed="1">
      <c r="A165" s="566">
        <v>3</v>
      </c>
      <c r="B165" s="566">
        <v>2</v>
      </c>
      <c r="C165" s="566"/>
      <c r="D165" s="566"/>
      <c r="E165" s="566"/>
      <c r="F165" s="566"/>
      <c r="G165" s="568" t="s">
        <v>314</v>
      </c>
      <c r="H165" s="569">
        <v>135</v>
      </c>
      <c r="I165" s="577"/>
      <c r="J165" s="577"/>
      <c r="K165" s="567" t="s">
        <v>57</v>
      </c>
      <c r="L165" s="577"/>
    </row>
    <row r="166" spans="1:12" ht="27.75" hidden="1" customHeight="1" collapsed="1">
      <c r="A166" s="566">
        <v>3</v>
      </c>
      <c r="B166" s="566">
        <v>3</v>
      </c>
      <c r="C166" s="566"/>
      <c r="D166" s="566"/>
      <c r="E166" s="566"/>
      <c r="F166" s="566"/>
      <c r="G166" s="568" t="s">
        <v>449</v>
      </c>
      <c r="H166" s="569">
        <v>136</v>
      </c>
      <c r="I166" s="577"/>
      <c r="J166" s="577"/>
      <c r="K166" s="567" t="s">
        <v>57</v>
      </c>
      <c r="L166" s="577"/>
    </row>
    <row r="167" spans="1:12">
      <c r="A167" s="567"/>
      <c r="B167" s="567"/>
      <c r="C167" s="567"/>
      <c r="D167" s="567"/>
      <c r="E167" s="567"/>
      <c r="F167" s="567"/>
      <c r="G167" s="568" t="s">
        <v>450</v>
      </c>
      <c r="H167" s="569">
        <v>137</v>
      </c>
      <c r="I167" s="570">
        <f>I31+I133</f>
        <v>0</v>
      </c>
      <c r="J167" s="570">
        <f>J31+J133</f>
        <v>61243.41</v>
      </c>
      <c r="K167" s="570">
        <f>K31</f>
        <v>0</v>
      </c>
      <c r="L167" s="570">
        <f>L31+L133</f>
        <v>0</v>
      </c>
    </row>
    <row r="168" spans="1:12">
      <c r="A168" s="578"/>
      <c r="B168" s="578"/>
      <c r="C168" s="578"/>
      <c r="D168" s="578"/>
      <c r="E168" s="578"/>
      <c r="F168" s="578"/>
      <c r="G168" s="504"/>
      <c r="H168" s="579"/>
      <c r="I168" s="206"/>
      <c r="J168" s="206"/>
      <c r="K168" s="206"/>
      <c r="L168" s="206"/>
    </row>
    <row r="169" spans="1:12" ht="11.25" customHeight="1">
      <c r="A169" s="533" t="s">
        <v>173</v>
      </c>
      <c r="B169" s="534"/>
      <c r="C169" s="534"/>
      <c r="D169" s="534"/>
      <c r="E169" s="534"/>
      <c r="F169" s="535"/>
      <c r="G169" s="536" t="s">
        <v>174</v>
      </c>
      <c r="H169" s="536" t="s">
        <v>175</v>
      </c>
      <c r="I169" s="580" t="s">
        <v>451</v>
      </c>
      <c r="J169" s="580"/>
      <c r="K169" s="581"/>
      <c r="L169" s="581"/>
    </row>
    <row r="170" spans="1:12" ht="9.75" customHeight="1">
      <c r="A170" s="540"/>
      <c r="B170" s="541"/>
      <c r="C170" s="541"/>
      <c r="D170" s="541"/>
      <c r="E170" s="541"/>
      <c r="F170" s="542"/>
      <c r="G170" s="543"/>
      <c r="H170" s="548"/>
      <c r="I170" s="537" t="s">
        <v>396</v>
      </c>
      <c r="J170" s="539"/>
      <c r="K170" s="206"/>
      <c r="L170" s="206"/>
    </row>
    <row r="171" spans="1:12" ht="46.5" customHeight="1">
      <c r="A171" s="549"/>
      <c r="B171" s="550"/>
      <c r="C171" s="550"/>
      <c r="D171" s="550"/>
      <c r="E171" s="550"/>
      <c r="F171" s="551"/>
      <c r="G171" s="552"/>
      <c r="H171" s="553"/>
      <c r="I171" s="582" t="s">
        <v>397</v>
      </c>
      <c r="J171" s="582" t="s">
        <v>398</v>
      </c>
      <c r="K171" s="206"/>
      <c r="L171" s="206"/>
    </row>
    <row r="172" spans="1:12">
      <c r="A172" s="560">
        <v>2</v>
      </c>
      <c r="B172" s="583"/>
      <c r="C172" s="583"/>
      <c r="D172" s="583"/>
      <c r="E172" s="583"/>
      <c r="F172" s="583"/>
      <c r="G172" s="583" t="s">
        <v>183</v>
      </c>
      <c r="H172" s="560">
        <v>138</v>
      </c>
      <c r="I172" s="584">
        <v>204.47</v>
      </c>
      <c r="J172" s="584">
        <v>14.53</v>
      </c>
      <c r="K172" s="206"/>
      <c r="L172" s="206"/>
    </row>
    <row r="173" spans="1:12" ht="44.25" hidden="1" customHeight="1" collapsed="1">
      <c r="A173" s="566">
        <v>3</v>
      </c>
      <c r="B173" s="585"/>
      <c r="C173" s="585"/>
      <c r="D173" s="585"/>
      <c r="E173" s="585"/>
      <c r="F173" s="585"/>
      <c r="G173" s="568" t="s">
        <v>442</v>
      </c>
      <c r="H173" s="569">
        <v>139</v>
      </c>
      <c r="I173" s="577"/>
      <c r="J173" s="577"/>
      <c r="K173" s="206"/>
      <c r="L173" s="206"/>
    </row>
    <row r="174" spans="1:12">
      <c r="A174" s="585"/>
      <c r="B174" s="585"/>
      <c r="C174" s="585"/>
      <c r="D174" s="585"/>
      <c r="E174" s="585"/>
      <c r="F174" s="585"/>
      <c r="G174" s="586" t="s">
        <v>450</v>
      </c>
      <c r="H174" s="569">
        <v>140</v>
      </c>
      <c r="I174" s="570">
        <f>I172+I173</f>
        <v>204.47</v>
      </c>
      <c r="J174" s="570">
        <f>J172+J173</f>
        <v>14.53</v>
      </c>
      <c r="K174" s="206"/>
      <c r="L174" s="206"/>
    </row>
    <row r="177" spans="1:14">
      <c r="A177" s="587" t="s">
        <v>119</v>
      </c>
      <c r="B177" s="587"/>
      <c r="C177" s="587"/>
      <c r="D177" s="587"/>
      <c r="E177" s="587"/>
      <c r="F177" s="587"/>
      <c r="G177" s="587"/>
      <c r="H177" s="587"/>
      <c r="I177" s="587"/>
      <c r="J177" s="520" t="s">
        <v>39</v>
      </c>
      <c r="K177" s="520"/>
      <c r="L177" s="520"/>
      <c r="M177" s="511"/>
    </row>
    <row r="178" spans="1:14" ht="19.5" customHeight="1">
      <c r="A178" s="507" t="s">
        <v>452</v>
      </c>
      <c r="B178" s="508"/>
      <c r="C178" s="508"/>
      <c r="D178" s="508"/>
      <c r="E178" s="508"/>
      <c r="F178" s="508"/>
      <c r="G178" s="508"/>
      <c r="H178" s="508"/>
      <c r="I178" s="508"/>
      <c r="J178" s="508"/>
      <c r="K178" s="508"/>
      <c r="L178" s="508"/>
      <c r="M178" s="511"/>
    </row>
    <row r="179" spans="1:14" ht="15" customHeight="1"/>
    <row r="180" spans="1:14">
      <c r="A180" s="587" t="s">
        <v>121</v>
      </c>
      <c r="B180" s="587"/>
      <c r="C180" s="587"/>
      <c r="D180" s="587"/>
      <c r="E180" s="587"/>
      <c r="F180" s="587"/>
      <c r="G180" s="587"/>
      <c r="H180" s="587"/>
      <c r="I180" s="587"/>
      <c r="J180" s="520" t="s">
        <v>43</v>
      </c>
      <c r="K180" s="520"/>
      <c r="L180" s="520"/>
      <c r="M180" s="511"/>
      <c r="N180" s="588"/>
    </row>
    <row r="181" spans="1:14">
      <c r="A181" s="578" t="s">
        <v>453</v>
      </c>
      <c r="B181" s="578"/>
      <c r="C181" s="578"/>
      <c r="D181" s="578"/>
      <c r="E181" s="578"/>
      <c r="F181" s="578"/>
      <c r="G181" s="578"/>
      <c r="H181" s="578"/>
      <c r="I181" s="578"/>
      <c r="J181" s="578"/>
      <c r="K181" s="578"/>
      <c r="L181" s="578"/>
      <c r="M181" s="589"/>
    </row>
    <row r="182" spans="1:14">
      <c r="A182" s="578" t="s">
        <v>454</v>
      </c>
      <c r="B182" s="590"/>
      <c r="C182" s="590"/>
      <c r="D182" s="590"/>
      <c r="E182" s="590"/>
      <c r="F182" s="590"/>
      <c r="G182" s="590"/>
      <c r="H182" s="590"/>
      <c r="I182" s="590"/>
      <c r="J182" s="590"/>
      <c r="K182" s="590"/>
      <c r="L182" s="590"/>
    </row>
  </sheetData>
  <mergeCells count="28">
    <mergeCell ref="A180:I180"/>
    <mergeCell ref="J180:L180"/>
    <mergeCell ref="A169:F171"/>
    <mergeCell ref="G169:G171"/>
    <mergeCell ref="H169:H171"/>
    <mergeCell ref="A177:I177"/>
    <mergeCell ref="J177:L177"/>
    <mergeCell ref="A178:L178"/>
    <mergeCell ref="I21:K21"/>
    <mergeCell ref="I22:K22"/>
    <mergeCell ref="I23:K23"/>
    <mergeCell ref="A25:F29"/>
    <mergeCell ref="G25:G29"/>
    <mergeCell ref="H25:H29"/>
    <mergeCell ref="I27:I29"/>
    <mergeCell ref="J28:J29"/>
    <mergeCell ref="C8:L8"/>
    <mergeCell ref="E10:M10"/>
    <mergeCell ref="G12:K12"/>
    <mergeCell ref="G14:K14"/>
    <mergeCell ref="G17:J17"/>
    <mergeCell ref="G18:K18"/>
    <mergeCell ref="I1:L1"/>
    <mergeCell ref="I2:L2"/>
    <mergeCell ref="I3:L3"/>
    <mergeCell ref="I4:L4"/>
    <mergeCell ref="I5:L5"/>
    <mergeCell ref="C7:L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2C8A4-70CA-4ECD-BED6-D1003EB0BB4E}">
  <dimension ref="A1:K101"/>
  <sheetViews>
    <sheetView tabSelected="1" workbookViewId="0">
      <selection activeCell="K46" sqref="K46"/>
    </sheetView>
  </sheetViews>
  <sheetFormatPr defaultRowHeight="12.75"/>
  <cols>
    <col min="1" max="1" width="11.42578125" style="591" customWidth="1"/>
    <col min="2" max="2" width="22.28515625" style="591" customWidth="1"/>
    <col min="3" max="3" width="9.42578125" style="591" customWidth="1"/>
    <col min="4" max="4" width="9.28515625" style="591" customWidth="1"/>
    <col min="5" max="5" width="5" style="591" customWidth="1"/>
    <col min="6" max="6" width="9.42578125" style="591" customWidth="1"/>
    <col min="7" max="7" width="7.7109375" style="591" customWidth="1"/>
    <col min="8" max="8" width="5.5703125" style="591" customWidth="1"/>
    <col min="9" max="9" width="6.85546875" style="591" customWidth="1"/>
    <col min="10" max="16384" width="9.140625" style="591"/>
  </cols>
  <sheetData>
    <row r="1" spans="1:9" ht="0.75" customHeight="1"/>
    <row r="2" spans="1:9">
      <c r="F2" s="592" t="s">
        <v>455</v>
      </c>
      <c r="G2" s="592"/>
      <c r="H2" s="592"/>
      <c r="I2" s="592"/>
    </row>
    <row r="3" spans="1:9">
      <c r="A3" s="1"/>
      <c r="F3" s="592" t="s">
        <v>1</v>
      </c>
      <c r="G3" s="592"/>
      <c r="H3" s="592"/>
      <c r="I3" s="592"/>
    </row>
    <row r="4" spans="1:9">
      <c r="F4" s="592" t="s">
        <v>2</v>
      </c>
      <c r="G4" s="592"/>
      <c r="H4" s="592"/>
      <c r="I4" s="592"/>
    </row>
    <row r="5" spans="1:9">
      <c r="F5" s="592" t="s">
        <v>456</v>
      </c>
      <c r="G5" s="592"/>
      <c r="H5" s="592"/>
      <c r="I5" s="592"/>
    </row>
    <row r="6" spans="1:9">
      <c r="F6" s="592" t="s">
        <v>457</v>
      </c>
      <c r="G6" s="592"/>
      <c r="H6" s="592"/>
      <c r="I6" s="592"/>
    </row>
    <row r="7" spans="1:9" hidden="1">
      <c r="F7" s="593"/>
      <c r="G7" s="593"/>
      <c r="H7" s="593"/>
      <c r="I7" s="593"/>
    </row>
    <row r="8" spans="1:9">
      <c r="A8" s="594"/>
      <c r="B8" s="594" t="s">
        <v>458</v>
      </c>
      <c r="C8" s="594"/>
      <c r="D8" s="594"/>
    </row>
    <row r="9" spans="1:9">
      <c r="A9" s="466" t="s">
        <v>5</v>
      </c>
      <c r="B9" s="466"/>
      <c r="C9" s="466"/>
      <c r="D9" s="466"/>
      <c r="E9" s="595"/>
      <c r="F9" s="595"/>
      <c r="G9" s="595"/>
      <c r="H9" s="595"/>
      <c r="I9" s="595"/>
    </row>
    <row r="10" spans="1:9">
      <c r="A10" s="596"/>
      <c r="B10" s="596"/>
      <c r="C10" s="596"/>
      <c r="D10" s="595"/>
      <c r="E10" s="595"/>
      <c r="F10" s="595"/>
      <c r="G10" s="595"/>
      <c r="H10" s="595"/>
      <c r="I10" s="595"/>
    </row>
    <row r="11" spans="1:9" hidden="1">
      <c r="F11" s="597"/>
      <c r="G11" s="597"/>
      <c r="H11" s="597"/>
      <c r="I11" s="597"/>
    </row>
    <row r="12" spans="1:9" hidden="1"/>
    <row r="13" spans="1:9" ht="15" customHeight="1">
      <c r="A13" s="598" t="s">
        <v>459</v>
      </c>
      <c r="B13" s="599"/>
      <c r="C13" s="598"/>
      <c r="D13" s="598"/>
      <c r="E13" s="598"/>
      <c r="F13" s="598"/>
      <c r="G13" s="598"/>
      <c r="H13" s="598"/>
      <c r="I13" s="598"/>
    </row>
    <row r="14" spans="1:9">
      <c r="B14" s="1"/>
      <c r="C14" s="1"/>
      <c r="D14" s="1"/>
      <c r="E14" s="1"/>
      <c r="F14" s="1"/>
      <c r="G14" s="1"/>
      <c r="H14" s="1"/>
      <c r="I14" s="1"/>
    </row>
    <row r="15" spans="1:9">
      <c r="B15" s="600">
        <v>43742</v>
      </c>
      <c r="F15" s="601" t="s">
        <v>460</v>
      </c>
      <c r="G15" s="601"/>
      <c r="H15" s="601"/>
      <c r="I15" s="601"/>
    </row>
    <row r="16" spans="1:9">
      <c r="B16" s="346" t="s">
        <v>104</v>
      </c>
      <c r="C16" s="595"/>
    </row>
    <row r="17" spans="1:9" hidden="1"/>
    <row r="18" spans="1:9">
      <c r="A18" s="602"/>
      <c r="B18" s="602"/>
      <c r="C18" s="603" t="s">
        <v>461</v>
      </c>
      <c r="D18" s="603"/>
      <c r="E18" s="603"/>
      <c r="F18" s="1"/>
      <c r="G18" s="1"/>
      <c r="H18" s="1"/>
      <c r="I18" s="604" t="s">
        <v>107</v>
      </c>
    </row>
    <row r="19" spans="1:9" ht="12.75" customHeight="1">
      <c r="A19" s="605" t="s">
        <v>173</v>
      </c>
      <c r="B19" s="605" t="s">
        <v>462</v>
      </c>
      <c r="C19" s="606" t="s">
        <v>463</v>
      </c>
      <c r="D19" s="607" t="s">
        <v>396</v>
      </c>
      <c r="E19" s="608"/>
      <c r="F19" s="608"/>
      <c r="G19" s="608"/>
      <c r="H19" s="608"/>
      <c r="I19" s="609"/>
    </row>
    <row r="20" spans="1:9" ht="12.75" customHeight="1">
      <c r="A20" s="610"/>
      <c r="B20" s="610"/>
      <c r="C20" s="611"/>
      <c r="D20" s="612" t="s">
        <v>464</v>
      </c>
      <c r="E20" s="612" t="s">
        <v>465</v>
      </c>
      <c r="F20" s="612" t="s">
        <v>466</v>
      </c>
      <c r="G20" s="612" t="s">
        <v>467</v>
      </c>
      <c r="H20" s="613"/>
      <c r="I20" s="612" t="s">
        <v>468</v>
      </c>
    </row>
    <row r="21" spans="1:9" ht="22.5">
      <c r="A21" s="610"/>
      <c r="B21" s="610"/>
      <c r="C21" s="611"/>
      <c r="D21" s="614"/>
      <c r="E21" s="614"/>
      <c r="F21" s="614"/>
      <c r="G21" s="614"/>
      <c r="H21" s="615" t="s">
        <v>469</v>
      </c>
      <c r="I21" s="616"/>
    </row>
    <row r="22" spans="1:9" ht="20.25" customHeight="1">
      <c r="A22" s="617"/>
      <c r="B22" s="617"/>
      <c r="C22" s="618"/>
      <c r="D22" s="619"/>
      <c r="E22" s="619"/>
      <c r="F22" s="619"/>
      <c r="G22" s="619"/>
      <c r="H22" s="620"/>
      <c r="I22" s="621"/>
    </row>
    <row r="23" spans="1:9" ht="14.1" customHeight="1">
      <c r="A23" s="622" t="s">
        <v>470</v>
      </c>
      <c r="B23" s="623" t="s">
        <v>185</v>
      </c>
      <c r="C23" s="624">
        <f t="shared" ref="C23:C44" si="0">(D23+E23+F23+G23+I23)</f>
        <v>50889.82</v>
      </c>
      <c r="D23" s="622">
        <v>38052.86</v>
      </c>
      <c r="E23" s="622"/>
      <c r="F23" s="622">
        <v>10836.96</v>
      </c>
      <c r="G23" s="622">
        <v>2000</v>
      </c>
      <c r="H23" s="622"/>
      <c r="I23" s="622"/>
    </row>
    <row r="24" spans="1:9" ht="12.75" customHeight="1">
      <c r="A24" s="625" t="s">
        <v>471</v>
      </c>
      <c r="B24" s="625" t="s">
        <v>472</v>
      </c>
      <c r="C24" s="624">
        <f t="shared" si="0"/>
        <v>857.58</v>
      </c>
      <c r="D24" s="625">
        <v>671.05</v>
      </c>
      <c r="E24" s="625"/>
      <c r="F24" s="625">
        <v>157.58000000000001</v>
      </c>
      <c r="G24" s="625">
        <v>28.95</v>
      </c>
      <c r="H24" s="625"/>
      <c r="I24" s="625"/>
    </row>
    <row r="25" spans="1:9" ht="0.75" customHeight="1">
      <c r="A25" s="625" t="s">
        <v>473</v>
      </c>
      <c r="B25" s="625" t="s">
        <v>474</v>
      </c>
      <c r="C25" s="624">
        <f t="shared" si="0"/>
        <v>0</v>
      </c>
      <c r="D25" s="625"/>
      <c r="E25" s="625"/>
      <c r="F25" s="625"/>
      <c r="G25" s="625"/>
      <c r="H25" s="625"/>
      <c r="I25" s="625"/>
    </row>
    <row r="26" spans="1:9" ht="14.1" customHeight="1">
      <c r="A26" s="625" t="s">
        <v>471</v>
      </c>
      <c r="B26" s="625" t="s">
        <v>475</v>
      </c>
      <c r="C26" s="624">
        <f t="shared" si="0"/>
        <v>6956.64</v>
      </c>
      <c r="D26" s="625">
        <v>4414.26</v>
      </c>
      <c r="E26" s="625"/>
      <c r="F26" s="625"/>
      <c r="G26" s="625">
        <v>2542.38</v>
      </c>
      <c r="H26" s="625"/>
      <c r="I26" s="625"/>
    </row>
    <row r="27" spans="1:9" ht="14.1" customHeight="1">
      <c r="A27" s="625" t="s">
        <v>476</v>
      </c>
      <c r="B27" s="625" t="s">
        <v>477</v>
      </c>
      <c r="C27" s="624">
        <f t="shared" si="0"/>
        <v>32.1</v>
      </c>
      <c r="D27" s="625">
        <v>32.1</v>
      </c>
      <c r="E27" s="625"/>
      <c r="F27" s="625"/>
      <c r="G27" s="625"/>
      <c r="H27" s="625"/>
      <c r="I27" s="625"/>
    </row>
    <row r="28" spans="1:9" ht="13.5" customHeight="1">
      <c r="A28" s="625" t="s">
        <v>478</v>
      </c>
      <c r="B28" s="625" t="s">
        <v>479</v>
      </c>
      <c r="C28" s="624">
        <f t="shared" si="0"/>
        <v>122.13</v>
      </c>
      <c r="D28" s="625">
        <v>122.13</v>
      </c>
      <c r="E28" s="625"/>
      <c r="F28" s="625"/>
      <c r="G28" s="625"/>
      <c r="H28" s="625"/>
      <c r="I28" s="625"/>
    </row>
    <row r="29" spans="1:9" ht="13.5" hidden="1" customHeight="1">
      <c r="A29" s="625" t="s">
        <v>480</v>
      </c>
      <c r="B29" s="625" t="s">
        <v>481</v>
      </c>
      <c r="C29" s="624">
        <f t="shared" si="0"/>
        <v>0</v>
      </c>
      <c r="D29" s="625"/>
      <c r="E29" s="625"/>
      <c r="F29" s="625"/>
      <c r="G29" s="625"/>
      <c r="H29" s="625"/>
      <c r="I29" s="625"/>
    </row>
    <row r="30" spans="1:9" ht="13.5" hidden="1" customHeight="1">
      <c r="A30" s="625" t="s">
        <v>482</v>
      </c>
      <c r="B30" s="625" t="s">
        <v>483</v>
      </c>
      <c r="C30" s="624">
        <f t="shared" si="0"/>
        <v>0</v>
      </c>
      <c r="D30" s="625"/>
      <c r="E30" s="625"/>
      <c r="F30" s="625"/>
      <c r="G30" s="625"/>
      <c r="H30" s="625"/>
      <c r="I30" s="625"/>
    </row>
    <row r="31" spans="1:9" ht="13.5" hidden="1" customHeight="1">
      <c r="A31" s="625" t="s">
        <v>484</v>
      </c>
      <c r="B31" s="625" t="s">
        <v>485</v>
      </c>
      <c r="C31" s="624">
        <f t="shared" si="0"/>
        <v>0</v>
      </c>
      <c r="D31" s="625"/>
      <c r="E31" s="625"/>
      <c r="F31" s="625"/>
      <c r="G31" s="625"/>
      <c r="H31" s="625"/>
      <c r="I31" s="625"/>
    </row>
    <row r="32" spans="1:9" ht="12.75" hidden="1" customHeight="1">
      <c r="A32" s="625" t="s">
        <v>486</v>
      </c>
      <c r="B32" s="625" t="s">
        <v>487</v>
      </c>
      <c r="C32" s="624">
        <f t="shared" si="0"/>
        <v>0</v>
      </c>
      <c r="D32" s="625"/>
      <c r="E32" s="625"/>
      <c r="F32" s="625"/>
      <c r="G32" s="625"/>
      <c r="H32" s="625"/>
      <c r="I32" s="625"/>
    </row>
    <row r="33" spans="1:9" ht="1.5" hidden="1" customHeight="1">
      <c r="A33" s="625" t="s">
        <v>484</v>
      </c>
      <c r="B33" s="625" t="s">
        <v>488</v>
      </c>
      <c r="C33" s="624">
        <f t="shared" si="0"/>
        <v>0</v>
      </c>
      <c r="D33" s="625"/>
      <c r="E33" s="625"/>
      <c r="F33" s="625"/>
      <c r="G33" s="625"/>
      <c r="H33" s="625"/>
      <c r="I33" s="625"/>
    </row>
    <row r="34" spans="1:9" ht="13.5" hidden="1" customHeight="1">
      <c r="A34" s="625" t="s">
        <v>489</v>
      </c>
      <c r="B34" s="625" t="s">
        <v>490</v>
      </c>
      <c r="C34" s="624">
        <f t="shared" si="0"/>
        <v>0</v>
      </c>
      <c r="D34" s="625"/>
      <c r="E34" s="625"/>
      <c r="F34" s="625"/>
      <c r="G34" s="625"/>
      <c r="H34" s="625"/>
      <c r="I34" s="625"/>
    </row>
    <row r="35" spans="1:9" ht="13.5" hidden="1" customHeight="1">
      <c r="A35" s="625" t="s">
        <v>491</v>
      </c>
      <c r="B35" s="625" t="s">
        <v>492</v>
      </c>
      <c r="C35" s="624">
        <f t="shared" si="0"/>
        <v>0</v>
      </c>
      <c r="D35" s="625"/>
      <c r="E35" s="625"/>
      <c r="F35" s="625"/>
      <c r="G35" s="625"/>
      <c r="H35" s="625"/>
      <c r="I35" s="625"/>
    </row>
    <row r="36" spans="1:9" ht="13.5" hidden="1" customHeight="1">
      <c r="A36" s="625" t="s">
        <v>493</v>
      </c>
      <c r="B36" s="625" t="s">
        <v>494</v>
      </c>
      <c r="C36" s="624">
        <f t="shared" si="0"/>
        <v>0</v>
      </c>
      <c r="D36" s="625"/>
      <c r="E36" s="625"/>
      <c r="F36" s="625"/>
      <c r="G36" s="625"/>
      <c r="H36" s="625"/>
      <c r="I36" s="625"/>
    </row>
    <row r="37" spans="1:9" ht="13.5" customHeight="1">
      <c r="A37" s="625" t="s">
        <v>495</v>
      </c>
      <c r="B37" s="625" t="s">
        <v>496</v>
      </c>
      <c r="C37" s="624">
        <f t="shared" si="0"/>
        <v>56.27</v>
      </c>
      <c r="D37" s="625">
        <v>56.27</v>
      </c>
      <c r="E37" s="625"/>
      <c r="F37" s="625"/>
      <c r="G37" s="625"/>
      <c r="H37" s="625"/>
      <c r="I37" s="625"/>
    </row>
    <row r="38" spans="1:9" ht="0.75" customHeight="1">
      <c r="A38" s="626"/>
      <c r="B38" s="626"/>
      <c r="C38" s="624">
        <f t="shared" si="0"/>
        <v>0</v>
      </c>
      <c r="D38" s="625"/>
      <c r="E38" s="625"/>
      <c r="F38" s="625"/>
      <c r="G38" s="625"/>
      <c r="H38" s="625"/>
      <c r="I38" s="625"/>
    </row>
    <row r="39" spans="1:9" ht="13.5" hidden="1" customHeight="1">
      <c r="A39" s="625" t="s">
        <v>486</v>
      </c>
      <c r="B39" s="625" t="s">
        <v>487</v>
      </c>
      <c r="C39" s="624">
        <f t="shared" si="0"/>
        <v>0</v>
      </c>
      <c r="D39" s="625"/>
      <c r="E39" s="625"/>
      <c r="F39" s="625"/>
      <c r="G39" s="625"/>
      <c r="H39" s="625"/>
      <c r="I39" s="625"/>
    </row>
    <row r="40" spans="1:9" ht="13.5" hidden="1" customHeight="1">
      <c r="A40" s="625" t="s">
        <v>497</v>
      </c>
      <c r="B40" s="625" t="s">
        <v>498</v>
      </c>
      <c r="C40" s="624">
        <f t="shared" si="0"/>
        <v>0</v>
      </c>
      <c r="D40" s="625"/>
      <c r="E40" s="625"/>
      <c r="F40" s="625"/>
      <c r="G40" s="625"/>
      <c r="H40" s="625"/>
      <c r="I40" s="625"/>
    </row>
    <row r="41" spans="1:9" ht="13.5" customHeight="1">
      <c r="A41" s="625" t="s">
        <v>486</v>
      </c>
      <c r="B41" s="627" t="s">
        <v>487</v>
      </c>
      <c r="C41" s="624">
        <f t="shared" si="0"/>
        <v>17.010000000000002</v>
      </c>
      <c r="D41" s="625">
        <v>17.010000000000002</v>
      </c>
      <c r="E41" s="625"/>
      <c r="F41" s="625"/>
      <c r="G41" s="625"/>
      <c r="H41" s="625"/>
      <c r="I41" s="625"/>
    </row>
    <row r="42" spans="1:9" ht="13.5" customHeight="1">
      <c r="A42" s="626" t="s">
        <v>499</v>
      </c>
      <c r="B42" s="628" t="s">
        <v>500</v>
      </c>
      <c r="C42" s="624">
        <f t="shared" si="0"/>
        <v>85.86</v>
      </c>
      <c r="D42" s="625">
        <v>85.86</v>
      </c>
      <c r="E42" s="625"/>
      <c r="F42" s="625"/>
      <c r="G42" s="625"/>
      <c r="H42" s="625"/>
      <c r="I42" s="625"/>
    </row>
    <row r="43" spans="1:9" ht="13.5" customHeight="1">
      <c r="A43" s="625" t="s">
        <v>491</v>
      </c>
      <c r="B43" s="627" t="s">
        <v>501</v>
      </c>
      <c r="C43" s="624">
        <f t="shared" si="0"/>
        <v>460.30999999999995</v>
      </c>
      <c r="D43" s="625">
        <v>385.34</v>
      </c>
      <c r="E43" s="625"/>
      <c r="F43" s="625">
        <v>74.97</v>
      </c>
      <c r="G43" s="625"/>
      <c r="H43" s="625"/>
      <c r="I43" s="625"/>
    </row>
    <row r="44" spans="1:9" ht="13.5" customHeight="1">
      <c r="A44" s="629" t="s">
        <v>491</v>
      </c>
      <c r="B44" s="630" t="s">
        <v>502</v>
      </c>
      <c r="C44" s="624">
        <f t="shared" si="0"/>
        <v>395.8</v>
      </c>
      <c r="D44" s="625">
        <v>395.8</v>
      </c>
      <c r="E44" s="625"/>
      <c r="F44" s="625"/>
      <c r="G44" s="625"/>
      <c r="H44" s="625"/>
      <c r="I44" s="625"/>
    </row>
    <row r="45" spans="1:9" ht="14.1" customHeight="1">
      <c r="A45" s="625" t="s">
        <v>503</v>
      </c>
      <c r="B45" s="631" t="s">
        <v>504</v>
      </c>
      <c r="C45" s="624">
        <f>SUM(C46:C50)</f>
        <v>1034.3900000000001</v>
      </c>
      <c r="D45" s="624">
        <f t="shared" ref="D45:I45" si="1">SUM(D46:D50)</f>
        <v>1034.3900000000001</v>
      </c>
      <c r="E45" s="624">
        <f t="shared" si="1"/>
        <v>0</v>
      </c>
      <c r="F45" s="624">
        <f t="shared" si="1"/>
        <v>0</v>
      </c>
      <c r="G45" s="624">
        <f t="shared" si="1"/>
        <v>0</v>
      </c>
      <c r="H45" s="624">
        <f t="shared" si="1"/>
        <v>0</v>
      </c>
      <c r="I45" s="624">
        <f t="shared" si="1"/>
        <v>0</v>
      </c>
    </row>
    <row r="46" spans="1:9" ht="14.1" customHeight="1">
      <c r="A46" s="622"/>
      <c r="B46" s="625" t="s">
        <v>505</v>
      </c>
      <c r="C46" s="624"/>
      <c r="D46" s="625"/>
      <c r="E46" s="625"/>
      <c r="F46" s="625"/>
      <c r="G46" s="625"/>
      <c r="H46" s="625"/>
      <c r="I46" s="625"/>
    </row>
    <row r="47" spans="1:9" ht="14.1" customHeight="1">
      <c r="A47" s="625"/>
      <c r="B47" s="625" t="s">
        <v>506</v>
      </c>
      <c r="C47" s="624">
        <f t="shared" ref="C47:C57" si="2">(D47+E47+F47+G47+I47)</f>
        <v>281.13</v>
      </c>
      <c r="D47" s="625">
        <v>281.13</v>
      </c>
      <c r="E47" s="625"/>
      <c r="F47" s="625"/>
      <c r="G47" s="625"/>
      <c r="H47" s="625"/>
      <c r="I47" s="625"/>
    </row>
    <row r="48" spans="1:9" ht="14.1" customHeight="1">
      <c r="A48" s="625"/>
      <c r="B48" s="625" t="s">
        <v>507</v>
      </c>
      <c r="C48" s="624">
        <f t="shared" si="2"/>
        <v>504.23</v>
      </c>
      <c r="D48" s="625">
        <v>504.23</v>
      </c>
      <c r="E48" s="625"/>
      <c r="F48" s="625"/>
      <c r="G48" s="625"/>
      <c r="H48" s="625"/>
      <c r="I48" s="625"/>
    </row>
    <row r="49" spans="1:9" ht="14.1" customHeight="1">
      <c r="A49" s="625"/>
      <c r="B49" s="625" t="s">
        <v>508</v>
      </c>
      <c r="C49" s="624">
        <f t="shared" si="2"/>
        <v>0</v>
      </c>
      <c r="D49" s="625"/>
      <c r="E49" s="625"/>
      <c r="F49" s="625"/>
      <c r="G49" s="625"/>
      <c r="H49" s="625"/>
      <c r="I49" s="625"/>
    </row>
    <row r="50" spans="1:9" ht="14.1" customHeight="1">
      <c r="A50" s="625"/>
      <c r="B50" s="625" t="s">
        <v>509</v>
      </c>
      <c r="C50" s="624">
        <f t="shared" si="2"/>
        <v>249.03</v>
      </c>
      <c r="D50" s="625">
        <v>249.03</v>
      </c>
      <c r="E50" s="625"/>
      <c r="F50" s="625"/>
      <c r="G50" s="625"/>
      <c r="H50" s="625"/>
      <c r="I50" s="625"/>
    </row>
    <row r="51" spans="1:9" ht="18.75" customHeight="1">
      <c r="A51" s="622" t="s">
        <v>510</v>
      </c>
      <c r="B51" s="632" t="s">
        <v>511</v>
      </c>
      <c r="C51" s="624">
        <f>SUM(C58:C64)</f>
        <v>335.5</v>
      </c>
      <c r="D51" s="624">
        <f t="shared" ref="D51:I51" si="3">D59+D60+D61+D62+D63+D64</f>
        <v>103.22</v>
      </c>
      <c r="E51" s="624">
        <f t="shared" si="3"/>
        <v>0</v>
      </c>
      <c r="F51" s="624">
        <f t="shared" si="3"/>
        <v>0</v>
      </c>
      <c r="G51" s="624">
        <f t="shared" si="3"/>
        <v>232.28</v>
      </c>
      <c r="H51" s="624">
        <f t="shared" si="3"/>
        <v>0</v>
      </c>
      <c r="I51" s="624">
        <f t="shared" si="3"/>
        <v>0</v>
      </c>
    </row>
    <row r="52" spans="1:9" ht="0.75" customHeight="1">
      <c r="A52" s="625"/>
      <c r="B52" s="625" t="s">
        <v>505</v>
      </c>
      <c r="C52" s="624">
        <f t="shared" si="2"/>
        <v>0</v>
      </c>
      <c r="D52" s="625"/>
      <c r="E52" s="625"/>
      <c r="F52" s="625"/>
      <c r="G52" s="625"/>
      <c r="H52" s="625"/>
      <c r="I52" s="625"/>
    </row>
    <row r="53" spans="1:9" ht="13.5" hidden="1" customHeight="1">
      <c r="A53" s="625"/>
      <c r="B53" s="625" t="s">
        <v>512</v>
      </c>
      <c r="C53" s="624">
        <f t="shared" si="2"/>
        <v>0</v>
      </c>
      <c r="D53" s="622"/>
      <c r="E53" s="622"/>
      <c r="F53" s="622"/>
      <c r="G53" s="622"/>
      <c r="H53" s="622"/>
      <c r="I53" s="622"/>
    </row>
    <row r="54" spans="1:9" ht="13.5" hidden="1" customHeight="1">
      <c r="A54" s="625"/>
      <c r="B54" s="625" t="s">
        <v>513</v>
      </c>
      <c r="C54" s="624">
        <f t="shared" si="2"/>
        <v>0</v>
      </c>
      <c r="D54" s="622"/>
      <c r="E54" s="622"/>
      <c r="F54" s="622"/>
      <c r="G54" s="622"/>
      <c r="H54" s="622"/>
      <c r="I54" s="622"/>
    </row>
    <row r="55" spans="1:9" ht="13.5" hidden="1" customHeight="1">
      <c r="A55" s="625"/>
      <c r="B55" s="625" t="s">
        <v>514</v>
      </c>
      <c r="C55" s="624">
        <f t="shared" si="2"/>
        <v>0</v>
      </c>
      <c r="D55" s="622"/>
      <c r="E55" s="622"/>
      <c r="F55" s="622"/>
      <c r="G55" s="622"/>
      <c r="H55" s="622"/>
      <c r="I55" s="622"/>
    </row>
    <row r="56" spans="1:9" ht="13.5" hidden="1" customHeight="1">
      <c r="A56" s="625"/>
      <c r="B56" s="625" t="s">
        <v>515</v>
      </c>
      <c r="C56" s="624">
        <f t="shared" si="2"/>
        <v>0</v>
      </c>
      <c r="D56" s="622"/>
      <c r="E56" s="622"/>
      <c r="F56" s="622"/>
      <c r="G56" s="622"/>
      <c r="H56" s="622"/>
      <c r="I56" s="622"/>
    </row>
    <row r="57" spans="1:9" ht="13.5" hidden="1" customHeight="1">
      <c r="A57" s="625"/>
      <c r="B57" s="625" t="s">
        <v>516</v>
      </c>
      <c r="C57" s="624">
        <f t="shared" si="2"/>
        <v>0</v>
      </c>
      <c r="D57" s="622"/>
      <c r="E57" s="622"/>
      <c r="F57" s="622"/>
      <c r="G57" s="622"/>
      <c r="H57" s="622"/>
      <c r="I57" s="622"/>
    </row>
    <row r="58" spans="1:9" ht="13.5" customHeight="1">
      <c r="A58" s="625"/>
      <c r="B58" s="625" t="s">
        <v>505</v>
      </c>
      <c r="C58" s="624"/>
      <c r="D58" s="622"/>
      <c r="E58" s="622"/>
      <c r="F58" s="622"/>
      <c r="G58" s="622"/>
      <c r="H58" s="622"/>
      <c r="I58" s="622"/>
    </row>
    <row r="59" spans="1:9" ht="13.5" customHeight="1">
      <c r="A59" s="625"/>
      <c r="B59" s="625" t="s">
        <v>517</v>
      </c>
      <c r="C59" s="624">
        <f t="shared" ref="C59:C68" si="4">(D59+E59+F59+G59+I59)</f>
        <v>91.12</v>
      </c>
      <c r="D59" s="622">
        <v>91.12</v>
      </c>
      <c r="E59" s="622"/>
      <c r="F59" s="622"/>
      <c r="G59" s="622"/>
      <c r="H59" s="622"/>
      <c r="I59" s="622"/>
    </row>
    <row r="60" spans="1:9" ht="13.5" customHeight="1">
      <c r="A60" s="625"/>
      <c r="B60" s="626" t="s">
        <v>518</v>
      </c>
      <c r="C60" s="624">
        <f t="shared" si="4"/>
        <v>0</v>
      </c>
      <c r="D60" s="622"/>
      <c r="E60" s="622"/>
      <c r="F60" s="622"/>
      <c r="G60" s="622"/>
      <c r="H60" s="622"/>
      <c r="I60" s="622"/>
    </row>
    <row r="61" spans="1:9" ht="13.5" hidden="1" customHeight="1">
      <c r="A61" s="625"/>
      <c r="B61" s="626" t="s">
        <v>519</v>
      </c>
      <c r="C61" s="624">
        <f t="shared" si="4"/>
        <v>0</v>
      </c>
      <c r="D61" s="622"/>
      <c r="E61" s="622"/>
      <c r="F61" s="622"/>
      <c r="G61" s="622"/>
      <c r="H61" s="622"/>
      <c r="I61" s="622"/>
    </row>
    <row r="62" spans="1:9" ht="9.75" hidden="1" customHeight="1">
      <c r="A62" s="625"/>
      <c r="B62" s="626" t="s">
        <v>520</v>
      </c>
      <c r="C62" s="624">
        <f t="shared" si="4"/>
        <v>0</v>
      </c>
      <c r="D62" s="622"/>
      <c r="E62" s="622"/>
      <c r="F62" s="622"/>
      <c r="G62" s="622"/>
      <c r="H62" s="622"/>
      <c r="I62" s="622"/>
    </row>
    <row r="63" spans="1:9" ht="13.5" customHeight="1">
      <c r="A63" s="625"/>
      <c r="B63" s="626" t="s">
        <v>521</v>
      </c>
      <c r="C63" s="624">
        <f t="shared" si="4"/>
        <v>0</v>
      </c>
      <c r="D63" s="622"/>
      <c r="E63" s="622"/>
      <c r="F63" s="622"/>
      <c r="G63" s="622"/>
      <c r="H63" s="622"/>
      <c r="I63" s="622"/>
    </row>
    <row r="64" spans="1:9" ht="12.75" customHeight="1">
      <c r="A64" s="625"/>
      <c r="B64" s="626" t="s">
        <v>522</v>
      </c>
      <c r="C64" s="624">
        <f t="shared" si="4"/>
        <v>244.38</v>
      </c>
      <c r="D64" s="622">
        <v>12.1</v>
      </c>
      <c r="E64" s="622"/>
      <c r="F64" s="622"/>
      <c r="G64" s="622">
        <v>232.28</v>
      </c>
      <c r="H64" s="622"/>
      <c r="I64" s="622"/>
    </row>
    <row r="65" spans="1:11" ht="13.5" hidden="1" customHeight="1">
      <c r="A65" s="625"/>
      <c r="B65" s="625"/>
      <c r="C65" s="624">
        <f t="shared" si="4"/>
        <v>0</v>
      </c>
      <c r="D65" s="622"/>
      <c r="E65" s="622"/>
      <c r="F65" s="622"/>
      <c r="G65" s="622"/>
      <c r="H65" s="622"/>
      <c r="I65" s="622"/>
    </row>
    <row r="66" spans="1:11" ht="0.75" customHeight="1">
      <c r="A66" s="625"/>
      <c r="B66" s="625" t="s">
        <v>523</v>
      </c>
      <c r="C66" s="624">
        <f t="shared" si="4"/>
        <v>0</v>
      </c>
      <c r="D66" s="622"/>
      <c r="E66" s="622"/>
      <c r="F66" s="622"/>
      <c r="G66" s="622"/>
      <c r="H66" s="622"/>
      <c r="I66" s="622"/>
    </row>
    <row r="67" spans="1:11" ht="0.75" customHeight="1">
      <c r="A67" s="625"/>
      <c r="B67" s="625"/>
      <c r="C67" s="624">
        <f t="shared" si="4"/>
        <v>0</v>
      </c>
      <c r="D67" s="622"/>
      <c r="E67" s="622"/>
      <c r="F67" s="622"/>
      <c r="G67" s="622"/>
      <c r="H67" s="622"/>
      <c r="I67" s="622"/>
    </row>
    <row r="68" spans="1:11" ht="13.5" hidden="1" customHeight="1">
      <c r="A68" s="625"/>
      <c r="B68" s="625"/>
      <c r="C68" s="624">
        <f t="shared" si="4"/>
        <v>0</v>
      </c>
      <c r="D68" s="622"/>
      <c r="E68" s="622"/>
      <c r="F68" s="622"/>
      <c r="G68" s="622"/>
      <c r="H68" s="622"/>
      <c r="I68" s="622"/>
    </row>
    <row r="69" spans="1:11" ht="13.5" hidden="1" customHeight="1">
      <c r="A69" s="625"/>
      <c r="B69" s="625" t="s">
        <v>524</v>
      </c>
      <c r="C69" s="624"/>
      <c r="D69" s="622"/>
      <c r="E69" s="622"/>
      <c r="F69" s="622"/>
      <c r="G69" s="622"/>
      <c r="H69" s="622"/>
      <c r="I69" s="622"/>
    </row>
    <row r="70" spans="1:11" ht="13.5" hidden="1" customHeight="1">
      <c r="A70" s="625"/>
      <c r="B70" s="625" t="s">
        <v>525</v>
      </c>
      <c r="C70" s="624"/>
      <c r="D70" s="622">
        <v>2.19</v>
      </c>
      <c r="E70" s="622"/>
      <c r="F70" s="622"/>
      <c r="G70" s="622"/>
      <c r="H70" s="622"/>
      <c r="I70" s="622"/>
    </row>
    <row r="71" spans="1:11" ht="13.5" hidden="1" customHeight="1">
      <c r="A71" s="625"/>
      <c r="B71" s="625" t="s">
        <v>526</v>
      </c>
      <c r="C71" s="624"/>
      <c r="D71" s="622"/>
      <c r="E71" s="622"/>
      <c r="F71" s="622"/>
      <c r="G71" s="622"/>
      <c r="H71" s="622"/>
      <c r="I71" s="622"/>
    </row>
    <row r="72" spans="1:11" ht="0.75" customHeight="1">
      <c r="A72" s="625"/>
      <c r="B72" s="625"/>
      <c r="C72" s="624"/>
      <c r="D72" s="622"/>
      <c r="E72" s="622"/>
      <c r="F72" s="622"/>
      <c r="G72" s="622"/>
      <c r="H72" s="622"/>
      <c r="I72" s="622"/>
    </row>
    <row r="73" spans="1:11" ht="0.75" customHeight="1">
      <c r="A73" s="625"/>
      <c r="B73" s="625"/>
      <c r="C73" s="624"/>
      <c r="D73" s="622"/>
      <c r="E73" s="622"/>
      <c r="F73" s="622"/>
      <c r="G73" s="622"/>
      <c r="H73" s="622"/>
      <c r="I73" s="622"/>
    </row>
    <row r="74" spans="1:11" ht="17.25" customHeight="1">
      <c r="A74" s="633" t="s">
        <v>527</v>
      </c>
      <c r="B74" s="625"/>
      <c r="C74" s="624">
        <f>C23+C24+C26+C27+C28+C37+C38+C39+C40+C41+C42+C43+C44+C45+C51</f>
        <v>61243.409999999996</v>
      </c>
      <c r="D74" s="624">
        <f>D23+D24+D26+D27+D28+D37+D38+D39+D40+D41+D42+D43+D44+D45+D51</f>
        <v>45370.29</v>
      </c>
      <c r="E74" s="624">
        <f t="shared" ref="E74:I74" si="5">E23+E24+E26+E28+E37+E38+E39+E40+E41+E42+E43+E44+E45+E51</f>
        <v>0</v>
      </c>
      <c r="F74" s="624">
        <f t="shared" si="5"/>
        <v>11069.509999999998</v>
      </c>
      <c r="G74" s="624">
        <f t="shared" si="5"/>
        <v>4803.6099999999997</v>
      </c>
      <c r="H74" s="624">
        <f t="shared" si="5"/>
        <v>0</v>
      </c>
      <c r="I74" s="624">
        <f t="shared" si="5"/>
        <v>0</v>
      </c>
    </row>
    <row r="75" spans="1:11" ht="0.75" customHeight="1"/>
    <row r="76" spans="1:11" hidden="1"/>
    <row r="77" spans="1:11">
      <c r="C77" s="603" t="s">
        <v>528</v>
      </c>
      <c r="D77" s="603"/>
      <c r="E77" s="603"/>
      <c r="F77" s="1"/>
      <c r="G77" s="634" t="s">
        <v>529</v>
      </c>
      <c r="H77" s="634"/>
      <c r="I77" s="634"/>
    </row>
    <row r="78" spans="1:11" ht="12.75" customHeight="1">
      <c r="A78" s="635" t="s">
        <v>173</v>
      </c>
      <c r="B78" s="635" t="s">
        <v>530</v>
      </c>
      <c r="C78" s="636" t="s">
        <v>463</v>
      </c>
      <c r="D78" s="637" t="s">
        <v>396</v>
      </c>
      <c r="E78" s="638"/>
      <c r="F78" s="638"/>
      <c r="G78" s="639"/>
      <c r="H78" s="640"/>
      <c r="I78" s="641"/>
      <c r="K78" s="642"/>
    </row>
    <row r="79" spans="1:11" ht="12.75" customHeight="1">
      <c r="A79" s="643"/>
      <c r="B79" s="643"/>
      <c r="C79" s="644"/>
      <c r="D79" s="645" t="s">
        <v>531</v>
      </c>
      <c r="E79" s="645" t="s">
        <v>465</v>
      </c>
      <c r="F79" s="645" t="s">
        <v>532</v>
      </c>
      <c r="G79" s="645" t="s">
        <v>533</v>
      </c>
      <c r="H79" s="646"/>
      <c r="I79" s="647"/>
      <c r="K79" s="642"/>
    </row>
    <row r="80" spans="1:11">
      <c r="A80" s="643"/>
      <c r="B80" s="643"/>
      <c r="C80" s="644"/>
      <c r="D80" s="648"/>
      <c r="E80" s="648"/>
      <c r="F80" s="648"/>
      <c r="G80" s="649"/>
      <c r="H80" s="647"/>
      <c r="I80" s="647"/>
      <c r="K80" s="642"/>
    </row>
    <row r="81" spans="1:11" ht="32.25" customHeight="1">
      <c r="A81" s="650"/>
      <c r="B81" s="650"/>
      <c r="C81" s="651"/>
      <c r="D81" s="652"/>
      <c r="E81" s="652"/>
      <c r="F81" s="652"/>
      <c r="G81" s="653"/>
      <c r="H81" s="647"/>
      <c r="I81" s="647"/>
      <c r="K81" s="642"/>
    </row>
    <row r="82" spans="1:11" ht="15" hidden="1" customHeight="1">
      <c r="A82" s="625" t="s">
        <v>471</v>
      </c>
      <c r="B82" s="654"/>
      <c r="C82" s="655">
        <f>D82+E82+F82+G82</f>
        <v>0</v>
      </c>
      <c r="D82" s="656"/>
      <c r="E82" s="657"/>
      <c r="F82" s="657"/>
      <c r="G82" s="622"/>
      <c r="H82" s="658"/>
      <c r="I82" s="647"/>
      <c r="K82" s="642"/>
    </row>
    <row r="83" spans="1:11" ht="14.25" hidden="1" customHeight="1">
      <c r="A83" s="654" t="s">
        <v>478</v>
      </c>
      <c r="B83" s="654"/>
      <c r="C83" s="655">
        <f t="shared" ref="C83:C95" si="6">SUM(D83:G83)</f>
        <v>0</v>
      </c>
      <c r="D83" s="656"/>
      <c r="E83" s="657"/>
      <c r="F83" s="657"/>
      <c r="G83" s="622"/>
      <c r="H83" s="658"/>
      <c r="I83" s="647"/>
      <c r="K83" s="642"/>
    </row>
    <row r="84" spans="1:11" ht="13.5" hidden="1" customHeight="1">
      <c r="A84" s="654" t="s">
        <v>534</v>
      </c>
      <c r="B84" s="654"/>
      <c r="C84" s="655">
        <f t="shared" si="6"/>
        <v>0</v>
      </c>
      <c r="D84" s="656"/>
      <c r="E84" s="657"/>
      <c r="F84" s="657"/>
      <c r="G84" s="659"/>
      <c r="H84" s="647"/>
      <c r="I84" s="647"/>
      <c r="K84" s="642"/>
    </row>
    <row r="85" spans="1:11" ht="13.5" hidden="1" customHeight="1">
      <c r="A85" s="622" t="s">
        <v>534</v>
      </c>
      <c r="B85" s="622"/>
      <c r="C85" s="655">
        <f t="shared" si="6"/>
        <v>0</v>
      </c>
      <c r="D85" s="660"/>
      <c r="E85" s="622"/>
      <c r="F85" s="622"/>
      <c r="G85" s="622"/>
      <c r="H85" s="658"/>
      <c r="I85" s="658"/>
    </row>
    <row r="86" spans="1:11" ht="13.5" hidden="1" customHeight="1">
      <c r="A86" s="622" t="s">
        <v>503</v>
      </c>
      <c r="B86" s="622"/>
      <c r="C86" s="655">
        <f t="shared" si="6"/>
        <v>0</v>
      </c>
      <c r="D86" s="622"/>
      <c r="E86" s="622"/>
      <c r="F86" s="622"/>
      <c r="G86" s="622"/>
      <c r="H86" s="658"/>
      <c r="I86" s="658"/>
    </row>
    <row r="87" spans="1:11" ht="13.5" hidden="1" customHeight="1">
      <c r="A87" s="622" t="s">
        <v>535</v>
      </c>
      <c r="B87" s="622"/>
      <c r="C87" s="655">
        <f t="shared" si="6"/>
        <v>0</v>
      </c>
      <c r="D87" s="622"/>
      <c r="E87" s="622"/>
      <c r="F87" s="622"/>
      <c r="G87" s="622"/>
      <c r="H87" s="658"/>
      <c r="I87" s="658"/>
    </row>
    <row r="88" spans="1:11" ht="13.5" hidden="1" customHeight="1">
      <c r="A88" s="622" t="s">
        <v>471</v>
      </c>
      <c r="B88" s="622" t="s">
        <v>475</v>
      </c>
      <c r="C88" s="655">
        <f>SUM(D88:I88)</f>
        <v>0</v>
      </c>
      <c r="D88" s="622"/>
      <c r="E88" s="622"/>
      <c r="F88" s="622"/>
      <c r="G88" s="622"/>
      <c r="H88" s="658"/>
      <c r="I88" s="658"/>
    </row>
    <row r="89" spans="1:11" ht="13.5" hidden="1" customHeight="1">
      <c r="A89" s="623" t="s">
        <v>478</v>
      </c>
      <c r="B89" s="623" t="s">
        <v>479</v>
      </c>
      <c r="C89" s="655">
        <f t="shared" si="6"/>
        <v>0</v>
      </c>
      <c r="D89" s="622"/>
      <c r="E89" s="622"/>
      <c r="F89" s="622"/>
      <c r="G89" s="622"/>
      <c r="H89" s="658"/>
      <c r="I89" s="658"/>
    </row>
    <row r="90" spans="1:11" ht="13.5" hidden="1" customHeight="1">
      <c r="A90" s="623" t="s">
        <v>535</v>
      </c>
      <c r="B90" s="623" t="s">
        <v>536</v>
      </c>
      <c r="C90" s="655">
        <f t="shared" si="6"/>
        <v>0</v>
      </c>
      <c r="D90" s="622"/>
      <c r="E90" s="622"/>
      <c r="F90" s="622"/>
      <c r="G90" s="622"/>
      <c r="H90" s="658"/>
      <c r="I90" s="658"/>
    </row>
    <row r="91" spans="1:11" ht="13.5" customHeight="1">
      <c r="A91" s="623" t="s">
        <v>503</v>
      </c>
      <c r="B91" s="623" t="s">
        <v>537</v>
      </c>
      <c r="C91" s="655">
        <f>SUM(D90:H91)</f>
        <v>14.53</v>
      </c>
      <c r="D91" s="622">
        <v>14.53</v>
      </c>
      <c r="E91" s="622"/>
      <c r="F91" s="622"/>
      <c r="G91" s="622"/>
      <c r="H91" s="658"/>
      <c r="I91" s="658"/>
    </row>
    <row r="92" spans="1:11" ht="13.5" hidden="1" customHeight="1">
      <c r="A92" s="623" t="s">
        <v>503</v>
      </c>
      <c r="B92" s="623" t="s">
        <v>538</v>
      </c>
      <c r="C92" s="655">
        <f t="shared" si="6"/>
        <v>0</v>
      </c>
      <c r="D92" s="622"/>
      <c r="E92" s="622"/>
      <c r="F92" s="622"/>
      <c r="G92" s="622"/>
      <c r="H92" s="658"/>
      <c r="I92" s="658"/>
    </row>
    <row r="93" spans="1:11" ht="13.5" hidden="1" customHeight="1">
      <c r="A93" s="623" t="s">
        <v>478</v>
      </c>
      <c r="B93" s="623" t="s">
        <v>479</v>
      </c>
      <c r="C93" s="655">
        <f t="shared" si="6"/>
        <v>0</v>
      </c>
      <c r="D93" s="622"/>
      <c r="E93" s="622"/>
      <c r="F93" s="622"/>
      <c r="G93" s="622"/>
      <c r="H93" s="658"/>
      <c r="I93" s="658"/>
    </row>
    <row r="94" spans="1:11" ht="13.5" hidden="1" customHeight="1">
      <c r="A94" s="626" t="s">
        <v>510</v>
      </c>
      <c r="B94" s="623" t="s">
        <v>536</v>
      </c>
      <c r="C94" s="655">
        <f t="shared" si="6"/>
        <v>0</v>
      </c>
      <c r="D94" s="622"/>
      <c r="E94" s="622"/>
      <c r="F94" s="622"/>
      <c r="G94" s="622"/>
      <c r="H94" s="658"/>
      <c r="I94" s="658"/>
    </row>
    <row r="95" spans="1:11" ht="17.25" customHeight="1">
      <c r="A95" s="633" t="s">
        <v>527</v>
      </c>
      <c r="B95" s="625"/>
      <c r="C95" s="655">
        <f t="shared" si="6"/>
        <v>14.53</v>
      </c>
      <c r="D95" s="624">
        <f>D88+D89+D90+D91+D92+D93+D94</f>
        <v>14.53</v>
      </c>
      <c r="E95" s="624">
        <f>E88+E89+E90+E91+E92+E94</f>
        <v>0</v>
      </c>
      <c r="F95" s="624">
        <f>F88+F89+F90+F91+F92+F94</f>
        <v>0</v>
      </c>
      <c r="G95" s="624">
        <f>G88+G89+G90+G91+G92+G94</f>
        <v>0</v>
      </c>
      <c r="H95" s="624">
        <f>H88+H89+H90+H91+H92+H94</f>
        <v>0</v>
      </c>
      <c r="I95" s="658"/>
    </row>
    <row r="96" spans="1:11" ht="0.75" customHeight="1"/>
    <row r="97" spans="1:9" ht="21.75" customHeight="1">
      <c r="A97" s="591" t="s">
        <v>91</v>
      </c>
      <c r="C97" s="661"/>
      <c r="D97" s="661"/>
      <c r="F97" s="418" t="s">
        <v>39</v>
      </c>
      <c r="G97" s="662"/>
      <c r="H97" s="662"/>
      <c r="I97" s="662"/>
    </row>
    <row r="98" spans="1:9">
      <c r="C98" s="466" t="s">
        <v>539</v>
      </c>
      <c r="D98" s="466"/>
      <c r="E98" s="420" t="s">
        <v>540</v>
      </c>
      <c r="F98" s="420"/>
      <c r="G98" s="420"/>
      <c r="H98" s="420"/>
      <c r="I98" s="420"/>
    </row>
    <row r="99" spans="1:9">
      <c r="A99" s="592" t="s">
        <v>42</v>
      </c>
      <c r="B99" s="592"/>
      <c r="C99" s="661"/>
      <c r="D99" s="661"/>
      <c r="F99" s="662" t="s">
        <v>43</v>
      </c>
      <c r="G99" s="662"/>
      <c r="H99" s="662"/>
      <c r="I99" s="662"/>
    </row>
    <row r="100" spans="1:9">
      <c r="C100" s="466" t="s">
        <v>539</v>
      </c>
      <c r="D100" s="466"/>
      <c r="E100" s="420" t="s">
        <v>540</v>
      </c>
      <c r="F100" s="420"/>
      <c r="G100" s="420"/>
      <c r="H100" s="420"/>
      <c r="I100" s="420"/>
    </row>
    <row r="101" spans="1:9">
      <c r="C101" s="595"/>
      <c r="D101" s="595"/>
      <c r="E101" s="595"/>
      <c r="F101" s="595" t="s">
        <v>93</v>
      </c>
      <c r="G101" s="663"/>
      <c r="H101" s="663"/>
      <c r="I101" s="663"/>
    </row>
  </sheetData>
  <mergeCells count="36">
    <mergeCell ref="C100:D100"/>
    <mergeCell ref="E100:I100"/>
    <mergeCell ref="G101:I101"/>
    <mergeCell ref="F79:F81"/>
    <mergeCell ref="G79:G81"/>
    <mergeCell ref="F97:I97"/>
    <mergeCell ref="C98:D98"/>
    <mergeCell ref="E98:I98"/>
    <mergeCell ref="A99:B99"/>
    <mergeCell ref="F99:I99"/>
    <mergeCell ref="F20:F22"/>
    <mergeCell ref="G20:G22"/>
    <mergeCell ref="I20:I22"/>
    <mergeCell ref="C77:E77"/>
    <mergeCell ref="A78:A81"/>
    <mergeCell ref="B78:B81"/>
    <mergeCell ref="C78:C81"/>
    <mergeCell ref="D78:G78"/>
    <mergeCell ref="D79:D81"/>
    <mergeCell ref="E79:E81"/>
    <mergeCell ref="F11:I11"/>
    <mergeCell ref="A13:I13"/>
    <mergeCell ref="F15:I15"/>
    <mergeCell ref="C18:E18"/>
    <mergeCell ref="A19:A22"/>
    <mergeCell ref="B19:B22"/>
    <mergeCell ref="C19:C22"/>
    <mergeCell ref="D19:I19"/>
    <mergeCell ref="D20:D22"/>
    <mergeCell ref="E20:E22"/>
    <mergeCell ref="F2:I2"/>
    <mergeCell ref="F3:I3"/>
    <mergeCell ref="F4:I4"/>
    <mergeCell ref="F5:I5"/>
    <mergeCell ref="F6:I6"/>
    <mergeCell ref="A9:D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D98AD-418A-40B4-9282-75191E2023E7}">
  <dimension ref="A2:I35"/>
  <sheetViews>
    <sheetView workbookViewId="0">
      <selection activeCell="C31" sqref="C31"/>
    </sheetView>
  </sheetViews>
  <sheetFormatPr defaultRowHeight="15"/>
  <cols>
    <col min="1" max="1" width="6.42578125" style="179" customWidth="1"/>
    <col min="2" max="2" width="13.7109375" style="179" customWidth="1"/>
    <col min="3" max="3" width="11.5703125" style="179" customWidth="1"/>
    <col min="4" max="4" width="9.140625" style="179"/>
    <col min="5" max="5" width="7.140625" style="179" customWidth="1"/>
    <col min="6" max="6" width="13.7109375" style="179" customWidth="1"/>
    <col min="7" max="7" width="10" style="179" customWidth="1"/>
    <col min="8" max="8" width="13.5703125" style="179" customWidth="1"/>
    <col min="9" max="9" width="9.140625" style="179"/>
    <col min="10" max="16384" width="9.140625" style="342"/>
  </cols>
  <sheetData>
    <row r="2" spans="1:8">
      <c r="A2" s="380" t="s">
        <v>3</v>
      </c>
      <c r="B2" s="380"/>
      <c r="C2" s="380"/>
      <c r="D2" s="380"/>
      <c r="E2" s="380"/>
      <c r="F2" s="380"/>
      <c r="G2" s="380"/>
      <c r="H2" s="380"/>
    </row>
    <row r="3" spans="1:8">
      <c r="A3" s="381" t="s">
        <v>5</v>
      </c>
      <c r="B3" s="381"/>
      <c r="C3" s="381"/>
      <c r="D3" s="381"/>
      <c r="E3" s="381"/>
      <c r="F3" s="381"/>
      <c r="G3" s="381"/>
      <c r="H3" s="381"/>
    </row>
    <row r="6" spans="1:8">
      <c r="A6" s="382" t="s">
        <v>123</v>
      </c>
      <c r="B6" s="382"/>
      <c r="C6" s="382"/>
      <c r="D6" s="382"/>
      <c r="E6" s="382"/>
      <c r="F6" s="382"/>
      <c r="G6" s="382"/>
      <c r="H6" s="382"/>
    </row>
    <row r="9" spans="1:8" ht="15.75">
      <c r="A9" s="383" t="s">
        <v>379</v>
      </c>
      <c r="B9" s="383"/>
      <c r="C9" s="383"/>
      <c r="D9" s="383"/>
      <c r="E9" s="383"/>
      <c r="F9" s="383"/>
      <c r="G9" s="383"/>
      <c r="H9" s="383"/>
    </row>
    <row r="10" spans="1:8">
      <c r="D10" s="180"/>
    </row>
    <row r="11" spans="1:8">
      <c r="C11" s="382" t="s">
        <v>380</v>
      </c>
      <c r="D11" s="382"/>
      <c r="E11" s="382"/>
      <c r="F11" s="382"/>
    </row>
    <row r="12" spans="1:8">
      <c r="B12" s="384" t="s">
        <v>126</v>
      </c>
      <c r="C12" s="384"/>
      <c r="D12" s="384"/>
      <c r="E12" s="384"/>
      <c r="F12" s="384"/>
      <c r="G12" s="384"/>
    </row>
    <row r="14" spans="1:8" ht="15" customHeight="1">
      <c r="A14" s="385" t="s">
        <v>127</v>
      </c>
      <c r="B14" s="385"/>
      <c r="C14" s="181">
        <v>43738</v>
      </c>
      <c r="D14" s="182"/>
      <c r="E14" s="182"/>
      <c r="F14" s="182"/>
      <c r="G14" s="182"/>
      <c r="H14" s="182"/>
    </row>
    <row r="15" spans="1:8">
      <c r="A15" s="386" t="s">
        <v>381</v>
      </c>
      <c r="B15" s="386"/>
      <c r="C15" s="386"/>
      <c r="D15" s="386"/>
      <c r="E15" s="386"/>
      <c r="F15" s="386"/>
      <c r="G15" s="386"/>
      <c r="H15" s="386"/>
    </row>
    <row r="16" spans="1:8" ht="28.5">
      <c r="A16" s="183" t="s">
        <v>129</v>
      </c>
      <c r="B16" s="183" t="s">
        <v>130</v>
      </c>
      <c r="C16" s="387" t="s">
        <v>131</v>
      </c>
      <c r="D16" s="388"/>
      <c r="E16" s="389"/>
      <c r="F16" s="183" t="s">
        <v>132</v>
      </c>
      <c r="G16" s="184" t="s">
        <v>133</v>
      </c>
      <c r="H16" s="184" t="s">
        <v>134</v>
      </c>
    </row>
    <row r="17" spans="1:8">
      <c r="A17" s="185">
        <v>1</v>
      </c>
      <c r="B17" s="344" t="s">
        <v>135</v>
      </c>
      <c r="C17" s="379" t="s">
        <v>136</v>
      </c>
      <c r="D17" s="379"/>
      <c r="E17" s="379"/>
      <c r="F17" s="187" t="s">
        <v>137</v>
      </c>
      <c r="G17" s="188">
        <v>1</v>
      </c>
      <c r="H17" s="189">
        <v>11069.51</v>
      </c>
    </row>
    <row r="18" spans="1:8">
      <c r="A18" s="185">
        <v>2</v>
      </c>
      <c r="B18" s="344" t="s">
        <v>135</v>
      </c>
      <c r="C18" s="379" t="s">
        <v>382</v>
      </c>
      <c r="D18" s="379"/>
      <c r="E18" s="379"/>
      <c r="F18" s="187" t="s">
        <v>137</v>
      </c>
      <c r="G18" s="188">
        <v>1</v>
      </c>
      <c r="H18" s="189">
        <v>18252.3</v>
      </c>
    </row>
    <row r="19" spans="1:8">
      <c r="A19" s="185">
        <v>3</v>
      </c>
      <c r="B19" s="344" t="s">
        <v>135</v>
      </c>
      <c r="C19" s="379" t="s">
        <v>383</v>
      </c>
      <c r="D19" s="379"/>
      <c r="E19" s="379"/>
      <c r="F19" s="187" t="s">
        <v>137</v>
      </c>
      <c r="G19" s="188">
        <v>1</v>
      </c>
      <c r="H19" s="189">
        <v>260.88</v>
      </c>
    </row>
    <row r="20" spans="1:8">
      <c r="A20" s="185"/>
      <c r="B20" s="344"/>
      <c r="C20" s="390" t="s">
        <v>71</v>
      </c>
      <c r="D20" s="390"/>
      <c r="E20" s="390"/>
      <c r="F20" s="190" t="s">
        <v>137</v>
      </c>
      <c r="G20" s="191">
        <v>1</v>
      </c>
      <c r="H20" s="192">
        <f>0+H17+H18</f>
        <v>29321.809999999998</v>
      </c>
    </row>
    <row r="21" spans="1:8">
      <c r="A21" s="185">
        <v>4</v>
      </c>
      <c r="B21" s="344" t="s">
        <v>138</v>
      </c>
      <c r="C21" s="379" t="s">
        <v>139</v>
      </c>
      <c r="D21" s="379"/>
      <c r="E21" s="379"/>
      <c r="F21" s="187" t="s">
        <v>137</v>
      </c>
      <c r="G21" s="188">
        <v>1</v>
      </c>
      <c r="H21" s="189">
        <v>4482.63</v>
      </c>
    </row>
    <row r="22" spans="1:8">
      <c r="A22" s="185">
        <v>5</v>
      </c>
      <c r="B22" s="344" t="s">
        <v>138</v>
      </c>
      <c r="C22" s="379" t="s">
        <v>136</v>
      </c>
      <c r="D22" s="379"/>
      <c r="E22" s="379"/>
      <c r="F22" s="187" t="s">
        <v>137</v>
      </c>
      <c r="G22" s="188">
        <v>1</v>
      </c>
      <c r="H22" s="189">
        <v>40887.660000000003</v>
      </c>
    </row>
    <row r="23" spans="1:8">
      <c r="A23" s="185">
        <v>6</v>
      </c>
      <c r="B23" s="344" t="s">
        <v>138</v>
      </c>
      <c r="C23" s="379" t="s">
        <v>382</v>
      </c>
      <c r="D23" s="379"/>
      <c r="E23" s="379"/>
      <c r="F23" s="187" t="s">
        <v>137</v>
      </c>
      <c r="G23" s="188">
        <v>1</v>
      </c>
      <c r="H23" s="189">
        <v>29342.13</v>
      </c>
    </row>
    <row r="24" spans="1:8">
      <c r="A24" s="185">
        <v>7</v>
      </c>
      <c r="B24" s="344" t="s">
        <v>138</v>
      </c>
      <c r="C24" s="379" t="s">
        <v>383</v>
      </c>
      <c r="D24" s="379"/>
      <c r="E24" s="379"/>
      <c r="F24" s="187" t="s">
        <v>137</v>
      </c>
      <c r="G24" s="188">
        <v>1</v>
      </c>
      <c r="H24" s="189">
        <v>419.38</v>
      </c>
    </row>
    <row r="25" spans="1:8">
      <c r="A25" s="185"/>
      <c r="B25" s="344"/>
      <c r="C25" s="390" t="s">
        <v>71</v>
      </c>
      <c r="D25" s="390"/>
      <c r="E25" s="390"/>
      <c r="F25" s="190" t="s">
        <v>137</v>
      </c>
      <c r="G25" s="191">
        <v>1</v>
      </c>
      <c r="H25" s="192">
        <f>0+H21+H22+H23</f>
        <v>74712.42</v>
      </c>
    </row>
    <row r="26" spans="1:8">
      <c r="A26" s="180"/>
      <c r="B26" s="343"/>
      <c r="C26" s="385"/>
      <c r="D26" s="385"/>
      <c r="E26" s="385"/>
      <c r="F26" s="194"/>
      <c r="G26" s="195"/>
      <c r="H26" s="196"/>
    </row>
    <row r="27" spans="1:8">
      <c r="A27" s="180"/>
      <c r="B27" s="343"/>
      <c r="C27" s="343"/>
      <c r="D27" s="343"/>
      <c r="E27" s="343"/>
      <c r="F27" s="194"/>
      <c r="G27" s="195"/>
      <c r="H27" s="196"/>
    </row>
    <row r="30" spans="1:8">
      <c r="A30" s="385" t="s">
        <v>119</v>
      </c>
      <c r="B30" s="385"/>
      <c r="C30" s="385"/>
      <c r="D30" s="385"/>
      <c r="E30" s="391" t="s">
        <v>39</v>
      </c>
      <c r="F30" s="391"/>
      <c r="G30" s="391"/>
      <c r="H30" s="391"/>
    </row>
    <row r="31" spans="1:8">
      <c r="E31" s="392" t="s">
        <v>140</v>
      </c>
      <c r="F31" s="392"/>
      <c r="G31" s="392"/>
      <c r="H31" s="392"/>
    </row>
    <row r="34" spans="1:8">
      <c r="A34" s="385" t="s">
        <v>121</v>
      </c>
      <c r="B34" s="385"/>
      <c r="C34" s="385"/>
      <c r="D34" s="385"/>
      <c r="E34" s="391" t="s">
        <v>43</v>
      </c>
      <c r="F34" s="391"/>
      <c r="G34" s="391"/>
      <c r="H34" s="391"/>
    </row>
    <row r="35" spans="1:8">
      <c r="E35" s="392" t="s">
        <v>140</v>
      </c>
      <c r="F35" s="392"/>
      <c r="G35" s="392"/>
      <c r="H35" s="392"/>
    </row>
  </sheetData>
  <mergeCells count="25">
    <mergeCell ref="E35:H35"/>
    <mergeCell ref="C26:E26"/>
    <mergeCell ref="A30:D30"/>
    <mergeCell ref="E30:H30"/>
    <mergeCell ref="E31:H31"/>
    <mergeCell ref="A34:D34"/>
    <mergeCell ref="E34:H34"/>
    <mergeCell ref="C20:E20"/>
    <mergeCell ref="C21:E21"/>
    <mergeCell ref="C22:E22"/>
    <mergeCell ref="C23:E23"/>
    <mergeCell ref="C24:E24"/>
    <mergeCell ref="C25:E25"/>
    <mergeCell ref="A14:B14"/>
    <mergeCell ref="A15:H15"/>
    <mergeCell ref="C16:E16"/>
    <mergeCell ref="C17:E17"/>
    <mergeCell ref="C18:E18"/>
    <mergeCell ref="C19:E19"/>
    <mergeCell ref="A2:H2"/>
    <mergeCell ref="A3:H3"/>
    <mergeCell ref="A6:H6"/>
    <mergeCell ref="A9:H9"/>
    <mergeCell ref="C11:F11"/>
    <mergeCell ref="B12:G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E3A6-55BF-4F97-BBA4-603596A1BF21}">
  <dimension ref="A2:I31"/>
  <sheetViews>
    <sheetView workbookViewId="0">
      <selection sqref="A1:XFD1048576"/>
    </sheetView>
  </sheetViews>
  <sheetFormatPr defaultRowHeight="15"/>
  <cols>
    <col min="1" max="1" width="6.42578125" style="179" customWidth="1"/>
    <col min="2" max="2" width="13.7109375" style="179" customWidth="1"/>
    <col min="3" max="3" width="11.5703125" style="179" customWidth="1"/>
    <col min="4" max="4" width="9.140625" style="179"/>
    <col min="5" max="5" width="7.140625" style="179" customWidth="1"/>
    <col min="6" max="6" width="13.7109375" style="179" customWidth="1"/>
    <col min="7" max="7" width="10" style="179" customWidth="1"/>
    <col min="8" max="8" width="13.5703125" style="179" customWidth="1"/>
    <col min="9" max="9" width="9.140625" style="179"/>
  </cols>
  <sheetData>
    <row r="2" spans="1:8">
      <c r="A2" s="380" t="s">
        <v>3</v>
      </c>
      <c r="B2" s="380"/>
      <c r="C2" s="380"/>
      <c r="D2" s="380"/>
      <c r="E2" s="380"/>
      <c r="F2" s="380"/>
      <c r="G2" s="380"/>
      <c r="H2" s="380"/>
    </row>
    <row r="3" spans="1:8">
      <c r="A3" s="381" t="s">
        <v>5</v>
      </c>
      <c r="B3" s="381"/>
      <c r="C3" s="381"/>
      <c r="D3" s="381"/>
      <c r="E3" s="381"/>
      <c r="F3" s="381"/>
      <c r="G3" s="381"/>
      <c r="H3" s="381"/>
    </row>
    <row r="6" spans="1:8">
      <c r="A6" s="382" t="s">
        <v>123</v>
      </c>
      <c r="B6" s="382"/>
      <c r="C6" s="382"/>
      <c r="D6" s="382"/>
      <c r="E6" s="382"/>
      <c r="F6" s="382"/>
      <c r="G6" s="382"/>
      <c r="H6" s="382"/>
    </row>
    <row r="9" spans="1:8" ht="15.75">
      <c r="A9" s="383" t="s">
        <v>124</v>
      </c>
      <c r="B9" s="383"/>
      <c r="C9" s="383"/>
      <c r="D9" s="383"/>
      <c r="E9" s="383"/>
      <c r="F9" s="383"/>
      <c r="G9" s="383"/>
      <c r="H9" s="383"/>
    </row>
    <row r="10" spans="1:8">
      <c r="D10" s="180"/>
    </row>
    <row r="11" spans="1:8">
      <c r="C11" s="382" t="s">
        <v>125</v>
      </c>
      <c r="D11" s="382"/>
      <c r="E11" s="382"/>
      <c r="F11" s="382"/>
    </row>
    <row r="12" spans="1:8">
      <c r="B12" s="384" t="s">
        <v>126</v>
      </c>
      <c r="C12" s="384"/>
      <c r="D12" s="384"/>
      <c r="E12" s="384"/>
      <c r="F12" s="384"/>
      <c r="G12" s="384"/>
    </row>
    <row r="14" spans="1:8" ht="15" customHeight="1">
      <c r="A14" s="385" t="s">
        <v>127</v>
      </c>
      <c r="B14" s="385"/>
      <c r="C14" s="181">
        <v>43738</v>
      </c>
      <c r="D14" s="182"/>
      <c r="E14" s="182"/>
      <c r="F14" s="182"/>
      <c r="G14" s="182"/>
      <c r="H14" s="182"/>
    </row>
    <row r="15" spans="1:8">
      <c r="A15" s="386" t="s">
        <v>128</v>
      </c>
      <c r="B15" s="386"/>
      <c r="C15" s="386"/>
      <c r="D15" s="386"/>
      <c r="E15" s="386"/>
      <c r="F15" s="386"/>
      <c r="G15" s="386"/>
      <c r="H15" s="386"/>
    </row>
    <row r="16" spans="1:8" ht="28.5">
      <c r="A16" s="183" t="s">
        <v>129</v>
      </c>
      <c r="B16" s="183" t="s">
        <v>130</v>
      </c>
      <c r="C16" s="387" t="s">
        <v>131</v>
      </c>
      <c r="D16" s="388"/>
      <c r="E16" s="389"/>
      <c r="F16" s="183" t="s">
        <v>132</v>
      </c>
      <c r="G16" s="184" t="s">
        <v>133</v>
      </c>
      <c r="H16" s="184" t="s">
        <v>134</v>
      </c>
    </row>
    <row r="17" spans="1:8">
      <c r="A17" s="185">
        <v>1</v>
      </c>
      <c r="B17" s="186" t="s">
        <v>135</v>
      </c>
      <c r="C17" s="379" t="s">
        <v>136</v>
      </c>
      <c r="D17" s="379"/>
      <c r="E17" s="379"/>
      <c r="F17" s="187" t="s">
        <v>137</v>
      </c>
      <c r="G17" s="188">
        <v>1</v>
      </c>
      <c r="H17" s="189">
        <v>99312.62</v>
      </c>
    </row>
    <row r="18" spans="1:8">
      <c r="A18" s="185"/>
      <c r="B18" s="186"/>
      <c r="C18" s="390" t="s">
        <v>71</v>
      </c>
      <c r="D18" s="390"/>
      <c r="E18" s="390"/>
      <c r="F18" s="190" t="s">
        <v>137</v>
      </c>
      <c r="G18" s="191">
        <v>1</v>
      </c>
      <c r="H18" s="192">
        <f>0+H17</f>
        <v>99312.62</v>
      </c>
    </row>
    <row r="19" spans="1:8">
      <c r="A19" s="185">
        <v>2</v>
      </c>
      <c r="B19" s="186" t="s">
        <v>138</v>
      </c>
      <c r="C19" s="379" t="s">
        <v>139</v>
      </c>
      <c r="D19" s="379"/>
      <c r="E19" s="379"/>
      <c r="F19" s="187" t="s">
        <v>137</v>
      </c>
      <c r="G19" s="188">
        <v>1</v>
      </c>
      <c r="H19" s="189">
        <v>11714.76</v>
      </c>
    </row>
    <row r="20" spans="1:8">
      <c r="A20" s="185">
        <v>3</v>
      </c>
      <c r="B20" s="186" t="s">
        <v>138</v>
      </c>
      <c r="C20" s="379" t="s">
        <v>136</v>
      </c>
      <c r="D20" s="379"/>
      <c r="E20" s="379"/>
      <c r="F20" s="187" t="s">
        <v>137</v>
      </c>
      <c r="G20" s="188">
        <v>1</v>
      </c>
      <c r="H20" s="189">
        <v>301008.76</v>
      </c>
    </row>
    <row r="21" spans="1:8">
      <c r="A21" s="185"/>
      <c r="B21" s="186"/>
      <c r="C21" s="390" t="s">
        <v>71</v>
      </c>
      <c r="D21" s="390"/>
      <c r="E21" s="390"/>
      <c r="F21" s="190" t="s">
        <v>137</v>
      </c>
      <c r="G21" s="191">
        <v>1</v>
      </c>
      <c r="H21" s="192">
        <f>0+H19+H20</f>
        <v>312723.52</v>
      </c>
    </row>
    <row r="22" spans="1:8">
      <c r="A22" s="180"/>
      <c r="B22" s="193"/>
      <c r="C22" s="385"/>
      <c r="D22" s="385"/>
      <c r="E22" s="385"/>
      <c r="F22" s="194"/>
      <c r="G22" s="195"/>
      <c r="H22" s="196"/>
    </row>
    <row r="23" spans="1:8">
      <c r="A23" s="180"/>
      <c r="B23" s="193"/>
      <c r="C23" s="193"/>
      <c r="D23" s="193"/>
      <c r="E23" s="193"/>
      <c r="F23" s="194"/>
      <c r="G23" s="195"/>
      <c r="H23" s="196"/>
    </row>
    <row r="26" spans="1:8">
      <c r="A26" s="385" t="s">
        <v>119</v>
      </c>
      <c r="B26" s="385"/>
      <c r="C26" s="385"/>
      <c r="D26" s="385"/>
      <c r="E26" s="391" t="s">
        <v>39</v>
      </c>
      <c r="F26" s="391"/>
      <c r="G26" s="391"/>
      <c r="H26" s="391"/>
    </row>
    <row r="27" spans="1:8">
      <c r="E27" s="392" t="s">
        <v>140</v>
      </c>
      <c r="F27" s="392"/>
      <c r="G27" s="392"/>
      <c r="H27" s="392"/>
    </row>
    <row r="30" spans="1:8">
      <c r="A30" s="385" t="s">
        <v>121</v>
      </c>
      <c r="B30" s="385"/>
      <c r="C30" s="385"/>
      <c r="D30" s="385"/>
      <c r="E30" s="391" t="s">
        <v>43</v>
      </c>
      <c r="F30" s="391"/>
      <c r="G30" s="391"/>
      <c r="H30" s="391"/>
    </row>
    <row r="31" spans="1:8">
      <c r="E31" s="392" t="s">
        <v>140</v>
      </c>
      <c r="F31" s="392"/>
      <c r="G31" s="392"/>
      <c r="H31" s="392"/>
    </row>
  </sheetData>
  <mergeCells count="21">
    <mergeCell ref="A30:D30"/>
    <mergeCell ref="E30:H30"/>
    <mergeCell ref="E31:H31"/>
    <mergeCell ref="C20:E20"/>
    <mergeCell ref="C21:E21"/>
    <mergeCell ref="C22:E22"/>
    <mergeCell ref="A26:D26"/>
    <mergeCell ref="E26:H26"/>
    <mergeCell ref="E27:H27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55A3C-D938-461B-A787-06BCEDEF1093}">
  <dimension ref="B1:R57"/>
  <sheetViews>
    <sheetView workbookViewId="0">
      <selection activeCell="G14" sqref="G14"/>
    </sheetView>
  </sheetViews>
  <sheetFormatPr defaultRowHeight="15"/>
  <cols>
    <col min="1" max="1" width="5.7109375" style="136" customWidth="1"/>
    <col min="2" max="2" width="13.7109375" style="136" customWidth="1"/>
    <col min="3" max="3" width="30.42578125" style="137" customWidth="1"/>
    <col min="4" max="4" width="14.5703125" style="137" customWidth="1"/>
    <col min="5" max="5" width="17" style="137" customWidth="1"/>
    <col min="6" max="6" width="14.140625" style="137" customWidth="1"/>
    <col min="7" max="7" width="15.140625" style="136" customWidth="1"/>
    <col min="8" max="8" width="19.42578125" style="136" customWidth="1"/>
    <col min="9" max="9" width="9.28515625" style="136" customWidth="1"/>
    <col min="10" max="10" width="9.85546875" style="136" customWidth="1"/>
    <col min="11" max="11" width="8" style="136" customWidth="1"/>
    <col min="12" max="12" width="7.85546875" style="136" customWidth="1"/>
    <col min="13" max="15" width="0" style="136" hidden="1" customWidth="1"/>
    <col min="16" max="16384" width="9.140625" style="136"/>
  </cols>
  <sheetData>
    <row r="1" spans="2:18" ht="12" customHeight="1">
      <c r="H1" s="412" t="s">
        <v>94</v>
      </c>
      <c r="I1" s="413"/>
    </row>
    <row r="2" spans="2:18" ht="12" customHeight="1">
      <c r="D2" s="138"/>
      <c r="E2" s="138"/>
      <c r="F2" s="414" t="s">
        <v>95</v>
      </c>
      <c r="G2" s="415"/>
      <c r="H2" s="415"/>
      <c r="I2" s="416"/>
      <c r="J2" s="139"/>
      <c r="K2" s="139"/>
    </row>
    <row r="3" spans="2:18" ht="12" customHeight="1">
      <c r="D3" s="138"/>
      <c r="E3" s="138"/>
      <c r="F3" s="414" t="s">
        <v>96</v>
      </c>
      <c r="G3" s="415"/>
      <c r="H3" s="415"/>
      <c r="I3" s="139"/>
      <c r="J3" s="139"/>
      <c r="K3" s="139"/>
    </row>
    <row r="4" spans="2:18" ht="12" customHeight="1">
      <c r="D4" s="138"/>
      <c r="E4" s="138"/>
      <c r="F4" s="414" t="s">
        <v>97</v>
      </c>
      <c r="G4" s="415"/>
      <c r="H4" s="415"/>
      <c r="I4" s="139"/>
      <c r="J4" s="139"/>
      <c r="K4" s="139"/>
    </row>
    <row r="5" spans="2:18" ht="12" customHeight="1">
      <c r="D5" s="138"/>
      <c r="E5" s="138"/>
      <c r="F5" s="138" t="s">
        <v>98</v>
      </c>
      <c r="G5" s="138"/>
      <c r="H5" s="138"/>
      <c r="I5" s="138"/>
      <c r="J5" s="139"/>
      <c r="K5" s="139"/>
    </row>
    <row r="6" spans="2:18" ht="21.75" customHeight="1">
      <c r="C6" s="417" t="s">
        <v>99</v>
      </c>
      <c r="D6" s="417"/>
      <c r="E6" s="417"/>
      <c r="F6" s="417"/>
      <c r="G6" s="417"/>
      <c r="H6" s="417"/>
      <c r="I6" s="140"/>
      <c r="J6" s="141"/>
      <c r="K6" s="138"/>
    </row>
    <row r="7" spans="2:18" ht="9" customHeight="1">
      <c r="B7" s="142"/>
      <c r="C7" s="140"/>
      <c r="D7" s="140"/>
      <c r="E7" s="140"/>
      <c r="F7" s="140"/>
      <c r="G7" s="140"/>
      <c r="H7" s="140"/>
      <c r="I7" s="142"/>
      <c r="J7" s="142"/>
      <c r="K7" s="142"/>
    </row>
    <row r="8" spans="2:18" ht="15.75" customHeight="1">
      <c r="B8" s="142"/>
      <c r="C8" s="410" t="s">
        <v>100</v>
      </c>
      <c r="D8" s="411"/>
      <c r="E8" s="411"/>
      <c r="F8" s="411"/>
      <c r="G8" s="411"/>
      <c r="H8" s="411"/>
      <c r="I8" s="142"/>
      <c r="J8" s="142"/>
      <c r="K8" s="142"/>
      <c r="N8" s="138"/>
      <c r="O8" s="138"/>
      <c r="P8" s="138"/>
      <c r="Q8" s="138"/>
      <c r="R8" s="138"/>
    </row>
    <row r="9" spans="2:18" ht="19.5" customHeight="1">
      <c r="C9" s="401" t="s">
        <v>101</v>
      </c>
      <c r="D9" s="401"/>
      <c r="E9" s="401"/>
      <c r="F9" s="401"/>
      <c r="G9" s="401"/>
      <c r="H9" s="401"/>
      <c r="I9" s="143"/>
      <c r="J9" s="143"/>
      <c r="K9" s="143"/>
      <c r="L9" s="143"/>
      <c r="M9" s="143"/>
      <c r="N9" s="143"/>
      <c r="O9" s="143"/>
      <c r="P9" s="143"/>
      <c r="Q9" s="143"/>
      <c r="R9" s="143"/>
    </row>
    <row r="10" spans="2:18" ht="50.25" customHeight="1">
      <c r="B10" s="402" t="s">
        <v>102</v>
      </c>
      <c r="C10" s="402"/>
      <c r="D10" s="402"/>
      <c r="E10" s="402"/>
      <c r="F10" s="402"/>
      <c r="G10" s="402"/>
      <c r="H10" s="402"/>
      <c r="I10" s="144"/>
      <c r="J10" s="144"/>
      <c r="K10" s="144" t="s">
        <v>103</v>
      </c>
      <c r="L10" s="145"/>
      <c r="M10" s="145"/>
      <c r="N10" s="145"/>
      <c r="O10" s="145"/>
      <c r="P10" s="145"/>
      <c r="Q10" s="145"/>
      <c r="R10" s="145"/>
    </row>
    <row r="11" spans="2:18" ht="28.5" customHeight="1">
      <c r="C11" s="140"/>
      <c r="D11" s="140"/>
      <c r="E11" s="146" t="s">
        <v>11</v>
      </c>
      <c r="F11" s="146"/>
    </row>
    <row r="12" spans="2:18" ht="12.75">
      <c r="C12" s="140"/>
      <c r="D12" s="403" t="s">
        <v>104</v>
      </c>
      <c r="E12" s="403"/>
      <c r="F12" s="136"/>
    </row>
    <row r="13" spans="2:18" ht="12.75">
      <c r="C13" s="140"/>
      <c r="D13" s="136"/>
      <c r="E13" s="147" t="s">
        <v>105</v>
      </c>
      <c r="F13" s="147"/>
    </row>
    <row r="14" spans="2:18" ht="12.75">
      <c r="C14" s="136"/>
      <c r="D14" s="136"/>
      <c r="E14" s="148" t="s">
        <v>106</v>
      </c>
      <c r="F14" s="148"/>
    </row>
    <row r="15" spans="2:18" ht="15.75">
      <c r="B15" s="145"/>
    </row>
    <row r="16" spans="2:18" ht="17.25" customHeight="1">
      <c r="B16" s="149"/>
      <c r="H16" s="148" t="s">
        <v>107</v>
      </c>
    </row>
    <row r="17" spans="2:12" ht="22.5" customHeight="1">
      <c r="B17" s="395" t="s">
        <v>108</v>
      </c>
      <c r="C17" s="395" t="s">
        <v>109</v>
      </c>
      <c r="D17" s="405" t="s">
        <v>110</v>
      </c>
      <c r="E17" s="406"/>
      <c r="F17" s="406"/>
      <c r="G17" s="406"/>
      <c r="H17" s="407"/>
    </row>
    <row r="18" spans="2:12" ht="21" hidden="1" customHeight="1">
      <c r="B18" s="404"/>
      <c r="C18" s="404"/>
      <c r="D18" s="150"/>
      <c r="E18" s="151"/>
      <c r="F18" s="151"/>
      <c r="G18" s="151"/>
      <c r="H18" s="152"/>
    </row>
    <row r="19" spans="2:12" ht="12.75" hidden="1" customHeight="1">
      <c r="B19" s="404"/>
      <c r="C19" s="404"/>
      <c r="D19" s="395" t="s">
        <v>111</v>
      </c>
      <c r="E19" s="395" t="s">
        <v>112</v>
      </c>
      <c r="F19" s="408" t="s">
        <v>113</v>
      </c>
      <c r="G19" s="395" t="s">
        <v>114</v>
      </c>
      <c r="H19" s="395" t="s">
        <v>115</v>
      </c>
    </row>
    <row r="20" spans="2:12" ht="47.25" customHeight="1">
      <c r="B20" s="404"/>
      <c r="C20" s="404"/>
      <c r="D20" s="396"/>
      <c r="E20" s="396"/>
      <c r="F20" s="409"/>
      <c r="G20" s="396"/>
      <c r="H20" s="396"/>
    </row>
    <row r="21" spans="2:12" ht="11.25" customHeight="1">
      <c r="B21" s="153">
        <v>1</v>
      </c>
      <c r="C21" s="154">
        <v>2</v>
      </c>
      <c r="D21" s="153">
        <v>3</v>
      </c>
      <c r="E21" s="153">
        <v>4</v>
      </c>
      <c r="F21" s="153">
        <v>5</v>
      </c>
      <c r="G21" s="153">
        <v>6</v>
      </c>
      <c r="H21" s="153">
        <v>7</v>
      </c>
    </row>
    <row r="22" spans="2:12" ht="14.45" customHeight="1">
      <c r="B22" s="155">
        <v>731</v>
      </c>
      <c r="C22" s="156" t="s">
        <v>116</v>
      </c>
      <c r="D22" s="157"/>
      <c r="E22" s="158"/>
      <c r="F22" s="158"/>
      <c r="G22" s="159"/>
      <c r="H22" s="160">
        <f>D22+E22-F22-G22</f>
        <v>0</v>
      </c>
    </row>
    <row r="23" spans="2:12" ht="25.5" customHeight="1">
      <c r="B23" s="155">
        <v>741</v>
      </c>
      <c r="C23" s="161" t="s">
        <v>117</v>
      </c>
      <c r="D23" s="157">
        <v>18556.87</v>
      </c>
      <c r="E23" s="158">
        <v>11133.22</v>
      </c>
      <c r="F23" s="158">
        <v>16820.96</v>
      </c>
      <c r="G23" s="159"/>
      <c r="H23" s="160">
        <f>D23+E23-F23-G23</f>
        <v>12869.129999999997</v>
      </c>
    </row>
    <row r="24" spans="2:12" ht="14.45" customHeight="1">
      <c r="B24" s="155"/>
      <c r="C24" s="156"/>
      <c r="D24" s="157"/>
      <c r="E24" s="158"/>
      <c r="F24" s="158"/>
      <c r="G24" s="159"/>
      <c r="H24" s="159"/>
    </row>
    <row r="25" spans="2:12" ht="14.45" customHeight="1">
      <c r="B25" s="155"/>
      <c r="C25" s="155"/>
      <c r="D25" s="157"/>
      <c r="E25" s="158"/>
      <c r="F25" s="158"/>
      <c r="G25" s="159"/>
      <c r="H25" s="159"/>
    </row>
    <row r="26" spans="2:12" ht="14.45" customHeight="1">
      <c r="B26" s="155"/>
      <c r="C26" s="155"/>
      <c r="D26" s="157"/>
      <c r="E26" s="158"/>
      <c r="F26" s="158"/>
      <c r="G26" s="159"/>
      <c r="H26" s="159"/>
    </row>
    <row r="27" spans="2:12" ht="14.45" customHeight="1">
      <c r="B27" s="162"/>
      <c r="C27" s="163" t="s">
        <v>118</v>
      </c>
      <c r="D27" s="164">
        <f>D22+D23</f>
        <v>18556.87</v>
      </c>
      <c r="E27" s="164">
        <f>E22+E23</f>
        <v>11133.22</v>
      </c>
      <c r="F27" s="164">
        <f>F22+F23</f>
        <v>16820.96</v>
      </c>
      <c r="G27" s="164">
        <f>G22+G23</f>
        <v>0</v>
      </c>
      <c r="H27" s="164">
        <f>H22+H23</f>
        <v>12869.129999999997</v>
      </c>
    </row>
    <row r="29" spans="2:12" ht="12.75">
      <c r="C29" s="136"/>
      <c r="D29" s="136"/>
      <c r="E29" s="136"/>
      <c r="F29" s="136"/>
    </row>
    <row r="30" spans="2:12" ht="15.75">
      <c r="B30" s="397" t="s">
        <v>119</v>
      </c>
      <c r="C30" s="397"/>
      <c r="D30" s="165"/>
      <c r="E30" s="166"/>
      <c r="F30" s="136"/>
      <c r="G30" s="398" t="s">
        <v>39</v>
      </c>
      <c r="H30" s="398"/>
      <c r="J30" s="165"/>
      <c r="L30" s="143"/>
    </row>
    <row r="31" spans="2:12" ht="30.75" customHeight="1">
      <c r="B31" s="393" t="s">
        <v>120</v>
      </c>
      <c r="C31" s="393"/>
      <c r="D31" s="167"/>
      <c r="E31" s="168" t="s">
        <v>40</v>
      </c>
      <c r="F31" s="168"/>
      <c r="G31" s="394" t="s">
        <v>41</v>
      </c>
      <c r="H31" s="394"/>
      <c r="I31" s="169"/>
      <c r="J31" s="170"/>
      <c r="L31" s="171"/>
    </row>
    <row r="32" spans="2:12" ht="15.75">
      <c r="C32" s="136"/>
      <c r="D32" s="147"/>
      <c r="E32" s="136"/>
      <c r="F32" s="136"/>
      <c r="I32" s="147"/>
      <c r="J32" s="146"/>
      <c r="K32" s="146"/>
      <c r="L32" s="143"/>
    </row>
    <row r="33" spans="2:14" ht="14.25" customHeight="1">
      <c r="B33" s="399" t="s">
        <v>121</v>
      </c>
      <c r="C33" s="399"/>
      <c r="D33" s="136"/>
      <c r="E33" s="166"/>
      <c r="F33" s="136"/>
      <c r="G33" s="400" t="s">
        <v>43</v>
      </c>
      <c r="H33" s="400"/>
      <c r="I33" s="172"/>
      <c r="J33" s="165"/>
      <c r="L33" s="143"/>
      <c r="N33" s="173"/>
    </row>
    <row r="34" spans="2:14" ht="48.75" customHeight="1">
      <c r="B34" s="393" t="s">
        <v>122</v>
      </c>
      <c r="C34" s="393"/>
      <c r="D34" s="174"/>
      <c r="E34" s="168" t="s">
        <v>40</v>
      </c>
      <c r="F34" s="168"/>
      <c r="G34" s="394" t="s">
        <v>41</v>
      </c>
      <c r="H34" s="394"/>
      <c r="I34" s="175"/>
      <c r="J34" s="170"/>
      <c r="L34" s="171"/>
      <c r="N34" s="176"/>
    </row>
    <row r="35" spans="2:14">
      <c r="B35" s="142"/>
      <c r="C35" s="177"/>
      <c r="D35" s="177"/>
      <c r="E35" s="177"/>
      <c r="F35" s="177"/>
      <c r="G35" s="142"/>
      <c r="H35" s="142"/>
      <c r="I35" s="142"/>
      <c r="J35" s="142"/>
      <c r="K35" s="142"/>
    </row>
    <row r="36" spans="2:14">
      <c r="B36" s="142"/>
      <c r="C36" s="177"/>
      <c r="D36" s="177"/>
      <c r="E36" s="177"/>
      <c r="F36" s="177"/>
      <c r="G36" s="142"/>
      <c r="H36" s="142"/>
      <c r="I36" s="142"/>
      <c r="J36" s="142"/>
      <c r="K36" s="142"/>
    </row>
    <row r="37" spans="2:14">
      <c r="B37" s="142"/>
      <c r="C37" s="177"/>
      <c r="D37" s="177"/>
      <c r="E37" s="177"/>
      <c r="F37" s="177"/>
      <c r="G37" s="142"/>
      <c r="H37" s="142"/>
      <c r="I37" s="142"/>
      <c r="J37" s="142"/>
      <c r="K37" s="142"/>
    </row>
    <row r="38" spans="2:14">
      <c r="B38" s="142"/>
      <c r="C38" s="177"/>
      <c r="D38" s="177"/>
      <c r="E38" s="177"/>
      <c r="F38" s="177"/>
      <c r="G38" s="142"/>
      <c r="H38" s="142"/>
      <c r="I38" s="142"/>
      <c r="J38" s="142"/>
      <c r="K38" s="142"/>
    </row>
    <row r="39" spans="2:14">
      <c r="B39" s="142"/>
      <c r="C39" s="177"/>
      <c r="D39" s="177"/>
      <c r="E39" s="177"/>
      <c r="F39" s="177"/>
      <c r="G39" s="142"/>
      <c r="H39" s="142"/>
      <c r="I39" s="142"/>
      <c r="J39" s="142"/>
      <c r="K39" s="142"/>
    </row>
    <row r="40" spans="2:14">
      <c r="B40" s="142"/>
      <c r="C40" s="177"/>
      <c r="D40" s="177"/>
      <c r="E40" s="177"/>
      <c r="F40" s="177"/>
      <c r="G40" s="142"/>
      <c r="H40" s="142"/>
      <c r="I40" s="142"/>
      <c r="J40" s="142"/>
      <c r="K40" s="142"/>
    </row>
    <row r="41" spans="2:14">
      <c r="B41" s="142"/>
      <c r="C41" s="177"/>
      <c r="D41" s="177"/>
      <c r="E41" s="177"/>
      <c r="F41" s="177"/>
      <c r="G41" s="142"/>
      <c r="H41" s="142"/>
      <c r="I41" s="142"/>
      <c r="J41" s="142"/>
      <c r="K41" s="142"/>
    </row>
    <row r="42" spans="2:14">
      <c r="B42" s="142"/>
      <c r="C42" s="177"/>
      <c r="D42" s="177"/>
      <c r="E42" s="177"/>
      <c r="F42" s="177"/>
      <c r="G42" s="142"/>
      <c r="H42" s="142"/>
      <c r="I42" s="142"/>
      <c r="J42" s="142"/>
      <c r="K42" s="142"/>
    </row>
    <row r="43" spans="2:14">
      <c r="B43" s="142"/>
      <c r="C43" s="177"/>
      <c r="D43" s="177"/>
      <c r="E43" s="177"/>
      <c r="F43" s="177"/>
      <c r="G43" s="142"/>
      <c r="H43" s="142"/>
      <c r="I43" s="142"/>
      <c r="J43" s="142"/>
      <c r="K43" s="142"/>
    </row>
    <row r="44" spans="2:14">
      <c r="B44" s="142"/>
      <c r="C44" s="177"/>
      <c r="D44" s="177"/>
      <c r="E44" s="177"/>
      <c r="F44" s="177"/>
      <c r="G44" s="142"/>
      <c r="H44" s="142"/>
      <c r="I44" s="142"/>
      <c r="J44" s="142"/>
      <c r="K44" s="142"/>
    </row>
    <row r="45" spans="2:14">
      <c r="B45" s="142"/>
      <c r="C45" s="177"/>
      <c r="D45" s="177"/>
      <c r="E45" s="177"/>
      <c r="F45" s="177"/>
      <c r="G45" s="142"/>
      <c r="H45" s="142"/>
      <c r="I45" s="142"/>
      <c r="J45" s="142"/>
      <c r="K45" s="142"/>
    </row>
    <row r="46" spans="2:14">
      <c r="B46" s="142"/>
      <c r="C46" s="177"/>
      <c r="D46" s="177"/>
      <c r="E46" s="177"/>
      <c r="F46" s="177"/>
      <c r="G46" s="142"/>
      <c r="H46" s="142"/>
      <c r="I46" s="142"/>
      <c r="J46" s="142"/>
      <c r="K46" s="142"/>
    </row>
    <row r="47" spans="2:14">
      <c r="B47" s="142"/>
      <c r="C47" s="177"/>
      <c r="D47" s="177"/>
      <c r="E47" s="177"/>
      <c r="F47" s="177"/>
      <c r="G47" s="142"/>
      <c r="H47" s="142"/>
      <c r="I47" s="142"/>
      <c r="J47" s="142"/>
      <c r="K47" s="142"/>
    </row>
    <row r="48" spans="2:14">
      <c r="B48" s="142"/>
      <c r="C48" s="177"/>
      <c r="D48" s="177"/>
      <c r="E48" s="177"/>
      <c r="F48" s="177"/>
      <c r="G48" s="142"/>
      <c r="H48" s="142"/>
      <c r="I48" s="142"/>
      <c r="J48" s="142"/>
      <c r="K48" s="142"/>
    </row>
    <row r="49" spans="2:11">
      <c r="B49" s="142"/>
      <c r="C49" s="177"/>
      <c r="D49" s="177"/>
      <c r="E49" s="177"/>
      <c r="F49" s="177"/>
      <c r="G49" s="142"/>
      <c r="H49" s="142"/>
      <c r="I49" s="142"/>
      <c r="J49" s="142"/>
      <c r="K49" s="142"/>
    </row>
    <row r="50" spans="2:11">
      <c r="B50" s="142"/>
      <c r="C50" s="177"/>
      <c r="D50" s="177"/>
      <c r="E50" s="177"/>
      <c r="F50" s="177"/>
      <c r="G50" s="142"/>
      <c r="H50" s="142"/>
      <c r="I50" s="142"/>
      <c r="J50" s="142"/>
      <c r="K50" s="142"/>
    </row>
    <row r="51" spans="2:11">
      <c r="B51" s="142"/>
      <c r="C51" s="177"/>
      <c r="D51" s="177"/>
      <c r="E51" s="177"/>
      <c r="F51" s="177"/>
      <c r="G51" s="142"/>
      <c r="H51" s="142"/>
      <c r="I51" s="142"/>
      <c r="J51" s="142"/>
      <c r="K51" s="142"/>
    </row>
    <row r="52" spans="2:11">
      <c r="B52" s="142"/>
      <c r="C52" s="177"/>
      <c r="D52" s="177"/>
      <c r="E52" s="177"/>
      <c r="F52" s="177"/>
      <c r="G52" s="142"/>
      <c r="H52" s="142"/>
      <c r="I52" s="142"/>
      <c r="J52" s="142"/>
      <c r="K52" s="142"/>
    </row>
    <row r="53" spans="2:11">
      <c r="B53" s="142"/>
      <c r="C53" s="177"/>
      <c r="D53" s="177"/>
      <c r="E53" s="177"/>
      <c r="F53" s="177"/>
      <c r="G53" s="142"/>
      <c r="H53" s="142"/>
      <c r="I53" s="142"/>
      <c r="J53" s="142"/>
      <c r="K53" s="142"/>
    </row>
    <row r="54" spans="2:11">
      <c r="B54" s="142"/>
      <c r="C54" s="177"/>
      <c r="D54" s="177"/>
      <c r="E54" s="177"/>
      <c r="F54" s="177"/>
      <c r="G54" s="142"/>
      <c r="H54" s="142"/>
      <c r="I54" s="142"/>
      <c r="J54" s="142"/>
      <c r="K54" s="142"/>
    </row>
    <row r="55" spans="2:11">
      <c r="B55" s="142"/>
      <c r="C55" s="177"/>
      <c r="D55" s="177"/>
      <c r="E55" s="177"/>
      <c r="F55" s="177"/>
      <c r="G55" s="142"/>
      <c r="H55" s="142"/>
      <c r="I55" s="142"/>
      <c r="J55" s="142"/>
      <c r="K55" s="142"/>
    </row>
    <row r="56" spans="2:11">
      <c r="B56" s="142"/>
      <c r="C56" s="177"/>
      <c r="D56" s="177"/>
      <c r="E56" s="177"/>
      <c r="F56" s="177"/>
      <c r="G56" s="142"/>
      <c r="H56" s="142"/>
      <c r="I56" s="142"/>
      <c r="J56" s="142"/>
      <c r="K56" s="142"/>
    </row>
    <row r="57" spans="2:11">
      <c r="B57" s="142"/>
      <c r="C57" s="177"/>
      <c r="D57" s="177"/>
      <c r="E57" s="177"/>
      <c r="F57" s="177"/>
      <c r="G57" s="142"/>
      <c r="H57" s="142"/>
      <c r="I57" s="142"/>
      <c r="J57" s="142"/>
      <c r="K57" s="142"/>
    </row>
  </sheetData>
  <mergeCells count="25">
    <mergeCell ref="C8:H8"/>
    <mergeCell ref="H1:I1"/>
    <mergeCell ref="F2:I2"/>
    <mergeCell ref="F3:H3"/>
    <mergeCell ref="F4:H4"/>
    <mergeCell ref="C6:H6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B34:C34"/>
    <mergeCell ref="G34:H34"/>
    <mergeCell ref="H19:H20"/>
    <mergeCell ref="B30:C30"/>
    <mergeCell ref="G30:H30"/>
    <mergeCell ref="B31:C31"/>
    <mergeCell ref="G31:H31"/>
    <mergeCell ref="B33:C33"/>
    <mergeCell ref="G33:H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11</vt:i4>
      </vt:variant>
    </vt:vector>
  </HeadingPairs>
  <TitlesOfParts>
    <vt:vector size="11" baseType="lpstr">
      <vt:lpstr>Forma Nr. 2 Bendra</vt:lpstr>
      <vt:lpstr>Forma Nr.2 SB</vt:lpstr>
      <vt:lpstr>Forma Nr. 2 S</vt:lpstr>
      <vt:lpstr>Forma Nr. 2 ML</vt:lpstr>
      <vt:lpstr>Forma Nr .4</vt:lpstr>
      <vt:lpstr>Pažyma prie 4 formos</vt:lpstr>
      <vt:lpstr>Sukauptų FS pažyma</vt:lpstr>
      <vt:lpstr>Gautų FS pažyma</vt:lpstr>
      <vt:lpstr>Forma S7</vt:lpstr>
      <vt:lpstr>Pažyma už paslaugas ir nuomą</vt:lpstr>
      <vt:lpstr>Forma B-2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2019-10-03T11:55:32Z</cp:lastPrinted>
  <dcterms:created xsi:type="dcterms:W3CDTF">2019-10-03T11:49:55Z</dcterms:created>
  <dcterms:modified xsi:type="dcterms:W3CDTF">2019-10-07T12:33:41Z</dcterms:modified>
</cp:coreProperties>
</file>