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8DBA2C9-9A00-47CA-8368-9CEA38BDED92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Forma 2 Suvestinė" sheetId="8" r:id="rId1"/>
    <sheet name="Forma 2 SB" sheetId="9" r:id="rId2"/>
    <sheet name="Forma 2 LK 1.4.4.28" sheetId="10" r:id="rId3"/>
    <sheet name="Forma 2 ML" sheetId="11" r:id="rId4"/>
    <sheet name="Forma 2 ML(UK)" sheetId="12" r:id="rId5"/>
    <sheet name="Forma 2 VBD" sheetId="13" r:id="rId6"/>
    <sheet name="Forma 2 VBD(UK)" sheetId="14" r:id="rId7"/>
    <sheet name="Forma 2 S" sheetId="15" r:id="rId8"/>
    <sheet name="Pažyma apie pajamas " sheetId="5" r:id="rId9"/>
    <sheet name="Forma S7" sheetId="7" r:id="rId10"/>
    <sheet name="Gautų FS pažyma" sheetId="16" r:id="rId11"/>
    <sheet name="9 priedas" sheetId="18" r:id="rId12"/>
    <sheet name="9 priedo pažyma" sheetId="17" r:id="rId13"/>
    <sheet name="Sukauptų FS pažyma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7" l="1"/>
  <c r="C29" i="17"/>
  <c r="D24" i="17"/>
  <c r="D42" i="17"/>
  <c r="H21" i="19"/>
  <c r="H27" i="19"/>
  <c r="I32" i="18" l="1"/>
  <c r="I31" i="18" s="1"/>
  <c r="I30" i="18" s="1"/>
  <c r="I91" i="18" s="1"/>
  <c r="J32" i="18"/>
  <c r="J31" i="18" s="1"/>
  <c r="J30" i="18" s="1"/>
  <c r="J91" i="18" s="1"/>
  <c r="K32" i="18"/>
  <c r="K31" i="18" s="1"/>
  <c r="I37" i="18"/>
  <c r="J37" i="18"/>
  <c r="K37" i="18"/>
  <c r="I39" i="18"/>
  <c r="J39" i="18"/>
  <c r="K39" i="18"/>
  <c r="I43" i="18"/>
  <c r="I42" i="18" s="1"/>
  <c r="J43" i="18"/>
  <c r="J42" i="18" s="1"/>
  <c r="K43" i="18"/>
  <c r="K42" i="18" s="1"/>
  <c r="I47" i="18"/>
  <c r="J47" i="18"/>
  <c r="K47" i="18"/>
  <c r="I48" i="18"/>
  <c r="J48" i="18"/>
  <c r="K48" i="18"/>
  <c r="I51" i="18"/>
  <c r="J51" i="18"/>
  <c r="K51" i="18"/>
  <c r="I54" i="18"/>
  <c r="J54" i="18"/>
  <c r="K54" i="18"/>
  <c r="I59" i="18"/>
  <c r="J59" i="18"/>
  <c r="K59" i="18"/>
  <c r="I67" i="18"/>
  <c r="J67" i="18"/>
  <c r="J66" i="18" s="1"/>
  <c r="K67" i="18"/>
  <c r="I70" i="18"/>
  <c r="I66" i="18" s="1"/>
  <c r="J70" i="18"/>
  <c r="K70" i="18"/>
  <c r="K66" i="18" s="1"/>
  <c r="I75" i="18"/>
  <c r="J75" i="18"/>
  <c r="K75" i="18"/>
  <c r="I76" i="18"/>
  <c r="J76" i="18"/>
  <c r="K76" i="18"/>
  <c r="I83" i="18"/>
  <c r="I82" i="18" s="1"/>
  <c r="J83" i="18"/>
  <c r="J82" i="18" s="1"/>
  <c r="K83" i="18"/>
  <c r="K82" i="18" s="1"/>
  <c r="C41" i="17"/>
  <c r="C40" i="17"/>
  <c r="C39" i="17"/>
  <c r="C38" i="17"/>
  <c r="C37" i="17"/>
  <c r="C36" i="17"/>
  <c r="C35" i="17"/>
  <c r="C34" i="17"/>
  <c r="C33" i="17"/>
  <c r="I32" i="17"/>
  <c r="I24" i="17" s="1"/>
  <c r="I42" i="17" s="1"/>
  <c r="H32" i="17"/>
  <c r="H24" i="17" s="1"/>
  <c r="H42" i="17" s="1"/>
  <c r="G32" i="17"/>
  <c r="F32" i="17"/>
  <c r="F24" i="17" s="1"/>
  <c r="F42" i="17" s="1"/>
  <c r="E32" i="17"/>
  <c r="D32" i="17"/>
  <c r="C32" i="17" s="1"/>
  <c r="C31" i="17"/>
  <c r="C30" i="17"/>
  <c r="C28" i="17"/>
  <c r="C27" i="17"/>
  <c r="C26" i="17"/>
  <c r="C25" i="17"/>
  <c r="G24" i="17"/>
  <c r="G42" i="17" s="1"/>
  <c r="E24" i="17"/>
  <c r="E42" i="17" s="1"/>
  <c r="C23" i="17"/>
  <c r="C22" i="17"/>
  <c r="C20" i="17"/>
  <c r="H18" i="16"/>
  <c r="H20" i="16"/>
  <c r="H22" i="16"/>
  <c r="H25" i="16"/>
  <c r="H27" i="16"/>
  <c r="H29" i="16"/>
  <c r="K30" i="18" l="1"/>
  <c r="K91" i="18" s="1"/>
  <c r="C24" i="17" l="1"/>
  <c r="J37" i="15"/>
  <c r="J36" i="15" s="1"/>
  <c r="I38" i="15"/>
  <c r="I37" i="15" s="1"/>
  <c r="I36" i="15" s="1"/>
  <c r="J38" i="15"/>
  <c r="K38" i="15"/>
  <c r="K37" i="15" s="1"/>
  <c r="K36" i="15" s="1"/>
  <c r="L38" i="15"/>
  <c r="L37" i="15" s="1"/>
  <c r="L36" i="15" s="1"/>
  <c r="L35" i="15" s="1"/>
  <c r="I40" i="15"/>
  <c r="J40" i="15"/>
  <c r="K40" i="15"/>
  <c r="L40" i="15"/>
  <c r="I44" i="15"/>
  <c r="I43" i="15" s="1"/>
  <c r="I42" i="15" s="1"/>
  <c r="J44" i="15"/>
  <c r="J43" i="15" s="1"/>
  <c r="J42" i="15" s="1"/>
  <c r="K44" i="15"/>
  <c r="K43" i="15" s="1"/>
  <c r="K42" i="15" s="1"/>
  <c r="L44" i="15"/>
  <c r="L43" i="15" s="1"/>
  <c r="L42" i="15" s="1"/>
  <c r="K48" i="15"/>
  <c r="K47" i="15" s="1"/>
  <c r="K46" i="15" s="1"/>
  <c r="L48" i="15"/>
  <c r="L47" i="15" s="1"/>
  <c r="L46" i="15" s="1"/>
  <c r="I49" i="15"/>
  <c r="I48" i="15" s="1"/>
  <c r="I47" i="15" s="1"/>
  <c r="I46" i="15" s="1"/>
  <c r="J49" i="15"/>
  <c r="J48" i="15" s="1"/>
  <c r="J47" i="15" s="1"/>
  <c r="J46" i="15" s="1"/>
  <c r="K49" i="15"/>
  <c r="L49" i="15"/>
  <c r="J67" i="15"/>
  <c r="J66" i="15" s="1"/>
  <c r="J65" i="15" s="1"/>
  <c r="I68" i="15"/>
  <c r="I67" i="15" s="1"/>
  <c r="J68" i="15"/>
  <c r="K68" i="15"/>
  <c r="K67" i="15" s="1"/>
  <c r="K66" i="15" s="1"/>
  <c r="K65" i="15" s="1"/>
  <c r="L68" i="15"/>
  <c r="L67" i="15" s="1"/>
  <c r="K72" i="15"/>
  <c r="L72" i="15"/>
  <c r="I73" i="15"/>
  <c r="I72" i="15" s="1"/>
  <c r="J73" i="15"/>
  <c r="J72" i="15" s="1"/>
  <c r="K73" i="15"/>
  <c r="L73" i="15"/>
  <c r="K77" i="15"/>
  <c r="I78" i="15"/>
  <c r="I77" i="15" s="1"/>
  <c r="J78" i="15"/>
  <c r="J77" i="15" s="1"/>
  <c r="K78" i="15"/>
  <c r="L78" i="15"/>
  <c r="L77" i="15" s="1"/>
  <c r="I84" i="15"/>
  <c r="I83" i="15" s="1"/>
  <c r="I82" i="15" s="1"/>
  <c r="J84" i="15"/>
  <c r="J83" i="15" s="1"/>
  <c r="J82" i="15" s="1"/>
  <c r="K84" i="15"/>
  <c r="K83" i="15" s="1"/>
  <c r="K82" i="15" s="1"/>
  <c r="L84" i="15"/>
  <c r="L83" i="15" s="1"/>
  <c r="L82" i="15" s="1"/>
  <c r="K88" i="15"/>
  <c r="K87" i="15" s="1"/>
  <c r="K86" i="15" s="1"/>
  <c r="L88" i="15"/>
  <c r="L87" i="15" s="1"/>
  <c r="L86" i="15" s="1"/>
  <c r="I89" i="15"/>
  <c r="I88" i="15" s="1"/>
  <c r="I87" i="15" s="1"/>
  <c r="I86" i="15" s="1"/>
  <c r="J89" i="15"/>
  <c r="J88" i="15" s="1"/>
  <c r="J87" i="15" s="1"/>
  <c r="J86" i="15" s="1"/>
  <c r="K89" i="15"/>
  <c r="L89" i="15"/>
  <c r="J95" i="15"/>
  <c r="J94" i="15" s="1"/>
  <c r="I96" i="15"/>
  <c r="I95" i="15" s="1"/>
  <c r="I94" i="15" s="1"/>
  <c r="I93" i="15" s="1"/>
  <c r="J96" i="15"/>
  <c r="K96" i="15"/>
  <c r="K95" i="15" s="1"/>
  <c r="K94" i="15" s="1"/>
  <c r="L96" i="15"/>
  <c r="L95" i="15" s="1"/>
  <c r="L94" i="15" s="1"/>
  <c r="J100" i="15"/>
  <c r="J99" i="15" s="1"/>
  <c r="I101" i="15"/>
  <c r="I100" i="15" s="1"/>
  <c r="I99" i="15" s="1"/>
  <c r="J101" i="15"/>
  <c r="K101" i="15"/>
  <c r="K100" i="15" s="1"/>
  <c r="K99" i="15" s="1"/>
  <c r="L101" i="15"/>
  <c r="L100" i="15" s="1"/>
  <c r="L99" i="15" s="1"/>
  <c r="J105" i="15"/>
  <c r="J104" i="15" s="1"/>
  <c r="I106" i="15"/>
  <c r="I105" i="15" s="1"/>
  <c r="I104" i="15" s="1"/>
  <c r="J106" i="15"/>
  <c r="K106" i="15"/>
  <c r="K105" i="15" s="1"/>
  <c r="K104" i="15" s="1"/>
  <c r="L106" i="15"/>
  <c r="L105" i="15" s="1"/>
  <c r="L104" i="15" s="1"/>
  <c r="L109" i="15"/>
  <c r="I110" i="15"/>
  <c r="I109" i="15" s="1"/>
  <c r="J110" i="15"/>
  <c r="J109" i="15" s="1"/>
  <c r="K110" i="15"/>
  <c r="K109" i="15" s="1"/>
  <c r="L110" i="15"/>
  <c r="J115" i="15"/>
  <c r="J114" i="15" s="1"/>
  <c r="I116" i="15"/>
  <c r="I115" i="15" s="1"/>
  <c r="I114" i="15" s="1"/>
  <c r="J116" i="15"/>
  <c r="K116" i="15"/>
  <c r="K115" i="15" s="1"/>
  <c r="K114" i="15" s="1"/>
  <c r="L116" i="15"/>
  <c r="L115" i="15" s="1"/>
  <c r="L114" i="15" s="1"/>
  <c r="J120" i="15"/>
  <c r="J119" i="15" s="1"/>
  <c r="I121" i="15"/>
  <c r="I120" i="15" s="1"/>
  <c r="I119" i="15" s="1"/>
  <c r="J121" i="15"/>
  <c r="K121" i="15"/>
  <c r="K120" i="15" s="1"/>
  <c r="K119" i="15" s="1"/>
  <c r="L121" i="15"/>
  <c r="L120" i="15" s="1"/>
  <c r="L119" i="15" s="1"/>
  <c r="J124" i="15"/>
  <c r="J123" i="15" s="1"/>
  <c r="I125" i="15"/>
  <c r="I124" i="15" s="1"/>
  <c r="I123" i="15" s="1"/>
  <c r="J125" i="15"/>
  <c r="K125" i="15"/>
  <c r="K124" i="15" s="1"/>
  <c r="K123" i="15" s="1"/>
  <c r="L125" i="15"/>
  <c r="L124" i="15" s="1"/>
  <c r="L123" i="15" s="1"/>
  <c r="J128" i="15"/>
  <c r="J127" i="15" s="1"/>
  <c r="I129" i="15"/>
  <c r="I128" i="15" s="1"/>
  <c r="I127" i="15" s="1"/>
  <c r="J129" i="15"/>
  <c r="K129" i="15"/>
  <c r="K128" i="15" s="1"/>
  <c r="K127" i="15" s="1"/>
  <c r="L129" i="15"/>
  <c r="L128" i="15" s="1"/>
  <c r="L127" i="15" s="1"/>
  <c r="J132" i="15"/>
  <c r="J131" i="15" s="1"/>
  <c r="I133" i="15"/>
  <c r="I132" i="15" s="1"/>
  <c r="I131" i="15" s="1"/>
  <c r="J133" i="15"/>
  <c r="K133" i="15"/>
  <c r="K132" i="15" s="1"/>
  <c r="K131" i="15" s="1"/>
  <c r="L133" i="15"/>
  <c r="L132" i="15" s="1"/>
  <c r="L131" i="15" s="1"/>
  <c r="J136" i="15"/>
  <c r="J135" i="15" s="1"/>
  <c r="I137" i="15"/>
  <c r="I136" i="15" s="1"/>
  <c r="I135" i="15" s="1"/>
  <c r="J137" i="15"/>
  <c r="K137" i="15"/>
  <c r="K136" i="15" s="1"/>
  <c r="K135" i="15" s="1"/>
  <c r="L137" i="15"/>
  <c r="L136" i="15" s="1"/>
  <c r="L135" i="15" s="1"/>
  <c r="J140" i="15"/>
  <c r="J139" i="15" s="1"/>
  <c r="I141" i="15"/>
  <c r="I140" i="15" s="1"/>
  <c r="J141" i="15"/>
  <c r="K141" i="15"/>
  <c r="K140" i="15" s="1"/>
  <c r="I142" i="15"/>
  <c r="J142" i="15"/>
  <c r="K142" i="15"/>
  <c r="L142" i="15"/>
  <c r="L141" i="15" s="1"/>
  <c r="L140" i="15" s="1"/>
  <c r="J145" i="15"/>
  <c r="I146" i="15"/>
  <c r="I145" i="15" s="1"/>
  <c r="J146" i="15"/>
  <c r="K146" i="15"/>
  <c r="K145" i="15" s="1"/>
  <c r="I147" i="15"/>
  <c r="J147" i="15"/>
  <c r="K147" i="15"/>
  <c r="L147" i="15"/>
  <c r="L146" i="15" s="1"/>
  <c r="L145" i="15" s="1"/>
  <c r="J150" i="15"/>
  <c r="I151" i="15"/>
  <c r="I150" i="15" s="1"/>
  <c r="J151" i="15"/>
  <c r="K151" i="15"/>
  <c r="K150" i="15" s="1"/>
  <c r="L151" i="15"/>
  <c r="L150" i="15" s="1"/>
  <c r="J154" i="15"/>
  <c r="J153" i="15" s="1"/>
  <c r="I155" i="15"/>
  <c r="I154" i="15" s="1"/>
  <c r="I153" i="15" s="1"/>
  <c r="J155" i="15"/>
  <c r="K155" i="15"/>
  <c r="K154" i="15" s="1"/>
  <c r="K153" i="15" s="1"/>
  <c r="L155" i="15"/>
  <c r="L154" i="15" s="1"/>
  <c r="L153" i="15" s="1"/>
  <c r="I160" i="15"/>
  <c r="J160" i="15"/>
  <c r="K160" i="15"/>
  <c r="I161" i="15"/>
  <c r="J161" i="15"/>
  <c r="K161" i="15"/>
  <c r="L161" i="15"/>
  <c r="L160" i="15" s="1"/>
  <c r="L159" i="15" s="1"/>
  <c r="L158" i="15" s="1"/>
  <c r="J165" i="15"/>
  <c r="J159" i="15" s="1"/>
  <c r="J158" i="15" s="1"/>
  <c r="I166" i="15"/>
  <c r="I165" i="15" s="1"/>
  <c r="J166" i="15"/>
  <c r="K166" i="15"/>
  <c r="K165" i="15" s="1"/>
  <c r="L166" i="15"/>
  <c r="L165" i="15" s="1"/>
  <c r="J169" i="15"/>
  <c r="J170" i="15"/>
  <c r="K170" i="15"/>
  <c r="K169" i="15" s="1"/>
  <c r="I171" i="15"/>
  <c r="I170" i="15" s="1"/>
  <c r="I169" i="15" s="1"/>
  <c r="J171" i="15"/>
  <c r="K171" i="15"/>
  <c r="L171" i="15"/>
  <c r="L170" i="15" s="1"/>
  <c r="L169" i="15" s="1"/>
  <c r="J174" i="15"/>
  <c r="K174" i="15"/>
  <c r="K173" i="15" s="1"/>
  <c r="I175" i="15"/>
  <c r="I174" i="15" s="1"/>
  <c r="I173" i="15" s="1"/>
  <c r="J175" i="15"/>
  <c r="K175" i="15"/>
  <c r="L175" i="15"/>
  <c r="L174" i="15" s="1"/>
  <c r="J179" i="15"/>
  <c r="J173" i="15" s="1"/>
  <c r="I180" i="15"/>
  <c r="I179" i="15" s="1"/>
  <c r="J180" i="15"/>
  <c r="K180" i="15"/>
  <c r="K179" i="15" s="1"/>
  <c r="L180" i="15"/>
  <c r="L179" i="15" s="1"/>
  <c r="K187" i="15"/>
  <c r="L187" i="15"/>
  <c r="I188" i="15"/>
  <c r="I187" i="15" s="1"/>
  <c r="I186" i="15" s="1"/>
  <c r="J188" i="15"/>
  <c r="J187" i="15" s="1"/>
  <c r="J186" i="15" s="1"/>
  <c r="J185" i="15" s="1"/>
  <c r="K188" i="15"/>
  <c r="L188" i="15"/>
  <c r="J190" i="15"/>
  <c r="I191" i="15"/>
  <c r="I190" i="15" s="1"/>
  <c r="J191" i="15"/>
  <c r="K191" i="15"/>
  <c r="K190" i="15" s="1"/>
  <c r="L191" i="15"/>
  <c r="L190" i="15" s="1"/>
  <c r="J195" i="15"/>
  <c r="I196" i="15"/>
  <c r="I195" i="15" s="1"/>
  <c r="J196" i="15"/>
  <c r="K196" i="15"/>
  <c r="K195" i="15" s="1"/>
  <c r="L196" i="15"/>
  <c r="L195" i="15" s="1"/>
  <c r="K201" i="15"/>
  <c r="L201" i="15"/>
  <c r="I202" i="15"/>
  <c r="I201" i="15" s="1"/>
  <c r="J202" i="15"/>
  <c r="J201" i="15" s="1"/>
  <c r="K202" i="15"/>
  <c r="L202" i="15"/>
  <c r="I207" i="15"/>
  <c r="I206" i="15" s="1"/>
  <c r="J207" i="15"/>
  <c r="J206" i="15" s="1"/>
  <c r="K207" i="15"/>
  <c r="K206" i="15" s="1"/>
  <c r="L207" i="15"/>
  <c r="L206" i="15" s="1"/>
  <c r="I211" i="15"/>
  <c r="I210" i="15" s="1"/>
  <c r="I209" i="15" s="1"/>
  <c r="J211" i="15"/>
  <c r="J210" i="15" s="1"/>
  <c r="J209" i="15" s="1"/>
  <c r="K211" i="15"/>
  <c r="K210" i="15" s="1"/>
  <c r="K209" i="15" s="1"/>
  <c r="L211" i="15"/>
  <c r="L210" i="15" s="1"/>
  <c r="L209" i="15" s="1"/>
  <c r="K217" i="15"/>
  <c r="I218" i="15"/>
  <c r="I217" i="15" s="1"/>
  <c r="J218" i="15"/>
  <c r="J217" i="15" s="1"/>
  <c r="J216" i="15" s="1"/>
  <c r="K218" i="15"/>
  <c r="L218" i="15"/>
  <c r="L217" i="15" s="1"/>
  <c r="J220" i="15"/>
  <c r="I221" i="15"/>
  <c r="I220" i="15" s="1"/>
  <c r="J221" i="15"/>
  <c r="K221" i="15"/>
  <c r="K220" i="15" s="1"/>
  <c r="L221" i="15"/>
  <c r="L220" i="15" s="1"/>
  <c r="J229" i="15"/>
  <c r="J228" i="15" s="1"/>
  <c r="I230" i="15"/>
  <c r="I229" i="15" s="1"/>
  <c r="I228" i="15" s="1"/>
  <c r="J230" i="15"/>
  <c r="K230" i="15"/>
  <c r="K229" i="15" s="1"/>
  <c r="K228" i="15" s="1"/>
  <c r="L230" i="15"/>
  <c r="L229" i="15" s="1"/>
  <c r="L228" i="15" s="1"/>
  <c r="J233" i="15"/>
  <c r="J232" i="15" s="1"/>
  <c r="I234" i="15"/>
  <c r="I233" i="15" s="1"/>
  <c r="I232" i="15" s="1"/>
  <c r="J234" i="15"/>
  <c r="K234" i="15"/>
  <c r="K233" i="15" s="1"/>
  <c r="K232" i="15" s="1"/>
  <c r="L234" i="15"/>
  <c r="L233" i="15" s="1"/>
  <c r="L232" i="15" s="1"/>
  <c r="I240" i="15"/>
  <c r="I239" i="15" s="1"/>
  <c r="J240" i="15"/>
  <c r="K240" i="15"/>
  <c r="I241" i="15"/>
  <c r="J241" i="15"/>
  <c r="K241" i="15"/>
  <c r="L241" i="15"/>
  <c r="L240" i="15" s="1"/>
  <c r="I243" i="15"/>
  <c r="J243" i="15"/>
  <c r="K243" i="15"/>
  <c r="L243" i="15"/>
  <c r="I246" i="15"/>
  <c r="J246" i="15"/>
  <c r="K246" i="15"/>
  <c r="L246" i="15"/>
  <c r="I249" i="15"/>
  <c r="L249" i="15"/>
  <c r="I250" i="15"/>
  <c r="J250" i="15"/>
  <c r="J249" i="15" s="1"/>
  <c r="K250" i="15"/>
  <c r="K249" i="15" s="1"/>
  <c r="L250" i="15"/>
  <c r="I253" i="15"/>
  <c r="K253" i="15"/>
  <c r="I254" i="15"/>
  <c r="J254" i="15"/>
  <c r="J253" i="15" s="1"/>
  <c r="K254" i="15"/>
  <c r="L254" i="15"/>
  <c r="L253" i="15" s="1"/>
  <c r="J257" i="15"/>
  <c r="I258" i="15"/>
  <c r="I257" i="15" s="1"/>
  <c r="J258" i="15"/>
  <c r="K258" i="15"/>
  <c r="K257" i="15" s="1"/>
  <c r="L258" i="15"/>
  <c r="L257" i="15" s="1"/>
  <c r="L261" i="15"/>
  <c r="I262" i="15"/>
  <c r="I261" i="15" s="1"/>
  <c r="J262" i="15"/>
  <c r="J261" i="15" s="1"/>
  <c r="K262" i="15"/>
  <c r="K261" i="15" s="1"/>
  <c r="L262" i="15"/>
  <c r="I264" i="15"/>
  <c r="K264" i="15"/>
  <c r="I265" i="15"/>
  <c r="J265" i="15"/>
  <c r="J264" i="15" s="1"/>
  <c r="K265" i="15"/>
  <c r="L265" i="15"/>
  <c r="L264" i="15" s="1"/>
  <c r="J267" i="15"/>
  <c r="I268" i="15"/>
  <c r="I267" i="15" s="1"/>
  <c r="J268" i="15"/>
  <c r="K268" i="15"/>
  <c r="K267" i="15" s="1"/>
  <c r="L268" i="15"/>
  <c r="L267" i="15" s="1"/>
  <c r="J272" i="15"/>
  <c r="J271" i="15" s="1"/>
  <c r="I273" i="15"/>
  <c r="I272" i="15" s="1"/>
  <c r="I271" i="15" s="1"/>
  <c r="J273" i="15"/>
  <c r="K273" i="15"/>
  <c r="K272" i="15" s="1"/>
  <c r="L273" i="15"/>
  <c r="L272" i="15" s="1"/>
  <c r="I275" i="15"/>
  <c r="J275" i="15"/>
  <c r="K275" i="15"/>
  <c r="L275" i="15"/>
  <c r="I278" i="15"/>
  <c r="J278" i="15"/>
  <c r="K278" i="15"/>
  <c r="L278" i="15"/>
  <c r="I281" i="15"/>
  <c r="J281" i="15"/>
  <c r="K281" i="15"/>
  <c r="I282" i="15"/>
  <c r="J282" i="15"/>
  <c r="K282" i="15"/>
  <c r="L282" i="15"/>
  <c r="L281" i="15" s="1"/>
  <c r="J285" i="15"/>
  <c r="I286" i="15"/>
  <c r="I285" i="15" s="1"/>
  <c r="J286" i="15"/>
  <c r="K286" i="15"/>
  <c r="K285" i="15" s="1"/>
  <c r="L286" i="15"/>
  <c r="L285" i="15" s="1"/>
  <c r="I289" i="15"/>
  <c r="K289" i="15"/>
  <c r="L289" i="15"/>
  <c r="I290" i="15"/>
  <c r="J290" i="15"/>
  <c r="J289" i="15" s="1"/>
  <c r="K290" i="15"/>
  <c r="L290" i="15"/>
  <c r="I293" i="15"/>
  <c r="J293" i="15"/>
  <c r="K293" i="15"/>
  <c r="I294" i="15"/>
  <c r="J294" i="15"/>
  <c r="K294" i="15"/>
  <c r="L294" i="15"/>
  <c r="L293" i="15" s="1"/>
  <c r="J296" i="15"/>
  <c r="I297" i="15"/>
  <c r="I296" i="15" s="1"/>
  <c r="J297" i="15"/>
  <c r="K297" i="15"/>
  <c r="K296" i="15" s="1"/>
  <c r="L297" i="15"/>
  <c r="L296" i="15" s="1"/>
  <c r="L299" i="15"/>
  <c r="I300" i="15"/>
  <c r="I299" i="15" s="1"/>
  <c r="J300" i="15"/>
  <c r="J299" i="15" s="1"/>
  <c r="K300" i="15"/>
  <c r="K299" i="15" s="1"/>
  <c r="L300" i="15"/>
  <c r="I306" i="15"/>
  <c r="I305" i="15" s="1"/>
  <c r="I304" i="15" s="1"/>
  <c r="J306" i="15"/>
  <c r="K306" i="15"/>
  <c r="K305" i="15" s="1"/>
  <c r="L306" i="15"/>
  <c r="L305" i="15" s="1"/>
  <c r="I308" i="15"/>
  <c r="J308" i="15"/>
  <c r="K308" i="15"/>
  <c r="L308" i="15"/>
  <c r="I311" i="15"/>
  <c r="J311" i="15"/>
  <c r="J305" i="15" s="1"/>
  <c r="J304" i="15" s="1"/>
  <c r="K311" i="15"/>
  <c r="L311" i="15"/>
  <c r="I314" i="15"/>
  <c r="I315" i="15"/>
  <c r="J315" i="15"/>
  <c r="J314" i="15" s="1"/>
  <c r="K315" i="15"/>
  <c r="K314" i="15" s="1"/>
  <c r="L315" i="15"/>
  <c r="L314" i="15" s="1"/>
  <c r="J318" i="15"/>
  <c r="I319" i="15"/>
  <c r="I318" i="15" s="1"/>
  <c r="J319" i="15"/>
  <c r="K319" i="15"/>
  <c r="K318" i="15" s="1"/>
  <c r="L319" i="15"/>
  <c r="L318" i="15" s="1"/>
  <c r="K322" i="15"/>
  <c r="L322" i="15"/>
  <c r="I323" i="15"/>
  <c r="I322" i="15" s="1"/>
  <c r="J323" i="15"/>
  <c r="J322" i="15" s="1"/>
  <c r="K323" i="15"/>
  <c r="L323" i="15"/>
  <c r="I326" i="15"/>
  <c r="K326" i="15"/>
  <c r="I327" i="15"/>
  <c r="J327" i="15"/>
  <c r="J326" i="15" s="1"/>
  <c r="K327" i="15"/>
  <c r="L327" i="15"/>
  <c r="L326" i="15" s="1"/>
  <c r="J329" i="15"/>
  <c r="I330" i="15"/>
  <c r="I329" i="15" s="1"/>
  <c r="J330" i="15"/>
  <c r="K330" i="15"/>
  <c r="K329" i="15" s="1"/>
  <c r="L330" i="15"/>
  <c r="L329" i="15" s="1"/>
  <c r="I332" i="15"/>
  <c r="K332" i="15"/>
  <c r="L332" i="15"/>
  <c r="I333" i="15"/>
  <c r="J333" i="15"/>
  <c r="J332" i="15" s="1"/>
  <c r="K333" i="15"/>
  <c r="L333" i="15"/>
  <c r="I337" i="15"/>
  <c r="L337" i="15"/>
  <c r="L336" i="15" s="1"/>
  <c r="I338" i="15"/>
  <c r="J338" i="15"/>
  <c r="J337" i="15" s="1"/>
  <c r="K338" i="15"/>
  <c r="K337" i="15" s="1"/>
  <c r="L338" i="15"/>
  <c r="I340" i="15"/>
  <c r="J340" i="15"/>
  <c r="K340" i="15"/>
  <c r="L340" i="15"/>
  <c r="I343" i="15"/>
  <c r="J343" i="15"/>
  <c r="K343" i="15"/>
  <c r="L343" i="15"/>
  <c r="J346" i="15"/>
  <c r="I347" i="15"/>
  <c r="I346" i="15" s="1"/>
  <c r="J347" i="15"/>
  <c r="K347" i="15"/>
  <c r="K346" i="15" s="1"/>
  <c r="L347" i="15"/>
  <c r="L346" i="15" s="1"/>
  <c r="L350" i="15"/>
  <c r="I351" i="15"/>
  <c r="I350" i="15" s="1"/>
  <c r="J351" i="15"/>
  <c r="J350" i="15" s="1"/>
  <c r="K351" i="15"/>
  <c r="K350" i="15" s="1"/>
  <c r="L351" i="15"/>
  <c r="I355" i="15"/>
  <c r="I354" i="15" s="1"/>
  <c r="J355" i="15"/>
  <c r="J354" i="15" s="1"/>
  <c r="K355" i="15"/>
  <c r="K354" i="15" s="1"/>
  <c r="L355" i="15"/>
  <c r="L354" i="15" s="1"/>
  <c r="J358" i="15"/>
  <c r="I359" i="15"/>
  <c r="I358" i="15" s="1"/>
  <c r="J359" i="15"/>
  <c r="K359" i="15"/>
  <c r="K358" i="15" s="1"/>
  <c r="L359" i="15"/>
  <c r="L358" i="15" s="1"/>
  <c r="K361" i="15"/>
  <c r="L361" i="15"/>
  <c r="I362" i="15"/>
  <c r="I361" i="15" s="1"/>
  <c r="J362" i="15"/>
  <c r="J361" i="15" s="1"/>
  <c r="K362" i="15"/>
  <c r="L362" i="15"/>
  <c r="I365" i="15"/>
  <c r="I364" i="15" s="1"/>
  <c r="J365" i="15"/>
  <c r="J364" i="15" s="1"/>
  <c r="K365" i="15"/>
  <c r="K364" i="15" s="1"/>
  <c r="L365" i="15"/>
  <c r="L364" i="15" s="1"/>
  <c r="I38" i="14"/>
  <c r="I37" i="14" s="1"/>
  <c r="I36" i="14" s="1"/>
  <c r="J38" i="14"/>
  <c r="J37" i="14" s="1"/>
  <c r="J36" i="14" s="1"/>
  <c r="J35" i="14" s="1"/>
  <c r="K38" i="14"/>
  <c r="K37" i="14" s="1"/>
  <c r="K36" i="14" s="1"/>
  <c r="L38" i="14"/>
  <c r="L37" i="14" s="1"/>
  <c r="L36" i="14" s="1"/>
  <c r="I40" i="14"/>
  <c r="J40" i="14"/>
  <c r="K40" i="14"/>
  <c r="L40" i="14"/>
  <c r="J43" i="14"/>
  <c r="J42" i="14" s="1"/>
  <c r="I44" i="14"/>
  <c r="I43" i="14" s="1"/>
  <c r="I42" i="14" s="1"/>
  <c r="J44" i="14"/>
  <c r="K44" i="14"/>
  <c r="K43" i="14" s="1"/>
  <c r="K42" i="14" s="1"/>
  <c r="L44" i="14"/>
  <c r="L43" i="14" s="1"/>
  <c r="L42" i="14" s="1"/>
  <c r="J47" i="14"/>
  <c r="J46" i="14" s="1"/>
  <c r="I48" i="14"/>
  <c r="I47" i="14" s="1"/>
  <c r="I46" i="14" s="1"/>
  <c r="J48" i="14"/>
  <c r="K48" i="14"/>
  <c r="K47" i="14" s="1"/>
  <c r="K46" i="14" s="1"/>
  <c r="L48" i="14"/>
  <c r="L47" i="14" s="1"/>
  <c r="L46" i="14" s="1"/>
  <c r="I49" i="14"/>
  <c r="J49" i="14"/>
  <c r="K49" i="14"/>
  <c r="L49" i="14"/>
  <c r="I68" i="14"/>
  <c r="I67" i="14" s="1"/>
  <c r="I66" i="14" s="1"/>
  <c r="I65" i="14" s="1"/>
  <c r="J68" i="14"/>
  <c r="J67" i="14" s="1"/>
  <c r="J66" i="14" s="1"/>
  <c r="K68" i="14"/>
  <c r="K67" i="14" s="1"/>
  <c r="K66" i="14" s="1"/>
  <c r="K65" i="14" s="1"/>
  <c r="L68" i="14"/>
  <c r="L67" i="14" s="1"/>
  <c r="L66" i="14" s="1"/>
  <c r="L65" i="14" s="1"/>
  <c r="I72" i="14"/>
  <c r="J72" i="14"/>
  <c r="K72" i="14"/>
  <c r="L72" i="14"/>
  <c r="I73" i="14"/>
  <c r="J73" i="14"/>
  <c r="K73" i="14"/>
  <c r="L73" i="14"/>
  <c r="J77" i="14"/>
  <c r="I78" i="14"/>
  <c r="I77" i="14" s="1"/>
  <c r="J78" i="14"/>
  <c r="K78" i="14"/>
  <c r="K77" i="14" s="1"/>
  <c r="L78" i="14"/>
  <c r="L77" i="14" s="1"/>
  <c r="J83" i="14"/>
  <c r="J82" i="14" s="1"/>
  <c r="I84" i="14"/>
  <c r="I83" i="14" s="1"/>
  <c r="I82" i="14" s="1"/>
  <c r="J84" i="14"/>
  <c r="K84" i="14"/>
  <c r="K83" i="14" s="1"/>
  <c r="K82" i="14" s="1"/>
  <c r="L84" i="14"/>
  <c r="L83" i="14" s="1"/>
  <c r="L82" i="14" s="1"/>
  <c r="J87" i="14"/>
  <c r="J86" i="14" s="1"/>
  <c r="I88" i="14"/>
  <c r="I87" i="14" s="1"/>
  <c r="I86" i="14" s="1"/>
  <c r="J88" i="14"/>
  <c r="K88" i="14"/>
  <c r="K87" i="14" s="1"/>
  <c r="K86" i="14" s="1"/>
  <c r="L88" i="14"/>
  <c r="L87" i="14" s="1"/>
  <c r="L86" i="14" s="1"/>
  <c r="I89" i="14"/>
  <c r="J89" i="14"/>
  <c r="K89" i="14"/>
  <c r="L89" i="14"/>
  <c r="I96" i="14"/>
  <c r="I95" i="14" s="1"/>
  <c r="I94" i="14" s="1"/>
  <c r="J96" i="14"/>
  <c r="J95" i="14" s="1"/>
  <c r="J94" i="14" s="1"/>
  <c r="K96" i="14"/>
  <c r="K95" i="14" s="1"/>
  <c r="K94" i="14" s="1"/>
  <c r="L96" i="14"/>
  <c r="L95" i="14" s="1"/>
  <c r="L94" i="14" s="1"/>
  <c r="I101" i="14"/>
  <c r="I100" i="14" s="1"/>
  <c r="I99" i="14" s="1"/>
  <c r="J101" i="14"/>
  <c r="J100" i="14" s="1"/>
  <c r="J99" i="14" s="1"/>
  <c r="K101" i="14"/>
  <c r="K100" i="14" s="1"/>
  <c r="K99" i="14" s="1"/>
  <c r="L101" i="14"/>
  <c r="L100" i="14" s="1"/>
  <c r="L99" i="14" s="1"/>
  <c r="I106" i="14"/>
  <c r="I105" i="14" s="1"/>
  <c r="I104" i="14" s="1"/>
  <c r="J106" i="14"/>
  <c r="J105" i="14" s="1"/>
  <c r="J104" i="14" s="1"/>
  <c r="K106" i="14"/>
  <c r="K105" i="14" s="1"/>
  <c r="K104" i="14" s="1"/>
  <c r="L106" i="14"/>
  <c r="L105" i="14" s="1"/>
  <c r="L104" i="14" s="1"/>
  <c r="I109" i="14"/>
  <c r="J109" i="14"/>
  <c r="K109" i="14"/>
  <c r="L109" i="14"/>
  <c r="I110" i="14"/>
  <c r="J110" i="14"/>
  <c r="K110" i="14"/>
  <c r="L110" i="14"/>
  <c r="I116" i="14"/>
  <c r="I115" i="14" s="1"/>
  <c r="I114" i="14" s="1"/>
  <c r="J116" i="14"/>
  <c r="J115" i="14" s="1"/>
  <c r="J114" i="14" s="1"/>
  <c r="K116" i="14"/>
  <c r="K115" i="14" s="1"/>
  <c r="K114" i="14" s="1"/>
  <c r="L116" i="14"/>
  <c r="L115" i="14" s="1"/>
  <c r="L114" i="14" s="1"/>
  <c r="I121" i="14"/>
  <c r="I120" i="14" s="1"/>
  <c r="I119" i="14" s="1"/>
  <c r="J121" i="14"/>
  <c r="J120" i="14" s="1"/>
  <c r="J119" i="14" s="1"/>
  <c r="K121" i="14"/>
  <c r="K120" i="14" s="1"/>
  <c r="K119" i="14" s="1"/>
  <c r="L121" i="14"/>
  <c r="L120" i="14" s="1"/>
  <c r="L119" i="14" s="1"/>
  <c r="I125" i="14"/>
  <c r="I124" i="14" s="1"/>
  <c r="I123" i="14" s="1"/>
  <c r="J125" i="14"/>
  <c r="J124" i="14" s="1"/>
  <c r="J123" i="14" s="1"/>
  <c r="K125" i="14"/>
  <c r="K124" i="14" s="1"/>
  <c r="K123" i="14" s="1"/>
  <c r="L125" i="14"/>
  <c r="L124" i="14" s="1"/>
  <c r="L123" i="14" s="1"/>
  <c r="I129" i="14"/>
  <c r="I128" i="14" s="1"/>
  <c r="I127" i="14" s="1"/>
  <c r="J129" i="14"/>
  <c r="J128" i="14" s="1"/>
  <c r="J127" i="14" s="1"/>
  <c r="K129" i="14"/>
  <c r="K128" i="14" s="1"/>
  <c r="K127" i="14" s="1"/>
  <c r="L129" i="14"/>
  <c r="L128" i="14" s="1"/>
  <c r="L127" i="14" s="1"/>
  <c r="I133" i="14"/>
  <c r="I132" i="14" s="1"/>
  <c r="I131" i="14" s="1"/>
  <c r="J133" i="14"/>
  <c r="J132" i="14" s="1"/>
  <c r="J131" i="14" s="1"/>
  <c r="K133" i="14"/>
  <c r="K132" i="14" s="1"/>
  <c r="K131" i="14" s="1"/>
  <c r="L133" i="14"/>
  <c r="L132" i="14" s="1"/>
  <c r="L131" i="14" s="1"/>
  <c r="I137" i="14"/>
  <c r="I136" i="14" s="1"/>
  <c r="I135" i="14" s="1"/>
  <c r="J137" i="14"/>
  <c r="J136" i="14" s="1"/>
  <c r="J135" i="14" s="1"/>
  <c r="K137" i="14"/>
  <c r="K136" i="14" s="1"/>
  <c r="K135" i="14" s="1"/>
  <c r="L137" i="14"/>
  <c r="L136" i="14" s="1"/>
  <c r="L135" i="14" s="1"/>
  <c r="J141" i="14"/>
  <c r="J140" i="14" s="1"/>
  <c r="J139" i="14" s="1"/>
  <c r="I142" i="14"/>
  <c r="I141" i="14" s="1"/>
  <c r="I140" i="14" s="1"/>
  <c r="J142" i="14"/>
  <c r="K142" i="14"/>
  <c r="K141" i="14" s="1"/>
  <c r="K140" i="14" s="1"/>
  <c r="L142" i="14"/>
  <c r="L141" i="14" s="1"/>
  <c r="L140" i="14" s="1"/>
  <c r="J146" i="14"/>
  <c r="J145" i="14" s="1"/>
  <c r="I147" i="14"/>
  <c r="I146" i="14" s="1"/>
  <c r="I145" i="14" s="1"/>
  <c r="J147" i="14"/>
  <c r="K147" i="14"/>
  <c r="K146" i="14" s="1"/>
  <c r="K145" i="14" s="1"/>
  <c r="L147" i="14"/>
  <c r="L146" i="14" s="1"/>
  <c r="L145" i="14" s="1"/>
  <c r="I150" i="14"/>
  <c r="I151" i="14"/>
  <c r="J151" i="14"/>
  <c r="J150" i="14" s="1"/>
  <c r="K151" i="14"/>
  <c r="K150" i="14" s="1"/>
  <c r="L151" i="14"/>
  <c r="L150" i="14" s="1"/>
  <c r="I154" i="14"/>
  <c r="I153" i="14" s="1"/>
  <c r="I155" i="14"/>
  <c r="J155" i="14"/>
  <c r="J154" i="14" s="1"/>
  <c r="J153" i="14" s="1"/>
  <c r="K155" i="14"/>
  <c r="K154" i="14" s="1"/>
  <c r="K153" i="14" s="1"/>
  <c r="L155" i="14"/>
  <c r="L154" i="14" s="1"/>
  <c r="L153" i="14" s="1"/>
  <c r="J160" i="14"/>
  <c r="J159" i="14" s="1"/>
  <c r="J158" i="14" s="1"/>
  <c r="I161" i="14"/>
  <c r="I160" i="14" s="1"/>
  <c r="I159" i="14" s="1"/>
  <c r="I158" i="14" s="1"/>
  <c r="J161" i="14"/>
  <c r="K161" i="14"/>
  <c r="K160" i="14" s="1"/>
  <c r="K159" i="14" s="1"/>
  <c r="K158" i="14" s="1"/>
  <c r="L161" i="14"/>
  <c r="L160" i="14" s="1"/>
  <c r="L159" i="14" s="1"/>
  <c r="L158" i="14" s="1"/>
  <c r="I165" i="14"/>
  <c r="I166" i="14"/>
  <c r="J166" i="14"/>
  <c r="J165" i="14" s="1"/>
  <c r="K166" i="14"/>
  <c r="K165" i="14" s="1"/>
  <c r="L166" i="14"/>
  <c r="L165" i="14" s="1"/>
  <c r="J170" i="14"/>
  <c r="J169" i="14" s="1"/>
  <c r="I171" i="14"/>
  <c r="I170" i="14" s="1"/>
  <c r="I169" i="14" s="1"/>
  <c r="J171" i="14"/>
  <c r="K171" i="14"/>
  <c r="K170" i="14" s="1"/>
  <c r="K169" i="14" s="1"/>
  <c r="K168" i="14" s="1"/>
  <c r="L171" i="14"/>
  <c r="L170" i="14" s="1"/>
  <c r="L169" i="14" s="1"/>
  <c r="J174" i="14"/>
  <c r="J173" i="14" s="1"/>
  <c r="I175" i="14"/>
  <c r="I174" i="14" s="1"/>
  <c r="I173" i="14" s="1"/>
  <c r="J175" i="14"/>
  <c r="K175" i="14"/>
  <c r="K174" i="14" s="1"/>
  <c r="K173" i="14" s="1"/>
  <c r="L175" i="14"/>
  <c r="L174" i="14" s="1"/>
  <c r="I179" i="14"/>
  <c r="I180" i="14"/>
  <c r="J180" i="14"/>
  <c r="J179" i="14" s="1"/>
  <c r="K180" i="14"/>
  <c r="K179" i="14" s="1"/>
  <c r="L180" i="14"/>
  <c r="L179" i="14" s="1"/>
  <c r="K187" i="14"/>
  <c r="L187" i="14"/>
  <c r="I188" i="14"/>
  <c r="I187" i="14" s="1"/>
  <c r="I186" i="14" s="1"/>
  <c r="J188" i="14"/>
  <c r="J187" i="14" s="1"/>
  <c r="K188" i="14"/>
  <c r="L188" i="14"/>
  <c r="J190" i="14"/>
  <c r="I191" i="14"/>
  <c r="I190" i="14" s="1"/>
  <c r="J191" i="14"/>
  <c r="K191" i="14"/>
  <c r="K190" i="14" s="1"/>
  <c r="L191" i="14"/>
  <c r="L190" i="14" s="1"/>
  <c r="I196" i="14"/>
  <c r="I195" i="14" s="1"/>
  <c r="J196" i="14"/>
  <c r="J195" i="14" s="1"/>
  <c r="K196" i="14"/>
  <c r="K195" i="14" s="1"/>
  <c r="L196" i="14"/>
  <c r="L195" i="14" s="1"/>
  <c r="K201" i="14"/>
  <c r="L201" i="14"/>
  <c r="I202" i="14"/>
  <c r="I201" i="14" s="1"/>
  <c r="J202" i="14"/>
  <c r="J201" i="14" s="1"/>
  <c r="K202" i="14"/>
  <c r="L202" i="14"/>
  <c r="J206" i="14"/>
  <c r="I207" i="14"/>
  <c r="I206" i="14" s="1"/>
  <c r="J207" i="14"/>
  <c r="K207" i="14"/>
  <c r="K206" i="14" s="1"/>
  <c r="L207" i="14"/>
  <c r="L206" i="14" s="1"/>
  <c r="J210" i="14"/>
  <c r="J209" i="14" s="1"/>
  <c r="I211" i="14"/>
  <c r="I210" i="14" s="1"/>
  <c r="I209" i="14" s="1"/>
  <c r="J211" i="14"/>
  <c r="K211" i="14"/>
  <c r="K210" i="14" s="1"/>
  <c r="K209" i="14" s="1"/>
  <c r="L211" i="14"/>
  <c r="L210" i="14" s="1"/>
  <c r="L209" i="14" s="1"/>
  <c r="J217" i="14"/>
  <c r="I218" i="14"/>
  <c r="I217" i="14" s="1"/>
  <c r="J218" i="14"/>
  <c r="K218" i="14"/>
  <c r="K217" i="14" s="1"/>
  <c r="L218" i="14"/>
  <c r="L217" i="14" s="1"/>
  <c r="L216" i="14" s="1"/>
  <c r="I221" i="14"/>
  <c r="I220" i="14" s="1"/>
  <c r="J221" i="14"/>
  <c r="J220" i="14" s="1"/>
  <c r="K221" i="14"/>
  <c r="K220" i="14" s="1"/>
  <c r="L221" i="14"/>
  <c r="L220" i="14" s="1"/>
  <c r="I230" i="14"/>
  <c r="I229" i="14" s="1"/>
  <c r="I228" i="14" s="1"/>
  <c r="J230" i="14"/>
  <c r="J229" i="14" s="1"/>
  <c r="J228" i="14" s="1"/>
  <c r="K230" i="14"/>
  <c r="K229" i="14" s="1"/>
  <c r="K228" i="14" s="1"/>
  <c r="L230" i="14"/>
  <c r="L229" i="14" s="1"/>
  <c r="L228" i="14" s="1"/>
  <c r="I234" i="14"/>
  <c r="I233" i="14" s="1"/>
  <c r="I232" i="14" s="1"/>
  <c r="J234" i="14"/>
  <c r="J233" i="14" s="1"/>
  <c r="J232" i="14" s="1"/>
  <c r="K234" i="14"/>
  <c r="K233" i="14" s="1"/>
  <c r="K232" i="14" s="1"/>
  <c r="L234" i="14"/>
  <c r="L233" i="14" s="1"/>
  <c r="L232" i="14" s="1"/>
  <c r="J240" i="14"/>
  <c r="J239" i="14" s="1"/>
  <c r="J238" i="14" s="1"/>
  <c r="L240" i="14"/>
  <c r="I241" i="14"/>
  <c r="I240" i="14" s="1"/>
  <c r="J241" i="14"/>
  <c r="K241" i="14"/>
  <c r="K240" i="14" s="1"/>
  <c r="L241" i="14"/>
  <c r="I243" i="14"/>
  <c r="J243" i="14"/>
  <c r="K243" i="14"/>
  <c r="L243" i="14"/>
  <c r="I246" i="14"/>
  <c r="J246" i="14"/>
  <c r="K246" i="14"/>
  <c r="L246" i="14"/>
  <c r="K249" i="14"/>
  <c r="L249" i="14"/>
  <c r="I250" i="14"/>
  <c r="I249" i="14" s="1"/>
  <c r="J250" i="14"/>
  <c r="J249" i="14" s="1"/>
  <c r="K250" i="14"/>
  <c r="L250" i="14"/>
  <c r="J253" i="14"/>
  <c r="L253" i="14"/>
  <c r="I254" i="14"/>
  <c r="I253" i="14" s="1"/>
  <c r="J254" i="14"/>
  <c r="K254" i="14"/>
  <c r="K253" i="14" s="1"/>
  <c r="L254" i="14"/>
  <c r="I258" i="14"/>
  <c r="I257" i="14" s="1"/>
  <c r="J258" i="14"/>
  <c r="J257" i="14" s="1"/>
  <c r="K258" i="14"/>
  <c r="K257" i="14" s="1"/>
  <c r="L258" i="14"/>
  <c r="L257" i="14" s="1"/>
  <c r="J261" i="14"/>
  <c r="K261" i="14"/>
  <c r="L261" i="14"/>
  <c r="I262" i="14"/>
  <c r="I261" i="14" s="1"/>
  <c r="J262" i="14"/>
  <c r="K262" i="14"/>
  <c r="L262" i="14"/>
  <c r="J264" i="14"/>
  <c r="I265" i="14"/>
  <c r="I264" i="14" s="1"/>
  <c r="J265" i="14"/>
  <c r="K265" i="14"/>
  <c r="K264" i="14" s="1"/>
  <c r="L265" i="14"/>
  <c r="L264" i="14" s="1"/>
  <c r="I268" i="14"/>
  <c r="I267" i="14" s="1"/>
  <c r="J268" i="14"/>
  <c r="J267" i="14" s="1"/>
  <c r="K268" i="14"/>
  <c r="K267" i="14" s="1"/>
  <c r="L268" i="14"/>
  <c r="L267" i="14" s="1"/>
  <c r="I273" i="14"/>
  <c r="I272" i="14" s="1"/>
  <c r="J273" i="14"/>
  <c r="J272" i="14" s="1"/>
  <c r="J271" i="14" s="1"/>
  <c r="K273" i="14"/>
  <c r="K272" i="14" s="1"/>
  <c r="K271" i="14" s="1"/>
  <c r="L273" i="14"/>
  <c r="L272" i="14" s="1"/>
  <c r="I275" i="14"/>
  <c r="J275" i="14"/>
  <c r="K275" i="14"/>
  <c r="L275" i="14"/>
  <c r="I278" i="14"/>
  <c r="J278" i="14"/>
  <c r="K278" i="14"/>
  <c r="L278" i="14"/>
  <c r="J281" i="14"/>
  <c r="L281" i="14"/>
  <c r="I282" i="14"/>
  <c r="I281" i="14" s="1"/>
  <c r="J282" i="14"/>
  <c r="K282" i="14"/>
  <c r="K281" i="14" s="1"/>
  <c r="L282" i="14"/>
  <c r="I286" i="14"/>
  <c r="I285" i="14" s="1"/>
  <c r="J286" i="14"/>
  <c r="J285" i="14" s="1"/>
  <c r="K286" i="14"/>
  <c r="K285" i="14" s="1"/>
  <c r="L286" i="14"/>
  <c r="L285" i="14" s="1"/>
  <c r="I289" i="14"/>
  <c r="J289" i="14"/>
  <c r="K289" i="14"/>
  <c r="I290" i="14"/>
  <c r="J290" i="14"/>
  <c r="K290" i="14"/>
  <c r="L290" i="14"/>
  <c r="L289" i="14" s="1"/>
  <c r="J293" i="14"/>
  <c r="I294" i="14"/>
  <c r="I293" i="14" s="1"/>
  <c r="J294" i="14"/>
  <c r="K294" i="14"/>
  <c r="K293" i="14" s="1"/>
  <c r="L294" i="14"/>
  <c r="L293" i="14" s="1"/>
  <c r="I297" i="14"/>
  <c r="I296" i="14" s="1"/>
  <c r="J297" i="14"/>
  <c r="J296" i="14" s="1"/>
  <c r="K297" i="14"/>
  <c r="K296" i="14" s="1"/>
  <c r="L297" i="14"/>
  <c r="L296" i="14" s="1"/>
  <c r="I299" i="14"/>
  <c r="J299" i="14"/>
  <c r="K299" i="14"/>
  <c r="L299" i="14"/>
  <c r="I300" i="14"/>
  <c r="J300" i="14"/>
  <c r="K300" i="14"/>
  <c r="L300" i="14"/>
  <c r="I306" i="14"/>
  <c r="I305" i="14" s="1"/>
  <c r="J306" i="14"/>
  <c r="J305" i="14" s="1"/>
  <c r="K306" i="14"/>
  <c r="K305" i="14" s="1"/>
  <c r="L306" i="14"/>
  <c r="L305" i="14" s="1"/>
  <c r="I308" i="14"/>
  <c r="J308" i="14"/>
  <c r="K308" i="14"/>
  <c r="L308" i="14"/>
  <c r="I311" i="14"/>
  <c r="J311" i="14"/>
  <c r="K311" i="14"/>
  <c r="L311" i="14"/>
  <c r="J314" i="14"/>
  <c r="I315" i="14"/>
  <c r="I314" i="14" s="1"/>
  <c r="J315" i="14"/>
  <c r="K315" i="14"/>
  <c r="K314" i="14" s="1"/>
  <c r="L315" i="14"/>
  <c r="L314" i="14" s="1"/>
  <c r="I319" i="14"/>
  <c r="I318" i="14" s="1"/>
  <c r="J319" i="14"/>
  <c r="J318" i="14" s="1"/>
  <c r="K319" i="14"/>
  <c r="K318" i="14" s="1"/>
  <c r="L319" i="14"/>
  <c r="L318" i="14" s="1"/>
  <c r="K322" i="14"/>
  <c r="I323" i="14"/>
  <c r="I322" i="14" s="1"/>
  <c r="J323" i="14"/>
  <c r="J322" i="14" s="1"/>
  <c r="K323" i="14"/>
  <c r="L323" i="14"/>
  <c r="L322" i="14" s="1"/>
  <c r="J326" i="14"/>
  <c r="I327" i="14"/>
  <c r="I326" i="14" s="1"/>
  <c r="J327" i="14"/>
  <c r="K327" i="14"/>
  <c r="K326" i="14" s="1"/>
  <c r="L327" i="14"/>
  <c r="L326" i="14" s="1"/>
  <c r="I330" i="14"/>
  <c r="I329" i="14" s="1"/>
  <c r="J330" i="14"/>
  <c r="J329" i="14" s="1"/>
  <c r="K330" i="14"/>
  <c r="K329" i="14" s="1"/>
  <c r="L330" i="14"/>
  <c r="L329" i="14" s="1"/>
  <c r="K332" i="14"/>
  <c r="L332" i="14"/>
  <c r="I333" i="14"/>
  <c r="I332" i="14" s="1"/>
  <c r="J333" i="14"/>
  <c r="J332" i="14" s="1"/>
  <c r="K333" i="14"/>
  <c r="L333" i="14"/>
  <c r="K337" i="14"/>
  <c r="I338" i="14"/>
  <c r="I337" i="14" s="1"/>
  <c r="J338" i="14"/>
  <c r="J337" i="14" s="1"/>
  <c r="K338" i="14"/>
  <c r="L338" i="14"/>
  <c r="L337" i="14" s="1"/>
  <c r="I340" i="14"/>
  <c r="J340" i="14"/>
  <c r="K340" i="14"/>
  <c r="L340" i="14"/>
  <c r="I343" i="14"/>
  <c r="J343" i="14"/>
  <c r="K343" i="14"/>
  <c r="L343" i="14"/>
  <c r="I347" i="14"/>
  <c r="I346" i="14" s="1"/>
  <c r="J347" i="14"/>
  <c r="J346" i="14" s="1"/>
  <c r="K347" i="14"/>
  <c r="K346" i="14" s="1"/>
  <c r="L347" i="14"/>
  <c r="L346" i="14" s="1"/>
  <c r="K350" i="14"/>
  <c r="I351" i="14"/>
  <c r="I350" i="14" s="1"/>
  <c r="J351" i="14"/>
  <c r="J350" i="14" s="1"/>
  <c r="K351" i="14"/>
  <c r="L351" i="14"/>
  <c r="L350" i="14" s="1"/>
  <c r="I354" i="14"/>
  <c r="J354" i="14"/>
  <c r="I355" i="14"/>
  <c r="J355" i="14"/>
  <c r="K355" i="14"/>
  <c r="K354" i="14" s="1"/>
  <c r="L355" i="14"/>
  <c r="L354" i="14" s="1"/>
  <c r="I359" i="14"/>
  <c r="I358" i="14" s="1"/>
  <c r="J359" i="14"/>
  <c r="J358" i="14" s="1"/>
  <c r="K359" i="14"/>
  <c r="K358" i="14" s="1"/>
  <c r="L359" i="14"/>
  <c r="L358" i="14" s="1"/>
  <c r="K361" i="14"/>
  <c r="I362" i="14"/>
  <c r="I361" i="14" s="1"/>
  <c r="J362" i="14"/>
  <c r="J361" i="14" s="1"/>
  <c r="K362" i="14"/>
  <c r="L362" i="14"/>
  <c r="L361" i="14" s="1"/>
  <c r="J364" i="14"/>
  <c r="I365" i="14"/>
  <c r="I364" i="14" s="1"/>
  <c r="J365" i="14"/>
  <c r="K365" i="14"/>
  <c r="K364" i="14" s="1"/>
  <c r="L365" i="14"/>
  <c r="L364" i="14" s="1"/>
  <c r="I38" i="13"/>
  <c r="I37" i="13" s="1"/>
  <c r="I36" i="13" s="1"/>
  <c r="I35" i="13" s="1"/>
  <c r="J38" i="13"/>
  <c r="J37" i="13" s="1"/>
  <c r="J36" i="13" s="1"/>
  <c r="K38" i="13"/>
  <c r="K37" i="13" s="1"/>
  <c r="K36" i="13" s="1"/>
  <c r="K35" i="13" s="1"/>
  <c r="L38" i="13"/>
  <c r="L37" i="13" s="1"/>
  <c r="L36" i="13" s="1"/>
  <c r="I40" i="13"/>
  <c r="J40" i="13"/>
  <c r="K40" i="13"/>
  <c r="L40" i="13"/>
  <c r="I44" i="13"/>
  <c r="I43" i="13" s="1"/>
  <c r="I42" i="13" s="1"/>
  <c r="J44" i="13"/>
  <c r="J43" i="13" s="1"/>
  <c r="J42" i="13" s="1"/>
  <c r="K44" i="13"/>
  <c r="K43" i="13" s="1"/>
  <c r="K42" i="13" s="1"/>
  <c r="L44" i="13"/>
  <c r="L43" i="13" s="1"/>
  <c r="L42" i="13" s="1"/>
  <c r="I48" i="13"/>
  <c r="I47" i="13" s="1"/>
  <c r="I46" i="13" s="1"/>
  <c r="K48" i="13"/>
  <c r="K47" i="13" s="1"/>
  <c r="K46" i="13" s="1"/>
  <c r="L48" i="13"/>
  <c r="L47" i="13" s="1"/>
  <c r="L46" i="13" s="1"/>
  <c r="I49" i="13"/>
  <c r="J49" i="13"/>
  <c r="J48" i="13" s="1"/>
  <c r="J47" i="13" s="1"/>
  <c r="J46" i="13" s="1"/>
  <c r="K49" i="13"/>
  <c r="L49" i="13"/>
  <c r="J67" i="13"/>
  <c r="I68" i="13"/>
  <c r="I67" i="13" s="1"/>
  <c r="I66" i="13" s="1"/>
  <c r="J68" i="13"/>
  <c r="K68" i="13"/>
  <c r="K67" i="13" s="1"/>
  <c r="K66" i="13" s="1"/>
  <c r="K65" i="13" s="1"/>
  <c r="L68" i="13"/>
  <c r="L67" i="13" s="1"/>
  <c r="L66" i="13" s="1"/>
  <c r="L65" i="13" s="1"/>
  <c r="I72" i="13"/>
  <c r="K72" i="13"/>
  <c r="L72" i="13"/>
  <c r="I73" i="13"/>
  <c r="J73" i="13"/>
  <c r="J72" i="13" s="1"/>
  <c r="K73" i="13"/>
  <c r="L73" i="13"/>
  <c r="I78" i="13"/>
  <c r="I77" i="13" s="1"/>
  <c r="J78" i="13"/>
  <c r="J77" i="13" s="1"/>
  <c r="K78" i="13"/>
  <c r="K77" i="13" s="1"/>
  <c r="L78" i="13"/>
  <c r="L77" i="13" s="1"/>
  <c r="I84" i="13"/>
  <c r="I83" i="13" s="1"/>
  <c r="I82" i="13" s="1"/>
  <c r="J84" i="13"/>
  <c r="J83" i="13" s="1"/>
  <c r="J82" i="13" s="1"/>
  <c r="K84" i="13"/>
  <c r="K83" i="13" s="1"/>
  <c r="K82" i="13" s="1"/>
  <c r="L84" i="13"/>
  <c r="L83" i="13" s="1"/>
  <c r="L82" i="13" s="1"/>
  <c r="I88" i="13"/>
  <c r="I87" i="13" s="1"/>
  <c r="I86" i="13" s="1"/>
  <c r="K88" i="13"/>
  <c r="K87" i="13" s="1"/>
  <c r="K86" i="13" s="1"/>
  <c r="L88" i="13"/>
  <c r="L87" i="13" s="1"/>
  <c r="L86" i="13" s="1"/>
  <c r="I89" i="13"/>
  <c r="J89" i="13"/>
  <c r="J88" i="13" s="1"/>
  <c r="J87" i="13" s="1"/>
  <c r="J86" i="13" s="1"/>
  <c r="K89" i="13"/>
  <c r="L89" i="13"/>
  <c r="J95" i="13"/>
  <c r="J94" i="13" s="1"/>
  <c r="I96" i="13"/>
  <c r="I95" i="13" s="1"/>
  <c r="I94" i="13" s="1"/>
  <c r="I93" i="13" s="1"/>
  <c r="J96" i="13"/>
  <c r="K96" i="13"/>
  <c r="K95" i="13" s="1"/>
  <c r="K94" i="13" s="1"/>
  <c r="L96" i="13"/>
  <c r="L95" i="13" s="1"/>
  <c r="L94" i="13" s="1"/>
  <c r="L93" i="13" s="1"/>
  <c r="J100" i="13"/>
  <c r="J99" i="13" s="1"/>
  <c r="I101" i="13"/>
  <c r="I100" i="13" s="1"/>
  <c r="I99" i="13" s="1"/>
  <c r="J101" i="13"/>
  <c r="K101" i="13"/>
  <c r="K100" i="13" s="1"/>
  <c r="K99" i="13" s="1"/>
  <c r="L101" i="13"/>
  <c r="L100" i="13" s="1"/>
  <c r="L99" i="13" s="1"/>
  <c r="I105" i="13"/>
  <c r="I104" i="13" s="1"/>
  <c r="J105" i="13"/>
  <c r="I106" i="13"/>
  <c r="J106" i="13"/>
  <c r="K106" i="13"/>
  <c r="K105" i="13" s="1"/>
  <c r="K104" i="13" s="1"/>
  <c r="L106" i="13"/>
  <c r="L105" i="13" s="1"/>
  <c r="L104" i="13" s="1"/>
  <c r="I109" i="13"/>
  <c r="K109" i="13"/>
  <c r="L109" i="13"/>
  <c r="I110" i="13"/>
  <c r="J110" i="13"/>
  <c r="J109" i="13" s="1"/>
  <c r="K110" i="13"/>
  <c r="L110" i="13"/>
  <c r="I114" i="13"/>
  <c r="I113" i="13" s="1"/>
  <c r="I115" i="13"/>
  <c r="J115" i="13"/>
  <c r="J114" i="13" s="1"/>
  <c r="J113" i="13" s="1"/>
  <c r="I116" i="13"/>
  <c r="J116" i="13"/>
  <c r="K116" i="13"/>
  <c r="K115" i="13" s="1"/>
  <c r="K114" i="13" s="1"/>
  <c r="L116" i="13"/>
  <c r="L115" i="13" s="1"/>
  <c r="L114" i="13" s="1"/>
  <c r="I119" i="13"/>
  <c r="I120" i="13"/>
  <c r="J120" i="13"/>
  <c r="J119" i="13" s="1"/>
  <c r="I121" i="13"/>
  <c r="J121" i="13"/>
  <c r="K121" i="13"/>
  <c r="K120" i="13" s="1"/>
  <c r="K119" i="13" s="1"/>
  <c r="L121" i="13"/>
  <c r="L120" i="13" s="1"/>
  <c r="L119" i="13" s="1"/>
  <c r="I123" i="13"/>
  <c r="I124" i="13"/>
  <c r="J124" i="13"/>
  <c r="J123" i="13" s="1"/>
  <c r="I125" i="13"/>
  <c r="J125" i="13"/>
  <c r="K125" i="13"/>
  <c r="K124" i="13" s="1"/>
  <c r="K123" i="13" s="1"/>
  <c r="L125" i="13"/>
  <c r="L124" i="13" s="1"/>
  <c r="L123" i="13" s="1"/>
  <c r="I127" i="13"/>
  <c r="I128" i="13"/>
  <c r="J128" i="13"/>
  <c r="J127" i="13" s="1"/>
  <c r="I129" i="13"/>
  <c r="J129" i="13"/>
  <c r="K129" i="13"/>
  <c r="K128" i="13" s="1"/>
  <c r="K127" i="13" s="1"/>
  <c r="L129" i="13"/>
  <c r="L128" i="13" s="1"/>
  <c r="L127" i="13" s="1"/>
  <c r="I131" i="13"/>
  <c r="I132" i="13"/>
  <c r="J132" i="13"/>
  <c r="J131" i="13" s="1"/>
  <c r="I133" i="13"/>
  <c r="J133" i="13"/>
  <c r="K133" i="13"/>
  <c r="K132" i="13" s="1"/>
  <c r="K131" i="13" s="1"/>
  <c r="L133" i="13"/>
  <c r="L132" i="13" s="1"/>
  <c r="L131" i="13" s="1"/>
  <c r="I135" i="13"/>
  <c r="I136" i="13"/>
  <c r="J136" i="13"/>
  <c r="J135" i="13" s="1"/>
  <c r="I137" i="13"/>
  <c r="J137" i="13"/>
  <c r="K137" i="13"/>
  <c r="K136" i="13" s="1"/>
  <c r="K135" i="13" s="1"/>
  <c r="L137" i="13"/>
  <c r="L136" i="13" s="1"/>
  <c r="L135" i="13" s="1"/>
  <c r="L141" i="13"/>
  <c r="L140" i="13" s="1"/>
  <c r="I142" i="13"/>
  <c r="I141" i="13" s="1"/>
  <c r="I140" i="13" s="1"/>
  <c r="I139" i="13" s="1"/>
  <c r="J142" i="13"/>
  <c r="J141" i="13" s="1"/>
  <c r="J140" i="13" s="1"/>
  <c r="K142" i="13"/>
  <c r="K141" i="13" s="1"/>
  <c r="K140" i="13" s="1"/>
  <c r="L142" i="13"/>
  <c r="J146" i="13"/>
  <c r="J145" i="13" s="1"/>
  <c r="L146" i="13"/>
  <c r="L145" i="13" s="1"/>
  <c r="I147" i="13"/>
  <c r="I146" i="13" s="1"/>
  <c r="I145" i="13" s="1"/>
  <c r="J147" i="13"/>
  <c r="K147" i="13"/>
  <c r="K146" i="13" s="1"/>
  <c r="K145" i="13" s="1"/>
  <c r="L147" i="13"/>
  <c r="I150" i="13"/>
  <c r="I151" i="13"/>
  <c r="J151" i="13"/>
  <c r="J150" i="13" s="1"/>
  <c r="K151" i="13"/>
  <c r="K150" i="13" s="1"/>
  <c r="L151" i="13"/>
  <c r="L150" i="13" s="1"/>
  <c r="I153" i="13"/>
  <c r="I154" i="13"/>
  <c r="I155" i="13"/>
  <c r="J155" i="13"/>
  <c r="J154" i="13" s="1"/>
  <c r="J153" i="13" s="1"/>
  <c r="K155" i="13"/>
  <c r="K154" i="13" s="1"/>
  <c r="K153" i="13" s="1"/>
  <c r="L155" i="13"/>
  <c r="L154" i="13" s="1"/>
  <c r="L153" i="13" s="1"/>
  <c r="J160" i="13"/>
  <c r="J159" i="13" s="1"/>
  <c r="J158" i="13" s="1"/>
  <c r="I161" i="13"/>
  <c r="I160" i="13" s="1"/>
  <c r="I159" i="13" s="1"/>
  <c r="I158" i="13" s="1"/>
  <c r="J161" i="13"/>
  <c r="K161" i="13"/>
  <c r="K160" i="13" s="1"/>
  <c r="K159" i="13" s="1"/>
  <c r="K158" i="13" s="1"/>
  <c r="L161" i="13"/>
  <c r="L160" i="13" s="1"/>
  <c r="I165" i="13"/>
  <c r="J165" i="13"/>
  <c r="I166" i="13"/>
  <c r="J166" i="13"/>
  <c r="K166" i="13"/>
  <c r="K165" i="13" s="1"/>
  <c r="L166" i="13"/>
  <c r="L165" i="13" s="1"/>
  <c r="J169" i="13"/>
  <c r="J168" i="13" s="1"/>
  <c r="J170" i="13"/>
  <c r="I171" i="13"/>
  <c r="I170" i="13" s="1"/>
  <c r="I169" i="13" s="1"/>
  <c r="J171" i="13"/>
  <c r="K171" i="13"/>
  <c r="K170" i="13" s="1"/>
  <c r="K169" i="13" s="1"/>
  <c r="L171" i="13"/>
  <c r="L170" i="13" s="1"/>
  <c r="L169" i="13" s="1"/>
  <c r="I175" i="13"/>
  <c r="I174" i="13" s="1"/>
  <c r="I173" i="13" s="1"/>
  <c r="J175" i="13"/>
  <c r="J174" i="13" s="1"/>
  <c r="J173" i="13" s="1"/>
  <c r="K175" i="13"/>
  <c r="K174" i="13" s="1"/>
  <c r="L175" i="13"/>
  <c r="L174" i="13" s="1"/>
  <c r="L173" i="13" s="1"/>
  <c r="I179" i="13"/>
  <c r="J179" i="13"/>
  <c r="I180" i="13"/>
  <c r="J180" i="13"/>
  <c r="K180" i="13"/>
  <c r="K179" i="13" s="1"/>
  <c r="L180" i="13"/>
  <c r="L179" i="13" s="1"/>
  <c r="K187" i="13"/>
  <c r="I188" i="13"/>
  <c r="I187" i="13" s="1"/>
  <c r="J188" i="13"/>
  <c r="J187" i="13" s="1"/>
  <c r="J186" i="13" s="1"/>
  <c r="J185" i="13" s="1"/>
  <c r="K188" i="13"/>
  <c r="L188" i="13"/>
  <c r="L187" i="13" s="1"/>
  <c r="I191" i="13"/>
  <c r="I190" i="13" s="1"/>
  <c r="J191" i="13"/>
  <c r="J190" i="13" s="1"/>
  <c r="K191" i="13"/>
  <c r="K190" i="13" s="1"/>
  <c r="L191" i="13"/>
  <c r="L190" i="13" s="1"/>
  <c r="I195" i="13"/>
  <c r="J195" i="13"/>
  <c r="I196" i="13"/>
  <c r="J196" i="13"/>
  <c r="K196" i="13"/>
  <c r="K195" i="13" s="1"/>
  <c r="L196" i="13"/>
  <c r="L195" i="13" s="1"/>
  <c r="K201" i="13"/>
  <c r="I202" i="13"/>
  <c r="I201" i="13" s="1"/>
  <c r="J202" i="13"/>
  <c r="J201" i="13" s="1"/>
  <c r="K202" i="13"/>
  <c r="L202" i="13"/>
  <c r="L201" i="13" s="1"/>
  <c r="I207" i="13"/>
  <c r="I206" i="13" s="1"/>
  <c r="J207" i="13"/>
  <c r="J206" i="13" s="1"/>
  <c r="K207" i="13"/>
  <c r="K206" i="13" s="1"/>
  <c r="L207" i="13"/>
  <c r="L206" i="13" s="1"/>
  <c r="I211" i="13"/>
  <c r="I210" i="13" s="1"/>
  <c r="I209" i="13" s="1"/>
  <c r="J211" i="13"/>
  <c r="J210" i="13" s="1"/>
  <c r="J209" i="13" s="1"/>
  <c r="K211" i="13"/>
  <c r="K210" i="13" s="1"/>
  <c r="K209" i="13" s="1"/>
  <c r="L211" i="13"/>
  <c r="L210" i="13" s="1"/>
  <c r="L209" i="13" s="1"/>
  <c r="I218" i="13"/>
  <c r="I217" i="13" s="1"/>
  <c r="I216" i="13" s="1"/>
  <c r="J218" i="13"/>
  <c r="J217" i="13" s="1"/>
  <c r="J216" i="13" s="1"/>
  <c r="K218" i="13"/>
  <c r="K217" i="13" s="1"/>
  <c r="L218" i="13"/>
  <c r="L217" i="13" s="1"/>
  <c r="L216" i="13" s="1"/>
  <c r="I220" i="13"/>
  <c r="J220" i="13"/>
  <c r="I221" i="13"/>
  <c r="J221" i="13"/>
  <c r="K221" i="13"/>
  <c r="K220" i="13" s="1"/>
  <c r="L221" i="13"/>
  <c r="L220" i="13" s="1"/>
  <c r="I229" i="13"/>
  <c r="I228" i="13" s="1"/>
  <c r="J229" i="13"/>
  <c r="J228" i="13" s="1"/>
  <c r="I230" i="13"/>
  <c r="J230" i="13"/>
  <c r="K230" i="13"/>
  <c r="K229" i="13" s="1"/>
  <c r="K228" i="13" s="1"/>
  <c r="L230" i="13"/>
  <c r="L229" i="13" s="1"/>
  <c r="L228" i="13" s="1"/>
  <c r="I233" i="13"/>
  <c r="I232" i="13" s="1"/>
  <c r="J233" i="13"/>
  <c r="J232" i="13" s="1"/>
  <c r="I234" i="13"/>
  <c r="J234" i="13"/>
  <c r="K234" i="13"/>
  <c r="K233" i="13" s="1"/>
  <c r="K232" i="13" s="1"/>
  <c r="L234" i="13"/>
  <c r="L233" i="13" s="1"/>
  <c r="L232" i="13" s="1"/>
  <c r="L240" i="13"/>
  <c r="L239" i="13" s="1"/>
  <c r="I241" i="13"/>
  <c r="I240" i="13" s="1"/>
  <c r="J241" i="13"/>
  <c r="J240" i="13" s="1"/>
  <c r="K241" i="13"/>
  <c r="K240" i="13" s="1"/>
  <c r="L241" i="13"/>
  <c r="I243" i="13"/>
  <c r="J243" i="13"/>
  <c r="K243" i="13"/>
  <c r="L243" i="13"/>
  <c r="I246" i="13"/>
  <c r="J246" i="13"/>
  <c r="K246" i="13"/>
  <c r="L246" i="13"/>
  <c r="K249" i="13"/>
  <c r="I250" i="13"/>
  <c r="I249" i="13" s="1"/>
  <c r="J250" i="13"/>
  <c r="J249" i="13" s="1"/>
  <c r="K250" i="13"/>
  <c r="L250" i="13"/>
  <c r="L249" i="13" s="1"/>
  <c r="J253" i="13"/>
  <c r="I254" i="13"/>
  <c r="I253" i="13" s="1"/>
  <c r="J254" i="13"/>
  <c r="K254" i="13"/>
  <c r="K253" i="13" s="1"/>
  <c r="L254" i="13"/>
  <c r="L253" i="13" s="1"/>
  <c r="I257" i="13"/>
  <c r="J257" i="13"/>
  <c r="I258" i="13"/>
  <c r="J258" i="13"/>
  <c r="K258" i="13"/>
  <c r="K257" i="13" s="1"/>
  <c r="L258" i="13"/>
  <c r="L257" i="13" s="1"/>
  <c r="K261" i="13"/>
  <c r="I262" i="13"/>
  <c r="I261" i="13" s="1"/>
  <c r="J262" i="13"/>
  <c r="J261" i="13" s="1"/>
  <c r="K262" i="13"/>
  <c r="L262" i="13"/>
  <c r="L261" i="13" s="1"/>
  <c r="J264" i="13"/>
  <c r="L264" i="13"/>
  <c r="I265" i="13"/>
  <c r="I264" i="13" s="1"/>
  <c r="J265" i="13"/>
  <c r="K265" i="13"/>
  <c r="K264" i="13" s="1"/>
  <c r="L265" i="13"/>
  <c r="I267" i="13"/>
  <c r="J267" i="13"/>
  <c r="I268" i="13"/>
  <c r="J268" i="13"/>
  <c r="K268" i="13"/>
  <c r="K267" i="13" s="1"/>
  <c r="L268" i="13"/>
  <c r="L267" i="13" s="1"/>
  <c r="I272" i="13"/>
  <c r="J272" i="13"/>
  <c r="I273" i="13"/>
  <c r="J273" i="13"/>
  <c r="K273" i="13"/>
  <c r="K272" i="13" s="1"/>
  <c r="L273" i="13"/>
  <c r="L272" i="13" s="1"/>
  <c r="I275" i="13"/>
  <c r="J275" i="13"/>
  <c r="K275" i="13"/>
  <c r="L275" i="13"/>
  <c r="I278" i="13"/>
  <c r="J278" i="13"/>
  <c r="K278" i="13"/>
  <c r="L278" i="13"/>
  <c r="J281" i="13"/>
  <c r="L281" i="13"/>
  <c r="I282" i="13"/>
  <c r="I281" i="13" s="1"/>
  <c r="J282" i="13"/>
  <c r="K282" i="13"/>
  <c r="K281" i="13" s="1"/>
  <c r="L282" i="13"/>
  <c r="I285" i="13"/>
  <c r="J285" i="13"/>
  <c r="I286" i="13"/>
  <c r="J286" i="13"/>
  <c r="K286" i="13"/>
  <c r="K285" i="13" s="1"/>
  <c r="L286" i="13"/>
  <c r="L285" i="13" s="1"/>
  <c r="K289" i="13"/>
  <c r="I290" i="13"/>
  <c r="I289" i="13" s="1"/>
  <c r="J290" i="13"/>
  <c r="J289" i="13" s="1"/>
  <c r="K290" i="13"/>
  <c r="L290" i="13"/>
  <c r="L289" i="13" s="1"/>
  <c r="J293" i="13"/>
  <c r="L293" i="13"/>
  <c r="I294" i="13"/>
  <c r="I293" i="13" s="1"/>
  <c r="J294" i="13"/>
  <c r="K294" i="13"/>
  <c r="K293" i="13" s="1"/>
  <c r="L294" i="13"/>
  <c r="I296" i="13"/>
  <c r="J296" i="13"/>
  <c r="I297" i="13"/>
  <c r="J297" i="13"/>
  <c r="K297" i="13"/>
  <c r="K296" i="13" s="1"/>
  <c r="L297" i="13"/>
  <c r="L296" i="13" s="1"/>
  <c r="K299" i="13"/>
  <c r="I300" i="13"/>
  <c r="I299" i="13" s="1"/>
  <c r="J300" i="13"/>
  <c r="J299" i="13" s="1"/>
  <c r="K300" i="13"/>
  <c r="L300" i="13"/>
  <c r="L299" i="13" s="1"/>
  <c r="I306" i="13"/>
  <c r="J306" i="13"/>
  <c r="K306" i="13"/>
  <c r="K305" i="13" s="1"/>
  <c r="K304" i="13" s="1"/>
  <c r="L306" i="13"/>
  <c r="L305" i="13" s="1"/>
  <c r="I308" i="13"/>
  <c r="J308" i="13"/>
  <c r="K308" i="13"/>
  <c r="L308" i="13"/>
  <c r="I311" i="13"/>
  <c r="I305" i="13" s="1"/>
  <c r="I304" i="13" s="1"/>
  <c r="J311" i="13"/>
  <c r="J305" i="13" s="1"/>
  <c r="K311" i="13"/>
  <c r="L311" i="13"/>
  <c r="J314" i="13"/>
  <c r="L314" i="13"/>
  <c r="I315" i="13"/>
  <c r="I314" i="13" s="1"/>
  <c r="J315" i="13"/>
  <c r="K315" i="13"/>
  <c r="K314" i="13" s="1"/>
  <c r="L315" i="13"/>
  <c r="I318" i="13"/>
  <c r="J318" i="13"/>
  <c r="I319" i="13"/>
  <c r="J319" i="13"/>
  <c r="K319" i="13"/>
  <c r="K318" i="13" s="1"/>
  <c r="L319" i="13"/>
  <c r="L318" i="13" s="1"/>
  <c r="K322" i="13"/>
  <c r="L322" i="13"/>
  <c r="I323" i="13"/>
  <c r="I322" i="13" s="1"/>
  <c r="J323" i="13"/>
  <c r="J322" i="13" s="1"/>
  <c r="K323" i="13"/>
  <c r="L323" i="13"/>
  <c r="L326" i="13"/>
  <c r="I327" i="13"/>
  <c r="I326" i="13" s="1"/>
  <c r="J327" i="13"/>
  <c r="J326" i="13" s="1"/>
  <c r="K327" i="13"/>
  <c r="K326" i="13" s="1"/>
  <c r="L327" i="13"/>
  <c r="I329" i="13"/>
  <c r="J329" i="13"/>
  <c r="I330" i="13"/>
  <c r="J330" i="13"/>
  <c r="K330" i="13"/>
  <c r="K329" i="13" s="1"/>
  <c r="L330" i="13"/>
  <c r="L329" i="13" s="1"/>
  <c r="K332" i="13"/>
  <c r="L332" i="13"/>
  <c r="I333" i="13"/>
  <c r="I332" i="13" s="1"/>
  <c r="J333" i="13"/>
  <c r="J332" i="13" s="1"/>
  <c r="K333" i="13"/>
  <c r="L333" i="13"/>
  <c r="K337" i="13"/>
  <c r="L337" i="13"/>
  <c r="I338" i="13"/>
  <c r="I337" i="13" s="1"/>
  <c r="J338" i="13"/>
  <c r="J337" i="13" s="1"/>
  <c r="K338" i="13"/>
  <c r="L338" i="13"/>
  <c r="I340" i="13"/>
  <c r="J340" i="13"/>
  <c r="K340" i="13"/>
  <c r="L340" i="13"/>
  <c r="I343" i="13"/>
  <c r="J343" i="13"/>
  <c r="K343" i="13"/>
  <c r="L343" i="13"/>
  <c r="I346" i="13"/>
  <c r="J346" i="13"/>
  <c r="I347" i="13"/>
  <c r="J347" i="13"/>
  <c r="K347" i="13"/>
  <c r="K346" i="13" s="1"/>
  <c r="L347" i="13"/>
  <c r="L346" i="13" s="1"/>
  <c r="K350" i="13"/>
  <c r="L350" i="13"/>
  <c r="I351" i="13"/>
  <c r="I350" i="13" s="1"/>
  <c r="J351" i="13"/>
  <c r="J350" i="13" s="1"/>
  <c r="K351" i="13"/>
  <c r="L351" i="13"/>
  <c r="J354" i="13"/>
  <c r="L354" i="13"/>
  <c r="I355" i="13"/>
  <c r="I354" i="13" s="1"/>
  <c r="J355" i="13"/>
  <c r="K355" i="13"/>
  <c r="K354" i="13" s="1"/>
  <c r="L355" i="13"/>
  <c r="I358" i="13"/>
  <c r="J358" i="13"/>
  <c r="I359" i="13"/>
  <c r="J359" i="13"/>
  <c r="K359" i="13"/>
  <c r="K358" i="13" s="1"/>
  <c r="L359" i="13"/>
  <c r="L358" i="13" s="1"/>
  <c r="K361" i="13"/>
  <c r="I362" i="13"/>
  <c r="I361" i="13" s="1"/>
  <c r="J362" i="13"/>
  <c r="J361" i="13" s="1"/>
  <c r="K362" i="13"/>
  <c r="L362" i="13"/>
  <c r="L361" i="13" s="1"/>
  <c r="L364" i="13"/>
  <c r="I365" i="13"/>
  <c r="I364" i="13" s="1"/>
  <c r="J365" i="13"/>
  <c r="J364" i="13" s="1"/>
  <c r="K365" i="13"/>
  <c r="K364" i="13" s="1"/>
  <c r="L365" i="13"/>
  <c r="I38" i="12"/>
  <c r="I37" i="12" s="1"/>
  <c r="I36" i="12" s="1"/>
  <c r="I35" i="12" s="1"/>
  <c r="J38" i="12"/>
  <c r="J37" i="12" s="1"/>
  <c r="J36" i="12" s="1"/>
  <c r="J35" i="12" s="1"/>
  <c r="K38" i="12"/>
  <c r="K37" i="12" s="1"/>
  <c r="K36" i="12" s="1"/>
  <c r="K35" i="12" s="1"/>
  <c r="L38" i="12"/>
  <c r="L37" i="12" s="1"/>
  <c r="L36" i="12" s="1"/>
  <c r="L35" i="12" s="1"/>
  <c r="I40" i="12"/>
  <c r="J40" i="12"/>
  <c r="K40" i="12"/>
  <c r="L40" i="12"/>
  <c r="I44" i="12"/>
  <c r="I43" i="12" s="1"/>
  <c r="I42" i="12" s="1"/>
  <c r="J44" i="12"/>
  <c r="J43" i="12" s="1"/>
  <c r="J42" i="12" s="1"/>
  <c r="K44" i="12"/>
  <c r="K43" i="12" s="1"/>
  <c r="K42" i="12" s="1"/>
  <c r="L44" i="12"/>
  <c r="L43" i="12" s="1"/>
  <c r="L42" i="12" s="1"/>
  <c r="J48" i="12"/>
  <c r="J47" i="12" s="1"/>
  <c r="J46" i="12" s="1"/>
  <c r="K48" i="12"/>
  <c r="K47" i="12" s="1"/>
  <c r="K46" i="12" s="1"/>
  <c r="I49" i="12"/>
  <c r="I48" i="12" s="1"/>
  <c r="I47" i="12" s="1"/>
  <c r="I46" i="12" s="1"/>
  <c r="J49" i="12"/>
  <c r="K49" i="12"/>
  <c r="L49" i="12"/>
  <c r="L48" i="12" s="1"/>
  <c r="L47" i="12" s="1"/>
  <c r="L46" i="12" s="1"/>
  <c r="I67" i="12"/>
  <c r="L67" i="12"/>
  <c r="I68" i="12"/>
  <c r="J68" i="12"/>
  <c r="J67" i="12" s="1"/>
  <c r="J66" i="12" s="1"/>
  <c r="K68" i="12"/>
  <c r="K67" i="12" s="1"/>
  <c r="K66" i="12" s="1"/>
  <c r="L68" i="12"/>
  <c r="J72" i="12"/>
  <c r="K72" i="12"/>
  <c r="I73" i="12"/>
  <c r="I72" i="12" s="1"/>
  <c r="J73" i="12"/>
  <c r="K73" i="12"/>
  <c r="L73" i="12"/>
  <c r="L72" i="12" s="1"/>
  <c r="I78" i="12"/>
  <c r="I77" i="12" s="1"/>
  <c r="J78" i="12"/>
  <c r="J77" i="12" s="1"/>
  <c r="K78" i="12"/>
  <c r="K77" i="12" s="1"/>
  <c r="L78" i="12"/>
  <c r="L77" i="12" s="1"/>
  <c r="I83" i="12"/>
  <c r="I82" i="12" s="1"/>
  <c r="I84" i="12"/>
  <c r="J84" i="12"/>
  <c r="J83" i="12" s="1"/>
  <c r="J82" i="12" s="1"/>
  <c r="K84" i="12"/>
  <c r="K83" i="12" s="1"/>
  <c r="K82" i="12" s="1"/>
  <c r="L84" i="12"/>
  <c r="L83" i="12" s="1"/>
  <c r="L82" i="12" s="1"/>
  <c r="J88" i="12"/>
  <c r="J87" i="12" s="1"/>
  <c r="J86" i="12" s="1"/>
  <c r="K88" i="12"/>
  <c r="K87" i="12" s="1"/>
  <c r="K86" i="12" s="1"/>
  <c r="I89" i="12"/>
  <c r="I88" i="12" s="1"/>
  <c r="I87" i="12" s="1"/>
  <c r="I86" i="12" s="1"/>
  <c r="J89" i="12"/>
  <c r="K89" i="12"/>
  <c r="L89" i="12"/>
  <c r="L88" i="12" s="1"/>
  <c r="L87" i="12" s="1"/>
  <c r="L86" i="12" s="1"/>
  <c r="I96" i="12"/>
  <c r="I95" i="12" s="1"/>
  <c r="I94" i="12" s="1"/>
  <c r="J96" i="12"/>
  <c r="J95" i="12" s="1"/>
  <c r="J94" i="12" s="1"/>
  <c r="K96" i="12"/>
  <c r="K95" i="12" s="1"/>
  <c r="K94" i="12" s="1"/>
  <c r="L96" i="12"/>
  <c r="L95" i="12" s="1"/>
  <c r="L94" i="12" s="1"/>
  <c r="I101" i="12"/>
  <c r="I100" i="12" s="1"/>
  <c r="I99" i="12" s="1"/>
  <c r="J101" i="12"/>
  <c r="J100" i="12" s="1"/>
  <c r="J99" i="12" s="1"/>
  <c r="K101" i="12"/>
  <c r="K100" i="12" s="1"/>
  <c r="K99" i="12" s="1"/>
  <c r="L101" i="12"/>
  <c r="L100" i="12" s="1"/>
  <c r="L99" i="12" s="1"/>
  <c r="I106" i="12"/>
  <c r="I105" i="12" s="1"/>
  <c r="J106" i="12"/>
  <c r="J105" i="12" s="1"/>
  <c r="K106" i="12"/>
  <c r="K105" i="12" s="1"/>
  <c r="K104" i="12" s="1"/>
  <c r="L106" i="12"/>
  <c r="L105" i="12" s="1"/>
  <c r="K109" i="12"/>
  <c r="I110" i="12"/>
  <c r="I109" i="12" s="1"/>
  <c r="J110" i="12"/>
  <c r="J109" i="12" s="1"/>
  <c r="K110" i="12"/>
  <c r="L110" i="12"/>
  <c r="L109" i="12" s="1"/>
  <c r="I116" i="12"/>
  <c r="I115" i="12" s="1"/>
  <c r="I114" i="12" s="1"/>
  <c r="J116" i="12"/>
  <c r="J115" i="12" s="1"/>
  <c r="J114" i="12" s="1"/>
  <c r="K116" i="12"/>
  <c r="K115" i="12" s="1"/>
  <c r="K114" i="12" s="1"/>
  <c r="L116" i="12"/>
  <c r="L115" i="12" s="1"/>
  <c r="L114" i="12" s="1"/>
  <c r="I121" i="12"/>
  <c r="I120" i="12" s="1"/>
  <c r="I119" i="12" s="1"/>
  <c r="J121" i="12"/>
  <c r="J120" i="12" s="1"/>
  <c r="J119" i="12" s="1"/>
  <c r="K121" i="12"/>
  <c r="K120" i="12" s="1"/>
  <c r="K119" i="12" s="1"/>
  <c r="L121" i="12"/>
  <c r="L120" i="12" s="1"/>
  <c r="L119" i="12" s="1"/>
  <c r="I125" i="12"/>
  <c r="I124" i="12" s="1"/>
  <c r="I123" i="12" s="1"/>
  <c r="J125" i="12"/>
  <c r="J124" i="12" s="1"/>
  <c r="J123" i="12" s="1"/>
  <c r="K125" i="12"/>
  <c r="K124" i="12" s="1"/>
  <c r="K123" i="12" s="1"/>
  <c r="L125" i="12"/>
  <c r="L124" i="12" s="1"/>
  <c r="L123" i="12" s="1"/>
  <c r="I129" i="12"/>
  <c r="I128" i="12" s="1"/>
  <c r="I127" i="12" s="1"/>
  <c r="J129" i="12"/>
  <c r="J128" i="12" s="1"/>
  <c r="J127" i="12" s="1"/>
  <c r="K129" i="12"/>
  <c r="K128" i="12" s="1"/>
  <c r="K127" i="12" s="1"/>
  <c r="L129" i="12"/>
  <c r="L128" i="12" s="1"/>
  <c r="L127" i="12" s="1"/>
  <c r="I133" i="12"/>
  <c r="I132" i="12" s="1"/>
  <c r="I131" i="12" s="1"/>
  <c r="J133" i="12"/>
  <c r="J132" i="12" s="1"/>
  <c r="J131" i="12" s="1"/>
  <c r="K133" i="12"/>
  <c r="K132" i="12" s="1"/>
  <c r="K131" i="12" s="1"/>
  <c r="L133" i="12"/>
  <c r="L132" i="12" s="1"/>
  <c r="L131" i="12" s="1"/>
  <c r="I137" i="12"/>
  <c r="I136" i="12" s="1"/>
  <c r="I135" i="12" s="1"/>
  <c r="J137" i="12"/>
  <c r="J136" i="12" s="1"/>
  <c r="J135" i="12" s="1"/>
  <c r="K137" i="12"/>
  <c r="K136" i="12" s="1"/>
  <c r="K135" i="12" s="1"/>
  <c r="L137" i="12"/>
  <c r="L136" i="12" s="1"/>
  <c r="L135" i="12" s="1"/>
  <c r="I141" i="12"/>
  <c r="I140" i="12" s="1"/>
  <c r="I139" i="12" s="1"/>
  <c r="J141" i="12"/>
  <c r="J140" i="12" s="1"/>
  <c r="J139" i="12" s="1"/>
  <c r="L141" i="12"/>
  <c r="L140" i="12" s="1"/>
  <c r="L139" i="12" s="1"/>
  <c r="I142" i="12"/>
  <c r="J142" i="12"/>
  <c r="K142" i="12"/>
  <c r="K141" i="12" s="1"/>
  <c r="K140" i="12" s="1"/>
  <c r="L142" i="12"/>
  <c r="I146" i="12"/>
  <c r="I145" i="12" s="1"/>
  <c r="J146" i="12"/>
  <c r="J145" i="12" s="1"/>
  <c r="L146" i="12"/>
  <c r="L145" i="12" s="1"/>
  <c r="I147" i="12"/>
  <c r="J147" i="12"/>
  <c r="K147" i="12"/>
  <c r="K146" i="12" s="1"/>
  <c r="K145" i="12" s="1"/>
  <c r="L147" i="12"/>
  <c r="I151" i="12"/>
  <c r="I150" i="12" s="1"/>
  <c r="J151" i="12"/>
  <c r="J150" i="12" s="1"/>
  <c r="K151" i="12"/>
  <c r="K150" i="12" s="1"/>
  <c r="L151" i="12"/>
  <c r="L150" i="12" s="1"/>
  <c r="I155" i="12"/>
  <c r="I154" i="12" s="1"/>
  <c r="I153" i="12" s="1"/>
  <c r="J155" i="12"/>
  <c r="J154" i="12" s="1"/>
  <c r="J153" i="12" s="1"/>
  <c r="K155" i="12"/>
  <c r="K154" i="12" s="1"/>
  <c r="K153" i="12" s="1"/>
  <c r="L155" i="12"/>
  <c r="L154" i="12" s="1"/>
  <c r="L153" i="12" s="1"/>
  <c r="I160" i="12"/>
  <c r="I159" i="12" s="1"/>
  <c r="I158" i="12" s="1"/>
  <c r="J160" i="12"/>
  <c r="J159" i="12" s="1"/>
  <c r="J158" i="12" s="1"/>
  <c r="L160" i="12"/>
  <c r="L159" i="12" s="1"/>
  <c r="L158" i="12" s="1"/>
  <c r="I161" i="12"/>
  <c r="J161" i="12"/>
  <c r="K161" i="12"/>
  <c r="K160" i="12" s="1"/>
  <c r="L161" i="12"/>
  <c r="I166" i="12"/>
  <c r="I165" i="12" s="1"/>
  <c r="J166" i="12"/>
  <c r="J165" i="12" s="1"/>
  <c r="K166" i="12"/>
  <c r="K165" i="12" s="1"/>
  <c r="L166" i="12"/>
  <c r="L165" i="12" s="1"/>
  <c r="I170" i="12"/>
  <c r="I169" i="12" s="1"/>
  <c r="J170" i="12"/>
  <c r="J169" i="12" s="1"/>
  <c r="L170" i="12"/>
  <c r="L169" i="12" s="1"/>
  <c r="I171" i="12"/>
  <c r="J171" i="12"/>
  <c r="K171" i="12"/>
  <c r="K170" i="12" s="1"/>
  <c r="K169" i="12" s="1"/>
  <c r="L171" i="12"/>
  <c r="I174" i="12"/>
  <c r="J174" i="12"/>
  <c r="L174" i="12"/>
  <c r="I175" i="12"/>
  <c r="J175" i="12"/>
  <c r="K175" i="12"/>
  <c r="K174" i="12" s="1"/>
  <c r="L175" i="12"/>
  <c r="I180" i="12"/>
  <c r="I179" i="12" s="1"/>
  <c r="J180" i="12"/>
  <c r="J179" i="12" s="1"/>
  <c r="K180" i="12"/>
  <c r="K179" i="12" s="1"/>
  <c r="L180" i="12"/>
  <c r="L179" i="12" s="1"/>
  <c r="J187" i="12"/>
  <c r="K187" i="12"/>
  <c r="L187" i="12"/>
  <c r="I188" i="12"/>
  <c r="I187" i="12" s="1"/>
  <c r="J188" i="12"/>
  <c r="K188" i="12"/>
  <c r="L188" i="12"/>
  <c r="I190" i="12"/>
  <c r="J190" i="12"/>
  <c r="J186" i="12" s="1"/>
  <c r="L190" i="12"/>
  <c r="L186" i="12" s="1"/>
  <c r="I191" i="12"/>
  <c r="J191" i="12"/>
  <c r="K191" i="12"/>
  <c r="K190" i="12" s="1"/>
  <c r="L191" i="12"/>
  <c r="I196" i="12"/>
  <c r="I195" i="12" s="1"/>
  <c r="J196" i="12"/>
  <c r="J195" i="12" s="1"/>
  <c r="K196" i="12"/>
  <c r="K195" i="12" s="1"/>
  <c r="L196" i="12"/>
  <c r="L195" i="12" s="1"/>
  <c r="J201" i="12"/>
  <c r="K201" i="12"/>
  <c r="L201" i="12"/>
  <c r="I202" i="12"/>
  <c r="I201" i="12" s="1"/>
  <c r="J202" i="12"/>
  <c r="K202" i="12"/>
  <c r="L202" i="12"/>
  <c r="I206" i="12"/>
  <c r="J206" i="12"/>
  <c r="L206" i="12"/>
  <c r="I207" i="12"/>
  <c r="J207" i="12"/>
  <c r="K207" i="12"/>
  <c r="K206" i="12" s="1"/>
  <c r="L207" i="12"/>
  <c r="I210" i="12"/>
  <c r="I209" i="12" s="1"/>
  <c r="J210" i="12"/>
  <c r="J209" i="12" s="1"/>
  <c r="L210" i="12"/>
  <c r="L209" i="12" s="1"/>
  <c r="I211" i="12"/>
  <c r="J211" i="12"/>
  <c r="K211" i="12"/>
  <c r="K210" i="12" s="1"/>
  <c r="K209" i="12" s="1"/>
  <c r="L211" i="12"/>
  <c r="I217" i="12"/>
  <c r="J217" i="12"/>
  <c r="L217" i="12"/>
  <c r="L216" i="12" s="1"/>
  <c r="I218" i="12"/>
  <c r="J218" i="12"/>
  <c r="K218" i="12"/>
  <c r="K217" i="12" s="1"/>
  <c r="K216" i="12" s="1"/>
  <c r="L218" i="12"/>
  <c r="I221" i="12"/>
  <c r="I220" i="12" s="1"/>
  <c r="J221" i="12"/>
  <c r="J220" i="12" s="1"/>
  <c r="K221" i="12"/>
  <c r="K220" i="12" s="1"/>
  <c r="L221" i="12"/>
  <c r="L220" i="12" s="1"/>
  <c r="I230" i="12"/>
  <c r="I229" i="12" s="1"/>
  <c r="I228" i="12" s="1"/>
  <c r="J230" i="12"/>
  <c r="J229" i="12" s="1"/>
  <c r="J228" i="12" s="1"/>
  <c r="K230" i="12"/>
  <c r="K229" i="12" s="1"/>
  <c r="K228" i="12" s="1"/>
  <c r="L230" i="12"/>
  <c r="L229" i="12" s="1"/>
  <c r="L228" i="12" s="1"/>
  <c r="I234" i="12"/>
  <c r="I233" i="12" s="1"/>
  <c r="I232" i="12" s="1"/>
  <c r="J234" i="12"/>
  <c r="J233" i="12" s="1"/>
  <c r="J232" i="12" s="1"/>
  <c r="K234" i="12"/>
  <c r="K233" i="12" s="1"/>
  <c r="K232" i="12" s="1"/>
  <c r="L234" i="12"/>
  <c r="L233" i="12" s="1"/>
  <c r="L232" i="12" s="1"/>
  <c r="I240" i="12"/>
  <c r="J240" i="12"/>
  <c r="J239" i="12" s="1"/>
  <c r="L240" i="12"/>
  <c r="I241" i="12"/>
  <c r="J241" i="12"/>
  <c r="K241" i="12"/>
  <c r="K240" i="12" s="1"/>
  <c r="L241" i="12"/>
  <c r="I243" i="12"/>
  <c r="J243" i="12"/>
  <c r="K243" i="12"/>
  <c r="L243" i="12"/>
  <c r="I246" i="12"/>
  <c r="J246" i="12"/>
  <c r="K246" i="12"/>
  <c r="L246" i="12"/>
  <c r="J249" i="12"/>
  <c r="K249" i="12"/>
  <c r="L249" i="12"/>
  <c r="I250" i="12"/>
  <c r="I249" i="12" s="1"/>
  <c r="J250" i="12"/>
  <c r="K250" i="12"/>
  <c r="L250" i="12"/>
  <c r="I253" i="12"/>
  <c r="J253" i="12"/>
  <c r="I254" i="12"/>
  <c r="J254" i="12"/>
  <c r="K254" i="12"/>
  <c r="K253" i="12" s="1"/>
  <c r="L254" i="12"/>
  <c r="L253" i="12" s="1"/>
  <c r="I258" i="12"/>
  <c r="I257" i="12" s="1"/>
  <c r="J258" i="12"/>
  <c r="J257" i="12" s="1"/>
  <c r="K258" i="12"/>
  <c r="K257" i="12" s="1"/>
  <c r="L258" i="12"/>
  <c r="L257" i="12" s="1"/>
  <c r="J261" i="12"/>
  <c r="K261" i="12"/>
  <c r="L261" i="12"/>
  <c r="I262" i="12"/>
  <c r="I261" i="12" s="1"/>
  <c r="J262" i="12"/>
  <c r="K262" i="12"/>
  <c r="L262" i="12"/>
  <c r="I264" i="12"/>
  <c r="I265" i="12"/>
  <c r="J265" i="12"/>
  <c r="J264" i="12" s="1"/>
  <c r="K265" i="12"/>
  <c r="K264" i="12" s="1"/>
  <c r="L265" i="12"/>
  <c r="L264" i="12" s="1"/>
  <c r="I268" i="12"/>
  <c r="I267" i="12" s="1"/>
  <c r="J268" i="12"/>
  <c r="J267" i="12" s="1"/>
  <c r="K268" i="12"/>
  <c r="K267" i="12" s="1"/>
  <c r="L268" i="12"/>
  <c r="L267" i="12" s="1"/>
  <c r="I273" i="12"/>
  <c r="I272" i="12" s="1"/>
  <c r="J273" i="12"/>
  <c r="J272" i="12" s="1"/>
  <c r="K273" i="12"/>
  <c r="K272" i="12" s="1"/>
  <c r="L273" i="12"/>
  <c r="L272" i="12" s="1"/>
  <c r="I275" i="12"/>
  <c r="J275" i="12"/>
  <c r="K275" i="12"/>
  <c r="L275" i="12"/>
  <c r="I278" i="12"/>
  <c r="J278" i="12"/>
  <c r="K278" i="12"/>
  <c r="L278" i="12"/>
  <c r="I281" i="12"/>
  <c r="J281" i="12"/>
  <c r="I282" i="12"/>
  <c r="J282" i="12"/>
  <c r="K282" i="12"/>
  <c r="K281" i="12" s="1"/>
  <c r="L282" i="12"/>
  <c r="L281" i="12" s="1"/>
  <c r="I286" i="12"/>
  <c r="I285" i="12" s="1"/>
  <c r="J286" i="12"/>
  <c r="J285" i="12" s="1"/>
  <c r="K286" i="12"/>
  <c r="K285" i="12" s="1"/>
  <c r="L286" i="12"/>
  <c r="L285" i="12" s="1"/>
  <c r="J289" i="12"/>
  <c r="K289" i="12"/>
  <c r="L289" i="12"/>
  <c r="I290" i="12"/>
  <c r="I289" i="12" s="1"/>
  <c r="J290" i="12"/>
  <c r="K290" i="12"/>
  <c r="L290" i="12"/>
  <c r="I293" i="12"/>
  <c r="J293" i="12"/>
  <c r="L293" i="12"/>
  <c r="I294" i="12"/>
  <c r="J294" i="12"/>
  <c r="K294" i="12"/>
  <c r="K293" i="12" s="1"/>
  <c r="L294" i="12"/>
  <c r="I297" i="12"/>
  <c r="I296" i="12" s="1"/>
  <c r="J297" i="12"/>
  <c r="J296" i="12" s="1"/>
  <c r="K297" i="12"/>
  <c r="K296" i="12" s="1"/>
  <c r="L297" i="12"/>
  <c r="L296" i="12" s="1"/>
  <c r="J299" i="12"/>
  <c r="K299" i="12"/>
  <c r="L299" i="12"/>
  <c r="I300" i="12"/>
  <c r="I299" i="12" s="1"/>
  <c r="J300" i="12"/>
  <c r="K300" i="12"/>
  <c r="L300" i="12"/>
  <c r="I306" i="12"/>
  <c r="I305" i="12" s="1"/>
  <c r="J306" i="12"/>
  <c r="J305" i="12" s="1"/>
  <c r="K306" i="12"/>
  <c r="K305" i="12" s="1"/>
  <c r="K304" i="12" s="1"/>
  <c r="K303" i="12" s="1"/>
  <c r="L306" i="12"/>
  <c r="L305" i="12" s="1"/>
  <c r="I308" i="12"/>
  <c r="J308" i="12"/>
  <c r="K308" i="12"/>
  <c r="L308" i="12"/>
  <c r="I311" i="12"/>
  <c r="J311" i="12"/>
  <c r="K311" i="12"/>
  <c r="L311" i="12"/>
  <c r="I314" i="12"/>
  <c r="J314" i="12"/>
  <c r="L314" i="12"/>
  <c r="I315" i="12"/>
  <c r="J315" i="12"/>
  <c r="K315" i="12"/>
  <c r="K314" i="12" s="1"/>
  <c r="L315" i="12"/>
  <c r="I319" i="12"/>
  <c r="I318" i="12" s="1"/>
  <c r="J319" i="12"/>
  <c r="J318" i="12" s="1"/>
  <c r="K319" i="12"/>
  <c r="K318" i="12" s="1"/>
  <c r="L319" i="12"/>
  <c r="L318" i="12" s="1"/>
  <c r="J322" i="12"/>
  <c r="K322" i="12"/>
  <c r="L322" i="12"/>
  <c r="I323" i="12"/>
  <c r="I322" i="12" s="1"/>
  <c r="J323" i="12"/>
  <c r="K323" i="12"/>
  <c r="L323" i="12"/>
  <c r="I326" i="12"/>
  <c r="I327" i="12"/>
  <c r="J327" i="12"/>
  <c r="J326" i="12" s="1"/>
  <c r="K327" i="12"/>
  <c r="K326" i="12" s="1"/>
  <c r="L327" i="12"/>
  <c r="L326" i="12" s="1"/>
  <c r="I330" i="12"/>
  <c r="I329" i="12" s="1"/>
  <c r="J330" i="12"/>
  <c r="J329" i="12" s="1"/>
  <c r="K330" i="12"/>
  <c r="K329" i="12" s="1"/>
  <c r="L330" i="12"/>
  <c r="L329" i="12" s="1"/>
  <c r="J332" i="12"/>
  <c r="K332" i="12"/>
  <c r="L332" i="12"/>
  <c r="I333" i="12"/>
  <c r="I332" i="12" s="1"/>
  <c r="J333" i="12"/>
  <c r="K333" i="12"/>
  <c r="L333" i="12"/>
  <c r="J337" i="12"/>
  <c r="K337" i="12"/>
  <c r="K336" i="12" s="1"/>
  <c r="L337" i="12"/>
  <c r="L336" i="12" s="1"/>
  <c r="I338" i="12"/>
  <c r="I337" i="12" s="1"/>
  <c r="J338" i="12"/>
  <c r="K338" i="12"/>
  <c r="L338" i="12"/>
  <c r="I340" i="12"/>
  <c r="J340" i="12"/>
  <c r="K340" i="12"/>
  <c r="L340" i="12"/>
  <c r="I343" i="12"/>
  <c r="J343" i="12"/>
  <c r="K343" i="12"/>
  <c r="L343" i="12"/>
  <c r="I347" i="12"/>
  <c r="I346" i="12" s="1"/>
  <c r="J347" i="12"/>
  <c r="J346" i="12" s="1"/>
  <c r="K347" i="12"/>
  <c r="K346" i="12" s="1"/>
  <c r="L347" i="12"/>
  <c r="L346" i="12" s="1"/>
  <c r="J350" i="12"/>
  <c r="K350" i="12"/>
  <c r="L350" i="12"/>
  <c r="I351" i="12"/>
  <c r="I350" i="12" s="1"/>
  <c r="J351" i="12"/>
  <c r="K351" i="12"/>
  <c r="L351" i="12"/>
  <c r="I354" i="12"/>
  <c r="J354" i="12"/>
  <c r="L354" i="12"/>
  <c r="I355" i="12"/>
  <c r="J355" i="12"/>
  <c r="K355" i="12"/>
  <c r="K354" i="12" s="1"/>
  <c r="L355" i="12"/>
  <c r="I359" i="12"/>
  <c r="I358" i="12" s="1"/>
  <c r="J359" i="12"/>
  <c r="J358" i="12" s="1"/>
  <c r="K359" i="12"/>
  <c r="K358" i="12" s="1"/>
  <c r="L359" i="12"/>
  <c r="L358" i="12" s="1"/>
  <c r="J361" i="12"/>
  <c r="K361" i="12"/>
  <c r="L361" i="12"/>
  <c r="I362" i="12"/>
  <c r="I361" i="12" s="1"/>
  <c r="J362" i="12"/>
  <c r="K362" i="12"/>
  <c r="L362" i="12"/>
  <c r="I364" i="12"/>
  <c r="J364" i="12"/>
  <c r="L364" i="12"/>
  <c r="I365" i="12"/>
  <c r="J365" i="12"/>
  <c r="K365" i="12"/>
  <c r="K364" i="12" s="1"/>
  <c r="L365" i="12"/>
  <c r="L37" i="11"/>
  <c r="L36" i="11" s="1"/>
  <c r="I38" i="11"/>
  <c r="I37" i="11" s="1"/>
  <c r="I36" i="11" s="1"/>
  <c r="J38" i="11"/>
  <c r="J37" i="11" s="1"/>
  <c r="J36" i="11" s="1"/>
  <c r="J35" i="11" s="1"/>
  <c r="K38" i="11"/>
  <c r="K37" i="11" s="1"/>
  <c r="K36" i="11" s="1"/>
  <c r="K35" i="11" s="1"/>
  <c r="L38" i="11"/>
  <c r="I40" i="11"/>
  <c r="J40" i="11"/>
  <c r="K40" i="11"/>
  <c r="L40" i="11"/>
  <c r="I44" i="11"/>
  <c r="I43" i="11" s="1"/>
  <c r="I42" i="11" s="1"/>
  <c r="J44" i="11"/>
  <c r="J43" i="11" s="1"/>
  <c r="J42" i="11" s="1"/>
  <c r="K44" i="11"/>
  <c r="K43" i="11" s="1"/>
  <c r="K42" i="11" s="1"/>
  <c r="L44" i="11"/>
  <c r="L43" i="11" s="1"/>
  <c r="L42" i="11" s="1"/>
  <c r="I48" i="11"/>
  <c r="I47" i="11" s="1"/>
  <c r="I46" i="11" s="1"/>
  <c r="J48" i="11"/>
  <c r="J47" i="11" s="1"/>
  <c r="J46" i="11" s="1"/>
  <c r="K48" i="11"/>
  <c r="K47" i="11" s="1"/>
  <c r="K46" i="11" s="1"/>
  <c r="I49" i="11"/>
  <c r="J49" i="11"/>
  <c r="K49" i="11"/>
  <c r="L49" i="11"/>
  <c r="L48" i="11" s="1"/>
  <c r="L47" i="11" s="1"/>
  <c r="L46" i="11" s="1"/>
  <c r="L67" i="11"/>
  <c r="I68" i="11"/>
  <c r="I67" i="11" s="1"/>
  <c r="I66" i="11" s="1"/>
  <c r="J68" i="11"/>
  <c r="J67" i="11" s="1"/>
  <c r="K68" i="11"/>
  <c r="K67" i="11" s="1"/>
  <c r="K66" i="11" s="1"/>
  <c r="K65" i="11" s="1"/>
  <c r="L68" i="11"/>
  <c r="I72" i="11"/>
  <c r="J72" i="11"/>
  <c r="K72" i="11"/>
  <c r="I73" i="11"/>
  <c r="J73" i="11"/>
  <c r="K73" i="11"/>
  <c r="L73" i="11"/>
  <c r="L72" i="11" s="1"/>
  <c r="I78" i="11"/>
  <c r="I77" i="11" s="1"/>
  <c r="J78" i="11"/>
  <c r="J77" i="11" s="1"/>
  <c r="K78" i="11"/>
  <c r="K77" i="11" s="1"/>
  <c r="L78" i="11"/>
  <c r="L77" i="11" s="1"/>
  <c r="I84" i="11"/>
  <c r="I83" i="11" s="1"/>
  <c r="I82" i="11" s="1"/>
  <c r="J84" i="11"/>
  <c r="J83" i="11" s="1"/>
  <c r="J82" i="11" s="1"/>
  <c r="K84" i="11"/>
  <c r="K83" i="11" s="1"/>
  <c r="K82" i="11" s="1"/>
  <c r="L84" i="11"/>
  <c r="L83" i="11" s="1"/>
  <c r="L82" i="11" s="1"/>
  <c r="I88" i="11"/>
  <c r="I87" i="11" s="1"/>
  <c r="I86" i="11" s="1"/>
  <c r="J88" i="11"/>
  <c r="J87" i="11" s="1"/>
  <c r="J86" i="11" s="1"/>
  <c r="K88" i="11"/>
  <c r="K87" i="11" s="1"/>
  <c r="K86" i="11" s="1"/>
  <c r="I89" i="11"/>
  <c r="J89" i="11"/>
  <c r="K89" i="11"/>
  <c r="L89" i="11"/>
  <c r="L88" i="11" s="1"/>
  <c r="L87" i="11" s="1"/>
  <c r="L86" i="11" s="1"/>
  <c r="L95" i="11"/>
  <c r="L94" i="11" s="1"/>
  <c r="I96" i="11"/>
  <c r="I95" i="11" s="1"/>
  <c r="I94" i="11" s="1"/>
  <c r="I93" i="11" s="1"/>
  <c r="J96" i="11"/>
  <c r="J95" i="11" s="1"/>
  <c r="J94" i="11" s="1"/>
  <c r="K96" i="11"/>
  <c r="K95" i="11" s="1"/>
  <c r="K94" i="11" s="1"/>
  <c r="L96" i="11"/>
  <c r="L100" i="11"/>
  <c r="L99" i="11" s="1"/>
  <c r="I101" i="11"/>
  <c r="I100" i="11" s="1"/>
  <c r="I99" i="11" s="1"/>
  <c r="J101" i="11"/>
  <c r="J100" i="11" s="1"/>
  <c r="J99" i="11" s="1"/>
  <c r="K101" i="11"/>
  <c r="K100" i="11" s="1"/>
  <c r="K99" i="11" s="1"/>
  <c r="L101" i="11"/>
  <c r="L105" i="11"/>
  <c r="L104" i="11" s="1"/>
  <c r="I106" i="11"/>
  <c r="I105" i="11" s="1"/>
  <c r="I104" i="11" s="1"/>
  <c r="J106" i="11"/>
  <c r="J105" i="11" s="1"/>
  <c r="J104" i="11" s="1"/>
  <c r="K106" i="11"/>
  <c r="K105" i="11" s="1"/>
  <c r="K104" i="11" s="1"/>
  <c r="L106" i="11"/>
  <c r="I109" i="11"/>
  <c r="J109" i="11"/>
  <c r="K109" i="11"/>
  <c r="I110" i="11"/>
  <c r="J110" i="11"/>
  <c r="K110" i="11"/>
  <c r="L110" i="11"/>
  <c r="L109" i="11" s="1"/>
  <c r="L115" i="11"/>
  <c r="L114" i="11" s="1"/>
  <c r="I116" i="11"/>
  <c r="I115" i="11" s="1"/>
  <c r="I114" i="11" s="1"/>
  <c r="J116" i="11"/>
  <c r="J115" i="11" s="1"/>
  <c r="J114" i="11" s="1"/>
  <c r="K116" i="11"/>
  <c r="K115" i="11" s="1"/>
  <c r="K114" i="11" s="1"/>
  <c r="L116" i="11"/>
  <c r="L120" i="11"/>
  <c r="L119" i="11" s="1"/>
  <c r="I121" i="11"/>
  <c r="I120" i="11" s="1"/>
  <c r="I119" i="11" s="1"/>
  <c r="J121" i="11"/>
  <c r="J120" i="11" s="1"/>
  <c r="J119" i="11" s="1"/>
  <c r="K121" i="11"/>
  <c r="K120" i="11" s="1"/>
  <c r="K119" i="11" s="1"/>
  <c r="L121" i="11"/>
  <c r="L124" i="11"/>
  <c r="L123" i="11" s="1"/>
  <c r="I125" i="11"/>
  <c r="I124" i="11" s="1"/>
  <c r="I123" i="11" s="1"/>
  <c r="J125" i="11"/>
  <c r="J124" i="11" s="1"/>
  <c r="J123" i="11" s="1"/>
  <c r="K125" i="11"/>
  <c r="K124" i="11" s="1"/>
  <c r="K123" i="11" s="1"/>
  <c r="L125" i="11"/>
  <c r="L128" i="11"/>
  <c r="L127" i="11" s="1"/>
  <c r="I129" i="11"/>
  <c r="I128" i="11" s="1"/>
  <c r="I127" i="11" s="1"/>
  <c r="J129" i="11"/>
  <c r="J128" i="11" s="1"/>
  <c r="J127" i="11" s="1"/>
  <c r="K129" i="11"/>
  <c r="K128" i="11" s="1"/>
  <c r="K127" i="11" s="1"/>
  <c r="L129" i="11"/>
  <c r="L132" i="11"/>
  <c r="L131" i="11" s="1"/>
  <c r="I133" i="11"/>
  <c r="I132" i="11" s="1"/>
  <c r="I131" i="11" s="1"/>
  <c r="J133" i="11"/>
  <c r="J132" i="11" s="1"/>
  <c r="J131" i="11" s="1"/>
  <c r="K133" i="11"/>
  <c r="K132" i="11" s="1"/>
  <c r="K131" i="11" s="1"/>
  <c r="L133" i="11"/>
  <c r="L136" i="11"/>
  <c r="L135" i="11" s="1"/>
  <c r="I137" i="11"/>
  <c r="I136" i="11" s="1"/>
  <c r="I135" i="11" s="1"/>
  <c r="J137" i="11"/>
  <c r="J136" i="11" s="1"/>
  <c r="J135" i="11" s="1"/>
  <c r="K137" i="11"/>
  <c r="K136" i="11" s="1"/>
  <c r="K135" i="11" s="1"/>
  <c r="L137" i="11"/>
  <c r="L140" i="11"/>
  <c r="L139" i="11" s="1"/>
  <c r="L141" i="11"/>
  <c r="I142" i="11"/>
  <c r="I141" i="11" s="1"/>
  <c r="I140" i="11" s="1"/>
  <c r="J142" i="11"/>
  <c r="J141" i="11" s="1"/>
  <c r="J140" i="11" s="1"/>
  <c r="J139" i="11" s="1"/>
  <c r="K142" i="11"/>
  <c r="K141" i="11" s="1"/>
  <c r="K140" i="11" s="1"/>
  <c r="L142" i="11"/>
  <c r="I147" i="11"/>
  <c r="I146" i="11" s="1"/>
  <c r="I145" i="11" s="1"/>
  <c r="J147" i="11"/>
  <c r="J146" i="11" s="1"/>
  <c r="J145" i="11" s="1"/>
  <c r="K147" i="11"/>
  <c r="K146" i="11" s="1"/>
  <c r="K145" i="11" s="1"/>
  <c r="L147" i="11"/>
  <c r="L146" i="11" s="1"/>
  <c r="L145" i="11" s="1"/>
  <c r="L150" i="11"/>
  <c r="I151" i="11"/>
  <c r="I150" i="11" s="1"/>
  <c r="J151" i="11"/>
  <c r="J150" i="11" s="1"/>
  <c r="K151" i="11"/>
  <c r="K150" i="11" s="1"/>
  <c r="L151" i="11"/>
  <c r="L154" i="11"/>
  <c r="L153" i="11" s="1"/>
  <c r="I155" i="11"/>
  <c r="I154" i="11" s="1"/>
  <c r="I153" i="11" s="1"/>
  <c r="J155" i="11"/>
  <c r="J154" i="11" s="1"/>
  <c r="J153" i="11" s="1"/>
  <c r="K155" i="11"/>
  <c r="K154" i="11" s="1"/>
  <c r="K153" i="11" s="1"/>
  <c r="L155" i="11"/>
  <c r="J160" i="11"/>
  <c r="J159" i="11" s="1"/>
  <c r="J158" i="11" s="1"/>
  <c r="L160" i="11"/>
  <c r="I161" i="11"/>
  <c r="I160" i="11" s="1"/>
  <c r="J161" i="11"/>
  <c r="K161" i="11"/>
  <c r="K160" i="11" s="1"/>
  <c r="K159" i="11" s="1"/>
  <c r="K158" i="11" s="1"/>
  <c r="L161" i="11"/>
  <c r="L165" i="11"/>
  <c r="L159" i="11" s="1"/>
  <c r="L158" i="11" s="1"/>
  <c r="I166" i="11"/>
  <c r="I165" i="11" s="1"/>
  <c r="J166" i="11"/>
  <c r="J165" i="11" s="1"/>
  <c r="K166" i="11"/>
  <c r="K165" i="11" s="1"/>
  <c r="L166" i="11"/>
  <c r="L169" i="11"/>
  <c r="J170" i="11"/>
  <c r="J169" i="11" s="1"/>
  <c r="L170" i="11"/>
  <c r="I171" i="11"/>
  <c r="I170" i="11" s="1"/>
  <c r="I169" i="11" s="1"/>
  <c r="J171" i="11"/>
  <c r="K171" i="11"/>
  <c r="K170" i="11" s="1"/>
  <c r="K169" i="11" s="1"/>
  <c r="K168" i="11" s="1"/>
  <c r="L171" i="11"/>
  <c r="J174" i="11"/>
  <c r="L174" i="11"/>
  <c r="I175" i="11"/>
  <c r="I174" i="11" s="1"/>
  <c r="J175" i="11"/>
  <c r="K175" i="11"/>
  <c r="K174" i="11" s="1"/>
  <c r="K173" i="11" s="1"/>
  <c r="L175" i="11"/>
  <c r="L179" i="11"/>
  <c r="L173" i="11" s="1"/>
  <c r="I180" i="11"/>
  <c r="I179" i="11" s="1"/>
  <c r="J180" i="11"/>
  <c r="J179" i="11" s="1"/>
  <c r="K180" i="11"/>
  <c r="K179" i="11" s="1"/>
  <c r="L180" i="11"/>
  <c r="I187" i="11"/>
  <c r="I186" i="11" s="1"/>
  <c r="K187" i="11"/>
  <c r="I188" i="11"/>
  <c r="J188" i="11"/>
  <c r="J187" i="11" s="1"/>
  <c r="K188" i="11"/>
  <c r="L188" i="11"/>
  <c r="L187" i="11" s="1"/>
  <c r="L186" i="11" s="1"/>
  <c r="L185" i="11" s="1"/>
  <c r="J190" i="11"/>
  <c r="I191" i="11"/>
  <c r="I190" i="11" s="1"/>
  <c r="J191" i="11"/>
  <c r="K191" i="11"/>
  <c r="K190" i="11" s="1"/>
  <c r="L191" i="11"/>
  <c r="L190" i="11" s="1"/>
  <c r="L195" i="11"/>
  <c r="I196" i="11"/>
  <c r="I195" i="11" s="1"/>
  <c r="J196" i="11"/>
  <c r="J195" i="11" s="1"/>
  <c r="K196" i="11"/>
  <c r="K195" i="11" s="1"/>
  <c r="L196" i="11"/>
  <c r="I201" i="11"/>
  <c r="K201" i="11"/>
  <c r="I202" i="11"/>
  <c r="J202" i="11"/>
  <c r="J201" i="11" s="1"/>
  <c r="K202" i="11"/>
  <c r="L202" i="11"/>
  <c r="L201" i="11" s="1"/>
  <c r="J206" i="11"/>
  <c r="I207" i="11"/>
  <c r="I206" i="11" s="1"/>
  <c r="J207" i="11"/>
  <c r="K207" i="11"/>
  <c r="K206" i="11" s="1"/>
  <c r="L207" i="11"/>
  <c r="L206" i="11" s="1"/>
  <c r="I211" i="11"/>
  <c r="I210" i="11" s="1"/>
  <c r="I209" i="11" s="1"/>
  <c r="J211" i="11"/>
  <c r="J210" i="11" s="1"/>
  <c r="J209" i="11" s="1"/>
  <c r="K211" i="11"/>
  <c r="K210" i="11" s="1"/>
  <c r="K209" i="11" s="1"/>
  <c r="L211" i="11"/>
  <c r="L210" i="11" s="1"/>
  <c r="L209" i="11" s="1"/>
  <c r="I218" i="11"/>
  <c r="I217" i="11" s="1"/>
  <c r="J218" i="11"/>
  <c r="J217" i="11" s="1"/>
  <c r="J216" i="11" s="1"/>
  <c r="K218" i="11"/>
  <c r="K217" i="11" s="1"/>
  <c r="L218" i="11"/>
  <c r="L217" i="11" s="1"/>
  <c r="L216" i="11" s="1"/>
  <c r="L220" i="11"/>
  <c r="I221" i="11"/>
  <c r="I220" i="11" s="1"/>
  <c r="J221" i="11"/>
  <c r="J220" i="11" s="1"/>
  <c r="K221" i="11"/>
  <c r="K220" i="11" s="1"/>
  <c r="L221" i="11"/>
  <c r="I228" i="11"/>
  <c r="I229" i="11"/>
  <c r="L229" i="11"/>
  <c r="L228" i="11" s="1"/>
  <c r="I230" i="11"/>
  <c r="J230" i="11"/>
  <c r="J229" i="11" s="1"/>
  <c r="J228" i="11" s="1"/>
  <c r="K230" i="11"/>
  <c r="K229" i="11" s="1"/>
  <c r="K228" i="11" s="1"/>
  <c r="L230" i="11"/>
  <c r="I232" i="11"/>
  <c r="I233" i="11"/>
  <c r="L233" i="11"/>
  <c r="L232" i="11" s="1"/>
  <c r="I234" i="11"/>
  <c r="J234" i="11"/>
  <c r="J233" i="11" s="1"/>
  <c r="J232" i="11" s="1"/>
  <c r="K234" i="11"/>
  <c r="K233" i="11" s="1"/>
  <c r="K232" i="11" s="1"/>
  <c r="L234" i="11"/>
  <c r="I241" i="11"/>
  <c r="I240" i="11" s="1"/>
  <c r="J241" i="11"/>
  <c r="J240" i="11" s="1"/>
  <c r="K241" i="11"/>
  <c r="K240" i="11" s="1"/>
  <c r="K239" i="11" s="1"/>
  <c r="L241" i="11"/>
  <c r="L240" i="11" s="1"/>
  <c r="I243" i="11"/>
  <c r="J243" i="11"/>
  <c r="K243" i="11"/>
  <c r="L243" i="11"/>
  <c r="I246" i="11"/>
  <c r="J246" i="11"/>
  <c r="K246" i="11"/>
  <c r="L246" i="11"/>
  <c r="I249" i="11"/>
  <c r="K249" i="11"/>
  <c r="I250" i="11"/>
  <c r="J250" i="11"/>
  <c r="J249" i="11" s="1"/>
  <c r="K250" i="11"/>
  <c r="L250" i="11"/>
  <c r="L249" i="11" s="1"/>
  <c r="I254" i="11"/>
  <c r="I253" i="11" s="1"/>
  <c r="J254" i="11"/>
  <c r="J253" i="11" s="1"/>
  <c r="K254" i="11"/>
  <c r="K253" i="11" s="1"/>
  <c r="L254" i="11"/>
  <c r="L253" i="11" s="1"/>
  <c r="L257" i="11"/>
  <c r="I258" i="11"/>
  <c r="I257" i="11" s="1"/>
  <c r="J258" i="11"/>
  <c r="J257" i="11" s="1"/>
  <c r="K258" i="11"/>
  <c r="K257" i="11" s="1"/>
  <c r="L258" i="11"/>
  <c r="I261" i="11"/>
  <c r="K261" i="11"/>
  <c r="I262" i="11"/>
  <c r="J262" i="11"/>
  <c r="J261" i="11" s="1"/>
  <c r="K262" i="11"/>
  <c r="L262" i="11"/>
  <c r="L261" i="11" s="1"/>
  <c r="I265" i="11"/>
  <c r="I264" i="11" s="1"/>
  <c r="J265" i="11"/>
  <c r="J264" i="11" s="1"/>
  <c r="K265" i="11"/>
  <c r="K264" i="11" s="1"/>
  <c r="L265" i="11"/>
  <c r="L264" i="11" s="1"/>
  <c r="L267" i="11"/>
  <c r="I268" i="11"/>
  <c r="I267" i="11" s="1"/>
  <c r="J268" i="11"/>
  <c r="J267" i="11" s="1"/>
  <c r="K268" i="11"/>
  <c r="K267" i="11" s="1"/>
  <c r="L268" i="11"/>
  <c r="L272" i="11"/>
  <c r="L271" i="11" s="1"/>
  <c r="I273" i="11"/>
  <c r="I272" i="11" s="1"/>
  <c r="J273" i="11"/>
  <c r="J272" i="11" s="1"/>
  <c r="K273" i="11"/>
  <c r="K272" i="11" s="1"/>
  <c r="L273" i="11"/>
  <c r="I275" i="11"/>
  <c r="J275" i="11"/>
  <c r="K275" i="11"/>
  <c r="L275" i="11"/>
  <c r="I278" i="11"/>
  <c r="J278" i="11"/>
  <c r="K278" i="11"/>
  <c r="L278" i="11"/>
  <c r="I282" i="11"/>
  <c r="I281" i="11" s="1"/>
  <c r="J282" i="11"/>
  <c r="J281" i="11" s="1"/>
  <c r="K282" i="11"/>
  <c r="K281" i="11" s="1"/>
  <c r="L282" i="11"/>
  <c r="L281" i="11" s="1"/>
  <c r="L285" i="11"/>
  <c r="I286" i="11"/>
  <c r="I285" i="11" s="1"/>
  <c r="J286" i="11"/>
  <c r="J285" i="11" s="1"/>
  <c r="K286" i="11"/>
  <c r="K285" i="11" s="1"/>
  <c r="L286" i="11"/>
  <c r="I289" i="11"/>
  <c r="J289" i="11"/>
  <c r="K289" i="11"/>
  <c r="I290" i="11"/>
  <c r="J290" i="11"/>
  <c r="K290" i="11"/>
  <c r="L290" i="11"/>
  <c r="L289" i="11" s="1"/>
  <c r="I294" i="11"/>
  <c r="I293" i="11" s="1"/>
  <c r="J294" i="11"/>
  <c r="J293" i="11" s="1"/>
  <c r="K294" i="11"/>
  <c r="K293" i="11" s="1"/>
  <c r="L294" i="11"/>
  <c r="L293" i="11" s="1"/>
  <c r="L296" i="11"/>
  <c r="I297" i="11"/>
  <c r="I296" i="11" s="1"/>
  <c r="J297" i="11"/>
  <c r="J296" i="11" s="1"/>
  <c r="K297" i="11"/>
  <c r="K296" i="11" s="1"/>
  <c r="L297" i="11"/>
  <c r="I299" i="11"/>
  <c r="J299" i="11"/>
  <c r="K299" i="11"/>
  <c r="I300" i="11"/>
  <c r="J300" i="11"/>
  <c r="K300" i="11"/>
  <c r="L300" i="11"/>
  <c r="L299" i="11" s="1"/>
  <c r="I306" i="11"/>
  <c r="I305" i="11" s="1"/>
  <c r="J306" i="11"/>
  <c r="J305" i="11" s="1"/>
  <c r="J304" i="11" s="1"/>
  <c r="K306" i="11"/>
  <c r="K305" i="11" s="1"/>
  <c r="K304" i="11" s="1"/>
  <c r="L306" i="11"/>
  <c r="I308" i="11"/>
  <c r="J308" i="11"/>
  <c r="K308" i="11"/>
  <c r="L308" i="11"/>
  <c r="I311" i="11"/>
  <c r="J311" i="11"/>
  <c r="K311" i="11"/>
  <c r="L311" i="11"/>
  <c r="L305" i="11" s="1"/>
  <c r="I315" i="11"/>
  <c r="I314" i="11" s="1"/>
  <c r="J315" i="11"/>
  <c r="J314" i="11" s="1"/>
  <c r="K315" i="11"/>
  <c r="K314" i="11" s="1"/>
  <c r="L315" i="11"/>
  <c r="L314" i="11" s="1"/>
  <c r="L318" i="11"/>
  <c r="I319" i="11"/>
  <c r="I318" i="11" s="1"/>
  <c r="J319" i="11"/>
  <c r="J318" i="11" s="1"/>
  <c r="K319" i="11"/>
  <c r="K318" i="11" s="1"/>
  <c r="L319" i="11"/>
  <c r="I322" i="11"/>
  <c r="J322" i="11"/>
  <c r="K322" i="11"/>
  <c r="I323" i="11"/>
  <c r="J323" i="11"/>
  <c r="K323" i="11"/>
  <c r="L323" i="11"/>
  <c r="L322" i="11" s="1"/>
  <c r="I327" i="11"/>
  <c r="I326" i="11" s="1"/>
  <c r="J327" i="11"/>
  <c r="J326" i="11" s="1"/>
  <c r="K327" i="11"/>
  <c r="K326" i="11" s="1"/>
  <c r="L327" i="11"/>
  <c r="L326" i="11" s="1"/>
  <c r="L329" i="11"/>
  <c r="I330" i="11"/>
  <c r="I329" i="11" s="1"/>
  <c r="J330" i="11"/>
  <c r="J329" i="11" s="1"/>
  <c r="K330" i="11"/>
  <c r="K329" i="11" s="1"/>
  <c r="L330" i="11"/>
  <c r="I332" i="11"/>
  <c r="J332" i="11"/>
  <c r="K332" i="11"/>
  <c r="I333" i="11"/>
  <c r="J333" i="11"/>
  <c r="K333" i="11"/>
  <c r="L333" i="11"/>
  <c r="L332" i="11" s="1"/>
  <c r="I337" i="11"/>
  <c r="J337" i="11"/>
  <c r="K337" i="11"/>
  <c r="I338" i="11"/>
  <c r="J338" i="11"/>
  <c r="K338" i="11"/>
  <c r="L338" i="11"/>
  <c r="L337" i="11" s="1"/>
  <c r="L336" i="11" s="1"/>
  <c r="I340" i="11"/>
  <c r="J340" i="11"/>
  <c r="K340" i="11"/>
  <c r="L340" i="11"/>
  <c r="I343" i="11"/>
  <c r="J343" i="11"/>
  <c r="K343" i="11"/>
  <c r="L343" i="11"/>
  <c r="L346" i="11"/>
  <c r="I347" i="11"/>
  <c r="I346" i="11" s="1"/>
  <c r="J347" i="11"/>
  <c r="J346" i="11" s="1"/>
  <c r="K347" i="11"/>
  <c r="K346" i="11" s="1"/>
  <c r="L347" i="11"/>
  <c r="I350" i="11"/>
  <c r="K350" i="11"/>
  <c r="I351" i="11"/>
  <c r="J351" i="11"/>
  <c r="J350" i="11" s="1"/>
  <c r="K351" i="11"/>
  <c r="L351" i="11"/>
  <c r="L350" i="11" s="1"/>
  <c r="I355" i="11"/>
  <c r="I354" i="11" s="1"/>
  <c r="J355" i="11"/>
  <c r="J354" i="11" s="1"/>
  <c r="K355" i="11"/>
  <c r="K354" i="11" s="1"/>
  <c r="L355" i="11"/>
  <c r="L354" i="11" s="1"/>
  <c r="L358" i="11"/>
  <c r="I359" i="11"/>
  <c r="I358" i="11" s="1"/>
  <c r="J359" i="11"/>
  <c r="J358" i="11" s="1"/>
  <c r="K359" i="11"/>
  <c r="K358" i="11" s="1"/>
  <c r="L359" i="11"/>
  <c r="I361" i="11"/>
  <c r="K361" i="11"/>
  <c r="I362" i="11"/>
  <c r="J362" i="11"/>
  <c r="J361" i="11" s="1"/>
  <c r="K362" i="11"/>
  <c r="L362" i="11"/>
  <c r="L361" i="11" s="1"/>
  <c r="L364" i="11"/>
  <c r="I365" i="11"/>
  <c r="I364" i="11" s="1"/>
  <c r="J365" i="11"/>
  <c r="J364" i="11" s="1"/>
  <c r="K365" i="11"/>
  <c r="K364" i="11" s="1"/>
  <c r="L365" i="11"/>
  <c r="J37" i="10"/>
  <c r="J36" i="10" s="1"/>
  <c r="J35" i="10" s="1"/>
  <c r="I38" i="10"/>
  <c r="I37" i="10" s="1"/>
  <c r="I36" i="10" s="1"/>
  <c r="J38" i="10"/>
  <c r="K38" i="10"/>
  <c r="K37" i="10" s="1"/>
  <c r="K36" i="10" s="1"/>
  <c r="K35" i="10" s="1"/>
  <c r="L38" i="10"/>
  <c r="L37" i="10" s="1"/>
  <c r="L36" i="10" s="1"/>
  <c r="L35" i="10" s="1"/>
  <c r="I40" i="10"/>
  <c r="J40" i="10"/>
  <c r="K40" i="10"/>
  <c r="L40" i="10"/>
  <c r="L43" i="10"/>
  <c r="L42" i="10" s="1"/>
  <c r="I44" i="10"/>
  <c r="I43" i="10" s="1"/>
  <c r="I42" i="10" s="1"/>
  <c r="J44" i="10"/>
  <c r="J43" i="10" s="1"/>
  <c r="J42" i="10" s="1"/>
  <c r="K44" i="10"/>
  <c r="K43" i="10" s="1"/>
  <c r="K42" i="10" s="1"/>
  <c r="L44" i="10"/>
  <c r="L47" i="10"/>
  <c r="L46" i="10" s="1"/>
  <c r="I48" i="10"/>
  <c r="I47" i="10" s="1"/>
  <c r="I46" i="10" s="1"/>
  <c r="K48" i="10"/>
  <c r="K47" i="10" s="1"/>
  <c r="K46" i="10" s="1"/>
  <c r="L48" i="10"/>
  <c r="I49" i="10"/>
  <c r="J49" i="10"/>
  <c r="J48" i="10" s="1"/>
  <c r="J47" i="10" s="1"/>
  <c r="J46" i="10" s="1"/>
  <c r="K49" i="10"/>
  <c r="L49" i="10"/>
  <c r="I67" i="10"/>
  <c r="J67" i="10"/>
  <c r="K67" i="10"/>
  <c r="I68" i="10"/>
  <c r="J68" i="10"/>
  <c r="K68" i="10"/>
  <c r="L68" i="10"/>
  <c r="L67" i="10" s="1"/>
  <c r="L66" i="10" s="1"/>
  <c r="L65" i="10" s="1"/>
  <c r="I72" i="10"/>
  <c r="K72" i="10"/>
  <c r="L72" i="10"/>
  <c r="I73" i="10"/>
  <c r="J73" i="10"/>
  <c r="J72" i="10" s="1"/>
  <c r="K73" i="10"/>
  <c r="L73" i="10"/>
  <c r="L77" i="10"/>
  <c r="I78" i="10"/>
  <c r="I77" i="10" s="1"/>
  <c r="J78" i="10"/>
  <c r="J77" i="10" s="1"/>
  <c r="K78" i="10"/>
  <c r="K77" i="10" s="1"/>
  <c r="K66" i="10" s="1"/>
  <c r="K65" i="10" s="1"/>
  <c r="L78" i="10"/>
  <c r="L83" i="10"/>
  <c r="L82" i="10" s="1"/>
  <c r="I84" i="10"/>
  <c r="I83" i="10" s="1"/>
  <c r="I82" i="10" s="1"/>
  <c r="J84" i="10"/>
  <c r="J83" i="10" s="1"/>
  <c r="J82" i="10" s="1"/>
  <c r="K84" i="10"/>
  <c r="K83" i="10" s="1"/>
  <c r="K82" i="10" s="1"/>
  <c r="L84" i="10"/>
  <c r="L87" i="10"/>
  <c r="L86" i="10" s="1"/>
  <c r="I88" i="10"/>
  <c r="I87" i="10" s="1"/>
  <c r="I86" i="10" s="1"/>
  <c r="K88" i="10"/>
  <c r="K87" i="10" s="1"/>
  <c r="K86" i="10" s="1"/>
  <c r="L88" i="10"/>
  <c r="I89" i="10"/>
  <c r="J89" i="10"/>
  <c r="J88" i="10" s="1"/>
  <c r="J87" i="10" s="1"/>
  <c r="J86" i="10" s="1"/>
  <c r="K89" i="10"/>
  <c r="L89" i="10"/>
  <c r="J95" i="10"/>
  <c r="J94" i="10" s="1"/>
  <c r="I96" i="10"/>
  <c r="I95" i="10" s="1"/>
  <c r="I94" i="10" s="1"/>
  <c r="J96" i="10"/>
  <c r="K96" i="10"/>
  <c r="K95" i="10" s="1"/>
  <c r="K94" i="10" s="1"/>
  <c r="L96" i="10"/>
  <c r="L95" i="10" s="1"/>
  <c r="L94" i="10" s="1"/>
  <c r="J100" i="10"/>
  <c r="J99" i="10" s="1"/>
  <c r="I101" i="10"/>
  <c r="I100" i="10" s="1"/>
  <c r="I99" i="10" s="1"/>
  <c r="J101" i="10"/>
  <c r="K101" i="10"/>
  <c r="K100" i="10" s="1"/>
  <c r="K99" i="10" s="1"/>
  <c r="L101" i="10"/>
  <c r="L100" i="10" s="1"/>
  <c r="L99" i="10" s="1"/>
  <c r="J105" i="10"/>
  <c r="J104" i="10" s="1"/>
  <c r="I106" i="10"/>
  <c r="I105" i="10" s="1"/>
  <c r="J106" i="10"/>
  <c r="K106" i="10"/>
  <c r="K105" i="10" s="1"/>
  <c r="K104" i="10" s="1"/>
  <c r="L106" i="10"/>
  <c r="L105" i="10" s="1"/>
  <c r="K109" i="10"/>
  <c r="I110" i="10"/>
  <c r="I109" i="10" s="1"/>
  <c r="J110" i="10"/>
  <c r="J109" i="10" s="1"/>
  <c r="K110" i="10"/>
  <c r="L110" i="10"/>
  <c r="L109" i="10" s="1"/>
  <c r="J115" i="10"/>
  <c r="J114" i="10" s="1"/>
  <c r="I116" i="10"/>
  <c r="I115" i="10" s="1"/>
  <c r="I114" i="10" s="1"/>
  <c r="J116" i="10"/>
  <c r="K116" i="10"/>
  <c r="K115" i="10" s="1"/>
  <c r="K114" i="10" s="1"/>
  <c r="L116" i="10"/>
  <c r="L115" i="10" s="1"/>
  <c r="L114" i="10" s="1"/>
  <c r="J120" i="10"/>
  <c r="J119" i="10" s="1"/>
  <c r="I121" i="10"/>
  <c r="I120" i="10" s="1"/>
  <c r="I119" i="10" s="1"/>
  <c r="J121" i="10"/>
  <c r="K121" i="10"/>
  <c r="K120" i="10" s="1"/>
  <c r="K119" i="10" s="1"/>
  <c r="L121" i="10"/>
  <c r="L120" i="10" s="1"/>
  <c r="L119" i="10" s="1"/>
  <c r="J124" i="10"/>
  <c r="J123" i="10" s="1"/>
  <c r="I125" i="10"/>
  <c r="I124" i="10" s="1"/>
  <c r="I123" i="10" s="1"/>
  <c r="J125" i="10"/>
  <c r="K125" i="10"/>
  <c r="K124" i="10" s="1"/>
  <c r="K123" i="10" s="1"/>
  <c r="L125" i="10"/>
  <c r="L124" i="10" s="1"/>
  <c r="L123" i="10" s="1"/>
  <c r="J128" i="10"/>
  <c r="J127" i="10" s="1"/>
  <c r="I129" i="10"/>
  <c r="I128" i="10" s="1"/>
  <c r="I127" i="10" s="1"/>
  <c r="J129" i="10"/>
  <c r="K129" i="10"/>
  <c r="K128" i="10" s="1"/>
  <c r="K127" i="10" s="1"/>
  <c r="L129" i="10"/>
  <c r="L128" i="10" s="1"/>
  <c r="L127" i="10" s="1"/>
  <c r="J132" i="10"/>
  <c r="J131" i="10" s="1"/>
  <c r="I133" i="10"/>
  <c r="I132" i="10" s="1"/>
  <c r="I131" i="10" s="1"/>
  <c r="J133" i="10"/>
  <c r="K133" i="10"/>
  <c r="K132" i="10" s="1"/>
  <c r="K131" i="10" s="1"/>
  <c r="L133" i="10"/>
  <c r="L132" i="10" s="1"/>
  <c r="L131" i="10" s="1"/>
  <c r="J136" i="10"/>
  <c r="J135" i="10" s="1"/>
  <c r="I137" i="10"/>
  <c r="I136" i="10" s="1"/>
  <c r="I135" i="10" s="1"/>
  <c r="J137" i="10"/>
  <c r="K137" i="10"/>
  <c r="K136" i="10" s="1"/>
  <c r="K135" i="10" s="1"/>
  <c r="L137" i="10"/>
  <c r="L136" i="10" s="1"/>
  <c r="L135" i="10" s="1"/>
  <c r="J140" i="10"/>
  <c r="J139" i="10" s="1"/>
  <c r="I141" i="10"/>
  <c r="I140" i="10" s="1"/>
  <c r="I139" i="10" s="1"/>
  <c r="J141" i="10"/>
  <c r="L141" i="10"/>
  <c r="L140" i="10" s="1"/>
  <c r="I142" i="10"/>
  <c r="J142" i="10"/>
  <c r="K142" i="10"/>
  <c r="K141" i="10" s="1"/>
  <c r="K140" i="10" s="1"/>
  <c r="L142" i="10"/>
  <c r="J145" i="10"/>
  <c r="I146" i="10"/>
  <c r="I145" i="10" s="1"/>
  <c r="J146" i="10"/>
  <c r="L146" i="10"/>
  <c r="L145" i="10" s="1"/>
  <c r="I147" i="10"/>
  <c r="J147" i="10"/>
  <c r="K147" i="10"/>
  <c r="K146" i="10" s="1"/>
  <c r="K145" i="10" s="1"/>
  <c r="L147" i="10"/>
  <c r="J150" i="10"/>
  <c r="I151" i="10"/>
  <c r="I150" i="10" s="1"/>
  <c r="J151" i="10"/>
  <c r="K151" i="10"/>
  <c r="K150" i="10" s="1"/>
  <c r="L151" i="10"/>
  <c r="L150" i="10" s="1"/>
  <c r="J154" i="10"/>
  <c r="J153" i="10" s="1"/>
  <c r="I155" i="10"/>
  <c r="I154" i="10" s="1"/>
  <c r="I153" i="10" s="1"/>
  <c r="J155" i="10"/>
  <c r="K155" i="10"/>
  <c r="K154" i="10" s="1"/>
  <c r="K153" i="10" s="1"/>
  <c r="L155" i="10"/>
  <c r="L154" i="10" s="1"/>
  <c r="L153" i="10" s="1"/>
  <c r="I160" i="10"/>
  <c r="I159" i="10" s="1"/>
  <c r="I158" i="10" s="1"/>
  <c r="J160" i="10"/>
  <c r="L160" i="10"/>
  <c r="I161" i="10"/>
  <c r="J161" i="10"/>
  <c r="K161" i="10"/>
  <c r="K160" i="10" s="1"/>
  <c r="K159" i="10" s="1"/>
  <c r="K158" i="10" s="1"/>
  <c r="L161" i="10"/>
  <c r="J165" i="10"/>
  <c r="J159" i="10" s="1"/>
  <c r="J158" i="10" s="1"/>
  <c r="I166" i="10"/>
  <c r="I165" i="10" s="1"/>
  <c r="J166" i="10"/>
  <c r="K166" i="10"/>
  <c r="K165" i="10" s="1"/>
  <c r="L166" i="10"/>
  <c r="L165" i="10" s="1"/>
  <c r="J169" i="10"/>
  <c r="J168" i="10" s="1"/>
  <c r="I170" i="10"/>
  <c r="I169" i="10" s="1"/>
  <c r="J170" i="10"/>
  <c r="L170" i="10"/>
  <c r="L169" i="10" s="1"/>
  <c r="L168" i="10" s="1"/>
  <c r="I171" i="10"/>
  <c r="J171" i="10"/>
  <c r="K171" i="10"/>
  <c r="K170" i="10" s="1"/>
  <c r="K169" i="10" s="1"/>
  <c r="L171" i="10"/>
  <c r="I174" i="10"/>
  <c r="J174" i="10"/>
  <c r="L174" i="10"/>
  <c r="L173" i="10" s="1"/>
  <c r="I175" i="10"/>
  <c r="J175" i="10"/>
  <c r="K175" i="10"/>
  <c r="K174" i="10" s="1"/>
  <c r="L175" i="10"/>
  <c r="J179" i="10"/>
  <c r="J173" i="10" s="1"/>
  <c r="I180" i="10"/>
  <c r="I179" i="10" s="1"/>
  <c r="J180" i="10"/>
  <c r="K180" i="10"/>
  <c r="K179" i="10" s="1"/>
  <c r="L180" i="10"/>
  <c r="L179" i="10" s="1"/>
  <c r="I187" i="10"/>
  <c r="K187" i="10"/>
  <c r="L187" i="10"/>
  <c r="I188" i="10"/>
  <c r="J188" i="10"/>
  <c r="J187" i="10" s="1"/>
  <c r="J186" i="10" s="1"/>
  <c r="J185" i="10" s="1"/>
  <c r="K188" i="10"/>
  <c r="L188" i="10"/>
  <c r="J190" i="10"/>
  <c r="L190" i="10"/>
  <c r="I191" i="10"/>
  <c r="I190" i="10" s="1"/>
  <c r="I186" i="10" s="1"/>
  <c r="J191" i="10"/>
  <c r="K191" i="10"/>
  <c r="K190" i="10" s="1"/>
  <c r="L191" i="10"/>
  <c r="J195" i="10"/>
  <c r="I196" i="10"/>
  <c r="I195" i="10" s="1"/>
  <c r="J196" i="10"/>
  <c r="K196" i="10"/>
  <c r="K195" i="10" s="1"/>
  <c r="L196" i="10"/>
  <c r="L195" i="10" s="1"/>
  <c r="K201" i="10"/>
  <c r="I202" i="10"/>
  <c r="I201" i="10" s="1"/>
  <c r="J202" i="10"/>
  <c r="J201" i="10" s="1"/>
  <c r="K202" i="10"/>
  <c r="L202" i="10"/>
  <c r="L201" i="10" s="1"/>
  <c r="I206" i="10"/>
  <c r="J206" i="10"/>
  <c r="L206" i="10"/>
  <c r="I207" i="10"/>
  <c r="J207" i="10"/>
  <c r="K207" i="10"/>
  <c r="K206" i="10" s="1"/>
  <c r="L207" i="10"/>
  <c r="J209" i="10"/>
  <c r="I210" i="10"/>
  <c r="I209" i="10" s="1"/>
  <c r="J210" i="10"/>
  <c r="L210" i="10"/>
  <c r="L209" i="10" s="1"/>
  <c r="I211" i="10"/>
  <c r="J211" i="10"/>
  <c r="K211" i="10"/>
  <c r="K210" i="10" s="1"/>
  <c r="K209" i="10" s="1"/>
  <c r="L211" i="10"/>
  <c r="I217" i="10"/>
  <c r="L217" i="10"/>
  <c r="L216" i="10" s="1"/>
  <c r="I218" i="10"/>
  <c r="J218" i="10"/>
  <c r="J217" i="10" s="1"/>
  <c r="J216" i="10" s="1"/>
  <c r="K218" i="10"/>
  <c r="K217" i="10" s="1"/>
  <c r="K216" i="10" s="1"/>
  <c r="L218" i="10"/>
  <c r="J220" i="10"/>
  <c r="I221" i="10"/>
  <c r="I220" i="10" s="1"/>
  <c r="J221" i="10"/>
  <c r="K221" i="10"/>
  <c r="K220" i="10" s="1"/>
  <c r="L221" i="10"/>
  <c r="L220" i="10" s="1"/>
  <c r="J229" i="10"/>
  <c r="J228" i="10" s="1"/>
  <c r="I230" i="10"/>
  <c r="I229" i="10" s="1"/>
  <c r="I228" i="10" s="1"/>
  <c r="J230" i="10"/>
  <c r="K230" i="10"/>
  <c r="K229" i="10" s="1"/>
  <c r="K228" i="10" s="1"/>
  <c r="L230" i="10"/>
  <c r="L229" i="10" s="1"/>
  <c r="L228" i="10" s="1"/>
  <c r="J233" i="10"/>
  <c r="J232" i="10" s="1"/>
  <c r="I234" i="10"/>
  <c r="I233" i="10" s="1"/>
  <c r="I232" i="10" s="1"/>
  <c r="J234" i="10"/>
  <c r="K234" i="10"/>
  <c r="K233" i="10" s="1"/>
  <c r="K232" i="10" s="1"/>
  <c r="L234" i="10"/>
  <c r="L233" i="10" s="1"/>
  <c r="L232" i="10" s="1"/>
  <c r="J240" i="10"/>
  <c r="L240" i="10"/>
  <c r="I241" i="10"/>
  <c r="I240" i="10" s="1"/>
  <c r="J241" i="10"/>
  <c r="K241" i="10"/>
  <c r="K240" i="10" s="1"/>
  <c r="L241" i="10"/>
  <c r="I243" i="10"/>
  <c r="J243" i="10"/>
  <c r="K243" i="10"/>
  <c r="L243" i="10"/>
  <c r="I246" i="10"/>
  <c r="J246" i="10"/>
  <c r="K246" i="10"/>
  <c r="L246" i="10"/>
  <c r="K249" i="10"/>
  <c r="I250" i="10"/>
  <c r="I249" i="10" s="1"/>
  <c r="J250" i="10"/>
  <c r="J249" i="10" s="1"/>
  <c r="K250" i="10"/>
  <c r="L250" i="10"/>
  <c r="L249" i="10" s="1"/>
  <c r="L253" i="10"/>
  <c r="I254" i="10"/>
  <c r="I253" i="10" s="1"/>
  <c r="J254" i="10"/>
  <c r="J253" i="10" s="1"/>
  <c r="K254" i="10"/>
  <c r="K253" i="10" s="1"/>
  <c r="L254" i="10"/>
  <c r="J257" i="10"/>
  <c r="I258" i="10"/>
  <c r="I257" i="10" s="1"/>
  <c r="J258" i="10"/>
  <c r="K258" i="10"/>
  <c r="K257" i="10" s="1"/>
  <c r="L258" i="10"/>
  <c r="L257" i="10" s="1"/>
  <c r="K261" i="10"/>
  <c r="I262" i="10"/>
  <c r="I261" i="10" s="1"/>
  <c r="J262" i="10"/>
  <c r="J261" i="10" s="1"/>
  <c r="K262" i="10"/>
  <c r="L262" i="10"/>
  <c r="L261" i="10" s="1"/>
  <c r="L264" i="10"/>
  <c r="I265" i="10"/>
  <c r="I264" i="10" s="1"/>
  <c r="J265" i="10"/>
  <c r="J264" i="10" s="1"/>
  <c r="K265" i="10"/>
  <c r="K264" i="10" s="1"/>
  <c r="L265" i="10"/>
  <c r="J267" i="10"/>
  <c r="I268" i="10"/>
  <c r="I267" i="10" s="1"/>
  <c r="J268" i="10"/>
  <c r="K268" i="10"/>
  <c r="K267" i="10" s="1"/>
  <c r="L268" i="10"/>
  <c r="L267" i="10" s="1"/>
  <c r="J272" i="10"/>
  <c r="I273" i="10"/>
  <c r="I272" i="10" s="1"/>
  <c r="J273" i="10"/>
  <c r="K273" i="10"/>
  <c r="K272" i="10" s="1"/>
  <c r="K271" i="10" s="1"/>
  <c r="L273" i="10"/>
  <c r="L272" i="10" s="1"/>
  <c r="I275" i="10"/>
  <c r="J275" i="10"/>
  <c r="K275" i="10"/>
  <c r="L275" i="10"/>
  <c r="I278" i="10"/>
  <c r="J278" i="10"/>
  <c r="K278" i="10"/>
  <c r="L278" i="10"/>
  <c r="L281" i="10"/>
  <c r="I282" i="10"/>
  <c r="I281" i="10" s="1"/>
  <c r="J282" i="10"/>
  <c r="J281" i="10" s="1"/>
  <c r="K282" i="10"/>
  <c r="K281" i="10" s="1"/>
  <c r="L282" i="10"/>
  <c r="J285" i="10"/>
  <c r="I286" i="10"/>
  <c r="I285" i="10" s="1"/>
  <c r="J286" i="10"/>
  <c r="K286" i="10"/>
  <c r="K285" i="10" s="1"/>
  <c r="L286" i="10"/>
  <c r="L285" i="10" s="1"/>
  <c r="K289" i="10"/>
  <c r="I290" i="10"/>
  <c r="I289" i="10" s="1"/>
  <c r="J290" i="10"/>
  <c r="J289" i="10" s="1"/>
  <c r="K290" i="10"/>
  <c r="L290" i="10"/>
  <c r="L289" i="10" s="1"/>
  <c r="I293" i="10"/>
  <c r="J293" i="10"/>
  <c r="L293" i="10"/>
  <c r="I294" i="10"/>
  <c r="J294" i="10"/>
  <c r="K294" i="10"/>
  <c r="K293" i="10" s="1"/>
  <c r="L294" i="10"/>
  <c r="J296" i="10"/>
  <c r="K296" i="10"/>
  <c r="I297" i="10"/>
  <c r="I296" i="10" s="1"/>
  <c r="J297" i="10"/>
  <c r="K297" i="10"/>
  <c r="L297" i="10"/>
  <c r="L296" i="10" s="1"/>
  <c r="K299" i="10"/>
  <c r="I300" i="10"/>
  <c r="I299" i="10" s="1"/>
  <c r="J300" i="10"/>
  <c r="J299" i="10" s="1"/>
  <c r="K300" i="10"/>
  <c r="L300" i="10"/>
  <c r="L299" i="10" s="1"/>
  <c r="I306" i="10"/>
  <c r="I305" i="10" s="1"/>
  <c r="J306" i="10"/>
  <c r="K306" i="10"/>
  <c r="L306" i="10"/>
  <c r="L305" i="10" s="1"/>
  <c r="I308" i="10"/>
  <c r="J308" i="10"/>
  <c r="K308" i="10"/>
  <c r="K305" i="10" s="1"/>
  <c r="L308" i="10"/>
  <c r="I311" i="10"/>
  <c r="J311" i="10"/>
  <c r="J305" i="10" s="1"/>
  <c r="K311" i="10"/>
  <c r="L311" i="10"/>
  <c r="J314" i="10"/>
  <c r="L314" i="10"/>
  <c r="I315" i="10"/>
  <c r="I314" i="10" s="1"/>
  <c r="J315" i="10"/>
  <c r="K315" i="10"/>
  <c r="K314" i="10" s="1"/>
  <c r="L315" i="10"/>
  <c r="J318" i="10"/>
  <c r="I319" i="10"/>
  <c r="I318" i="10" s="1"/>
  <c r="J319" i="10"/>
  <c r="K319" i="10"/>
  <c r="K318" i="10" s="1"/>
  <c r="L319" i="10"/>
  <c r="L318" i="10" s="1"/>
  <c r="K322" i="10"/>
  <c r="I323" i="10"/>
  <c r="I322" i="10" s="1"/>
  <c r="J323" i="10"/>
  <c r="J322" i="10" s="1"/>
  <c r="K323" i="10"/>
  <c r="L323" i="10"/>
  <c r="L322" i="10" s="1"/>
  <c r="L326" i="10"/>
  <c r="I327" i="10"/>
  <c r="I326" i="10" s="1"/>
  <c r="J327" i="10"/>
  <c r="J326" i="10" s="1"/>
  <c r="K327" i="10"/>
  <c r="K326" i="10" s="1"/>
  <c r="L327" i="10"/>
  <c r="J329" i="10"/>
  <c r="I330" i="10"/>
  <c r="I329" i="10" s="1"/>
  <c r="J330" i="10"/>
  <c r="K330" i="10"/>
  <c r="K329" i="10" s="1"/>
  <c r="L330" i="10"/>
  <c r="L329" i="10" s="1"/>
  <c r="K332" i="10"/>
  <c r="I333" i="10"/>
  <c r="I332" i="10" s="1"/>
  <c r="J333" i="10"/>
  <c r="J332" i="10" s="1"/>
  <c r="K333" i="10"/>
  <c r="L333" i="10"/>
  <c r="L332" i="10" s="1"/>
  <c r="K337" i="10"/>
  <c r="I338" i="10"/>
  <c r="I337" i="10" s="1"/>
  <c r="J338" i="10"/>
  <c r="J337" i="10" s="1"/>
  <c r="K338" i="10"/>
  <c r="L338" i="10"/>
  <c r="L337" i="10" s="1"/>
  <c r="I340" i="10"/>
  <c r="J340" i="10"/>
  <c r="K340" i="10"/>
  <c r="L340" i="10"/>
  <c r="I343" i="10"/>
  <c r="J343" i="10"/>
  <c r="K343" i="10"/>
  <c r="L343" i="10"/>
  <c r="J346" i="10"/>
  <c r="I347" i="10"/>
  <c r="I346" i="10" s="1"/>
  <c r="J347" i="10"/>
  <c r="K347" i="10"/>
  <c r="K346" i="10" s="1"/>
  <c r="L347" i="10"/>
  <c r="L346" i="10" s="1"/>
  <c r="K350" i="10"/>
  <c r="I351" i="10"/>
  <c r="I350" i="10" s="1"/>
  <c r="J351" i="10"/>
  <c r="J350" i="10" s="1"/>
  <c r="K351" i="10"/>
  <c r="L351" i="10"/>
  <c r="L350" i="10" s="1"/>
  <c r="I354" i="10"/>
  <c r="J354" i="10"/>
  <c r="L354" i="10"/>
  <c r="I355" i="10"/>
  <c r="J355" i="10"/>
  <c r="K355" i="10"/>
  <c r="K354" i="10" s="1"/>
  <c r="L355" i="10"/>
  <c r="J358" i="10"/>
  <c r="I359" i="10"/>
  <c r="I358" i="10" s="1"/>
  <c r="J359" i="10"/>
  <c r="K359" i="10"/>
  <c r="K358" i="10" s="1"/>
  <c r="L359" i="10"/>
  <c r="L358" i="10" s="1"/>
  <c r="K361" i="10"/>
  <c r="I362" i="10"/>
  <c r="I361" i="10" s="1"/>
  <c r="J362" i="10"/>
  <c r="J361" i="10" s="1"/>
  <c r="K362" i="10"/>
  <c r="L362" i="10"/>
  <c r="L361" i="10" s="1"/>
  <c r="I364" i="10"/>
  <c r="J364" i="10"/>
  <c r="L364" i="10"/>
  <c r="I365" i="10"/>
  <c r="J365" i="10"/>
  <c r="K365" i="10"/>
  <c r="K364" i="10" s="1"/>
  <c r="L365" i="10"/>
  <c r="I36" i="9"/>
  <c r="J36" i="9"/>
  <c r="J35" i="9" s="1"/>
  <c r="J34" i="9" s="1"/>
  <c r="K36" i="9"/>
  <c r="K35" i="9" s="1"/>
  <c r="K34" i="9" s="1"/>
  <c r="L36" i="9"/>
  <c r="L35" i="9" s="1"/>
  <c r="L34" i="9" s="1"/>
  <c r="I38" i="9"/>
  <c r="J38" i="9"/>
  <c r="K38" i="9"/>
  <c r="L38" i="9"/>
  <c r="I42" i="9"/>
  <c r="I41" i="9" s="1"/>
  <c r="I40" i="9" s="1"/>
  <c r="J42" i="9"/>
  <c r="J41" i="9" s="1"/>
  <c r="J40" i="9" s="1"/>
  <c r="K42" i="9"/>
  <c r="K41" i="9" s="1"/>
  <c r="K40" i="9" s="1"/>
  <c r="L42" i="9"/>
  <c r="L41" i="9" s="1"/>
  <c r="L40" i="9" s="1"/>
  <c r="I47" i="9"/>
  <c r="I46" i="9" s="1"/>
  <c r="I45" i="9" s="1"/>
  <c r="I44" i="9" s="1"/>
  <c r="J47" i="9"/>
  <c r="J46" i="9" s="1"/>
  <c r="J45" i="9" s="1"/>
  <c r="J44" i="9" s="1"/>
  <c r="K47" i="9"/>
  <c r="K46" i="9" s="1"/>
  <c r="K45" i="9" s="1"/>
  <c r="K44" i="9" s="1"/>
  <c r="L47" i="9"/>
  <c r="L46" i="9" s="1"/>
  <c r="L45" i="9" s="1"/>
  <c r="L44" i="9" s="1"/>
  <c r="I66" i="9"/>
  <c r="I65" i="9" s="1"/>
  <c r="J66" i="9"/>
  <c r="J65" i="9" s="1"/>
  <c r="K66" i="9"/>
  <c r="K65" i="9" s="1"/>
  <c r="L66" i="9"/>
  <c r="L65" i="9" s="1"/>
  <c r="I71" i="9"/>
  <c r="I70" i="9" s="1"/>
  <c r="J71" i="9"/>
  <c r="J70" i="9" s="1"/>
  <c r="K71" i="9"/>
  <c r="K70" i="9" s="1"/>
  <c r="L71" i="9"/>
  <c r="L70" i="9" s="1"/>
  <c r="I76" i="9"/>
  <c r="I75" i="9" s="1"/>
  <c r="J76" i="9"/>
  <c r="J75" i="9" s="1"/>
  <c r="K76" i="9"/>
  <c r="K75" i="9" s="1"/>
  <c r="L76" i="9"/>
  <c r="L75" i="9" s="1"/>
  <c r="I82" i="9"/>
  <c r="I81" i="9" s="1"/>
  <c r="I80" i="9" s="1"/>
  <c r="J82" i="9"/>
  <c r="J81" i="9" s="1"/>
  <c r="J80" i="9" s="1"/>
  <c r="K82" i="9"/>
  <c r="K81" i="9" s="1"/>
  <c r="K80" i="9" s="1"/>
  <c r="L82" i="9"/>
  <c r="L81" i="9" s="1"/>
  <c r="L80" i="9" s="1"/>
  <c r="I87" i="9"/>
  <c r="I86" i="9" s="1"/>
  <c r="I85" i="9" s="1"/>
  <c r="I84" i="9" s="1"/>
  <c r="J87" i="9"/>
  <c r="J86" i="9" s="1"/>
  <c r="J85" i="9" s="1"/>
  <c r="J84" i="9" s="1"/>
  <c r="K87" i="9"/>
  <c r="K86" i="9" s="1"/>
  <c r="K85" i="9" s="1"/>
  <c r="K84" i="9" s="1"/>
  <c r="L87" i="9"/>
  <c r="L86" i="9" s="1"/>
  <c r="L85" i="9" s="1"/>
  <c r="L84" i="9" s="1"/>
  <c r="I94" i="9"/>
  <c r="I93" i="9" s="1"/>
  <c r="I92" i="9" s="1"/>
  <c r="J94" i="9"/>
  <c r="J93" i="9" s="1"/>
  <c r="J92" i="9" s="1"/>
  <c r="K94" i="9"/>
  <c r="K93" i="9" s="1"/>
  <c r="K92" i="9" s="1"/>
  <c r="L94" i="9"/>
  <c r="L93" i="9" s="1"/>
  <c r="L92" i="9" s="1"/>
  <c r="I99" i="9"/>
  <c r="I98" i="9" s="1"/>
  <c r="I97" i="9" s="1"/>
  <c r="J99" i="9"/>
  <c r="J98" i="9" s="1"/>
  <c r="J97" i="9" s="1"/>
  <c r="K99" i="9"/>
  <c r="K98" i="9" s="1"/>
  <c r="K97" i="9" s="1"/>
  <c r="L99" i="9"/>
  <c r="L98" i="9" s="1"/>
  <c r="L97" i="9" s="1"/>
  <c r="I104" i="9"/>
  <c r="I103" i="9" s="1"/>
  <c r="J104" i="9"/>
  <c r="J103" i="9" s="1"/>
  <c r="K104" i="9"/>
  <c r="K103" i="9" s="1"/>
  <c r="L104" i="9"/>
  <c r="L103" i="9" s="1"/>
  <c r="I108" i="9"/>
  <c r="I107" i="9" s="1"/>
  <c r="J108" i="9"/>
  <c r="J107" i="9" s="1"/>
  <c r="K108" i="9"/>
  <c r="K107" i="9" s="1"/>
  <c r="L108" i="9"/>
  <c r="L107" i="9" s="1"/>
  <c r="I114" i="9"/>
  <c r="I113" i="9" s="1"/>
  <c r="I112" i="9" s="1"/>
  <c r="J114" i="9"/>
  <c r="J113" i="9" s="1"/>
  <c r="J112" i="9" s="1"/>
  <c r="K114" i="9"/>
  <c r="K113" i="9" s="1"/>
  <c r="K112" i="9" s="1"/>
  <c r="L114" i="9"/>
  <c r="L113" i="9" s="1"/>
  <c r="L112" i="9" s="1"/>
  <c r="I119" i="9"/>
  <c r="I118" i="9" s="1"/>
  <c r="I117" i="9" s="1"/>
  <c r="J119" i="9"/>
  <c r="J118" i="9" s="1"/>
  <c r="J117" i="9" s="1"/>
  <c r="K119" i="9"/>
  <c r="K118" i="9" s="1"/>
  <c r="K117" i="9" s="1"/>
  <c r="L119" i="9"/>
  <c r="L118" i="9" s="1"/>
  <c r="L117" i="9" s="1"/>
  <c r="I123" i="9"/>
  <c r="I122" i="9" s="1"/>
  <c r="I121" i="9" s="1"/>
  <c r="J123" i="9"/>
  <c r="J122" i="9" s="1"/>
  <c r="J121" i="9" s="1"/>
  <c r="K123" i="9"/>
  <c r="K122" i="9" s="1"/>
  <c r="K121" i="9" s="1"/>
  <c r="L123" i="9"/>
  <c r="L122" i="9" s="1"/>
  <c r="L121" i="9" s="1"/>
  <c r="I127" i="9"/>
  <c r="I126" i="9" s="1"/>
  <c r="I125" i="9" s="1"/>
  <c r="J127" i="9"/>
  <c r="J126" i="9" s="1"/>
  <c r="J125" i="9" s="1"/>
  <c r="K127" i="9"/>
  <c r="K126" i="9" s="1"/>
  <c r="K125" i="9" s="1"/>
  <c r="L127" i="9"/>
  <c r="L126" i="9" s="1"/>
  <c r="L125" i="9" s="1"/>
  <c r="I131" i="9"/>
  <c r="I130" i="9" s="1"/>
  <c r="I129" i="9" s="1"/>
  <c r="J131" i="9"/>
  <c r="J130" i="9" s="1"/>
  <c r="J129" i="9" s="1"/>
  <c r="K131" i="9"/>
  <c r="K130" i="9" s="1"/>
  <c r="K129" i="9" s="1"/>
  <c r="L131" i="9"/>
  <c r="L130" i="9" s="1"/>
  <c r="L129" i="9" s="1"/>
  <c r="I135" i="9"/>
  <c r="I134" i="9" s="1"/>
  <c r="I133" i="9" s="1"/>
  <c r="J135" i="9"/>
  <c r="J134" i="9" s="1"/>
  <c r="J133" i="9" s="1"/>
  <c r="K135" i="9"/>
  <c r="K134" i="9" s="1"/>
  <c r="K133" i="9" s="1"/>
  <c r="L135" i="9"/>
  <c r="L134" i="9" s="1"/>
  <c r="L133" i="9" s="1"/>
  <c r="I140" i="9"/>
  <c r="I139" i="9" s="1"/>
  <c r="I138" i="9" s="1"/>
  <c r="J140" i="9"/>
  <c r="J139" i="9" s="1"/>
  <c r="J138" i="9" s="1"/>
  <c r="K140" i="9"/>
  <c r="K139" i="9" s="1"/>
  <c r="K138" i="9" s="1"/>
  <c r="L140" i="9"/>
  <c r="L139" i="9" s="1"/>
  <c r="L138" i="9" s="1"/>
  <c r="I145" i="9"/>
  <c r="I144" i="9" s="1"/>
  <c r="I143" i="9" s="1"/>
  <c r="J145" i="9"/>
  <c r="J144" i="9" s="1"/>
  <c r="J143" i="9" s="1"/>
  <c r="K145" i="9"/>
  <c r="K144" i="9" s="1"/>
  <c r="K143" i="9" s="1"/>
  <c r="L145" i="9"/>
  <c r="L144" i="9" s="1"/>
  <c r="L143" i="9" s="1"/>
  <c r="I149" i="9"/>
  <c r="I148" i="9" s="1"/>
  <c r="J149" i="9"/>
  <c r="J148" i="9" s="1"/>
  <c r="K149" i="9"/>
  <c r="K148" i="9" s="1"/>
  <c r="L149" i="9"/>
  <c r="L148" i="9" s="1"/>
  <c r="I153" i="9"/>
  <c r="I152" i="9" s="1"/>
  <c r="I151" i="9" s="1"/>
  <c r="J153" i="9"/>
  <c r="J152" i="9" s="1"/>
  <c r="J151" i="9" s="1"/>
  <c r="K153" i="9"/>
  <c r="K152" i="9" s="1"/>
  <c r="K151" i="9" s="1"/>
  <c r="L153" i="9"/>
  <c r="L152" i="9" s="1"/>
  <c r="L151" i="9" s="1"/>
  <c r="I159" i="9"/>
  <c r="I158" i="9" s="1"/>
  <c r="J159" i="9"/>
  <c r="J158" i="9" s="1"/>
  <c r="K159" i="9"/>
  <c r="K158" i="9" s="1"/>
  <c r="L159" i="9"/>
  <c r="L158" i="9" s="1"/>
  <c r="I164" i="9"/>
  <c r="I163" i="9" s="1"/>
  <c r="J164" i="9"/>
  <c r="J163" i="9" s="1"/>
  <c r="K164" i="9"/>
  <c r="K163" i="9" s="1"/>
  <c r="L164" i="9"/>
  <c r="L163" i="9" s="1"/>
  <c r="I169" i="9"/>
  <c r="I168" i="9" s="1"/>
  <c r="I167" i="9" s="1"/>
  <c r="J169" i="9"/>
  <c r="J168" i="9" s="1"/>
  <c r="J167" i="9" s="1"/>
  <c r="K169" i="9"/>
  <c r="K168" i="9" s="1"/>
  <c r="K167" i="9" s="1"/>
  <c r="L169" i="9"/>
  <c r="L168" i="9" s="1"/>
  <c r="L167" i="9" s="1"/>
  <c r="I173" i="9"/>
  <c r="I172" i="9" s="1"/>
  <c r="J173" i="9"/>
  <c r="J172" i="9" s="1"/>
  <c r="K173" i="9"/>
  <c r="K172" i="9" s="1"/>
  <c r="L173" i="9"/>
  <c r="L172" i="9" s="1"/>
  <c r="I178" i="9"/>
  <c r="I177" i="9" s="1"/>
  <c r="J178" i="9"/>
  <c r="J177" i="9" s="1"/>
  <c r="K178" i="9"/>
  <c r="K177" i="9" s="1"/>
  <c r="L178" i="9"/>
  <c r="L177" i="9" s="1"/>
  <c r="I186" i="9"/>
  <c r="I185" i="9" s="1"/>
  <c r="J186" i="9"/>
  <c r="J185" i="9" s="1"/>
  <c r="K186" i="9"/>
  <c r="K185" i="9" s="1"/>
  <c r="L186" i="9"/>
  <c r="L185" i="9" s="1"/>
  <c r="I189" i="9"/>
  <c r="I188" i="9" s="1"/>
  <c r="J189" i="9"/>
  <c r="J188" i="9" s="1"/>
  <c r="K189" i="9"/>
  <c r="K188" i="9" s="1"/>
  <c r="L189" i="9"/>
  <c r="L188" i="9" s="1"/>
  <c r="I194" i="9"/>
  <c r="I193" i="9" s="1"/>
  <c r="J194" i="9"/>
  <c r="J193" i="9" s="1"/>
  <c r="K194" i="9"/>
  <c r="K193" i="9" s="1"/>
  <c r="L194" i="9"/>
  <c r="L193" i="9" s="1"/>
  <c r="I200" i="9"/>
  <c r="I199" i="9" s="1"/>
  <c r="J200" i="9"/>
  <c r="J199" i="9" s="1"/>
  <c r="K200" i="9"/>
  <c r="K199" i="9" s="1"/>
  <c r="L200" i="9"/>
  <c r="L199" i="9" s="1"/>
  <c r="I205" i="9"/>
  <c r="I204" i="9" s="1"/>
  <c r="J205" i="9"/>
  <c r="J204" i="9" s="1"/>
  <c r="K205" i="9"/>
  <c r="K204" i="9" s="1"/>
  <c r="L205" i="9"/>
  <c r="L204" i="9" s="1"/>
  <c r="I209" i="9"/>
  <c r="I208" i="9" s="1"/>
  <c r="I207" i="9" s="1"/>
  <c r="J209" i="9"/>
  <c r="J208" i="9" s="1"/>
  <c r="J207" i="9" s="1"/>
  <c r="K209" i="9"/>
  <c r="K208" i="9" s="1"/>
  <c r="K207" i="9" s="1"/>
  <c r="L209" i="9"/>
  <c r="L208" i="9" s="1"/>
  <c r="L207" i="9" s="1"/>
  <c r="I216" i="9"/>
  <c r="I215" i="9" s="1"/>
  <c r="J216" i="9"/>
  <c r="J215" i="9" s="1"/>
  <c r="K216" i="9"/>
  <c r="K215" i="9" s="1"/>
  <c r="L216" i="9"/>
  <c r="L215" i="9" s="1"/>
  <c r="I219" i="9"/>
  <c r="I218" i="9" s="1"/>
  <c r="J219" i="9"/>
  <c r="J218" i="9" s="1"/>
  <c r="K219" i="9"/>
  <c r="K218" i="9" s="1"/>
  <c r="L219" i="9"/>
  <c r="L218" i="9" s="1"/>
  <c r="I228" i="9"/>
  <c r="I227" i="9" s="1"/>
  <c r="I226" i="9" s="1"/>
  <c r="J228" i="9"/>
  <c r="J227" i="9" s="1"/>
  <c r="J226" i="9" s="1"/>
  <c r="K228" i="9"/>
  <c r="K227" i="9" s="1"/>
  <c r="K226" i="9" s="1"/>
  <c r="L228" i="9"/>
  <c r="L227" i="9" s="1"/>
  <c r="L226" i="9" s="1"/>
  <c r="I232" i="9"/>
  <c r="I231" i="9" s="1"/>
  <c r="I230" i="9" s="1"/>
  <c r="J232" i="9"/>
  <c r="J231" i="9" s="1"/>
  <c r="J230" i="9" s="1"/>
  <c r="K232" i="9"/>
  <c r="K231" i="9" s="1"/>
  <c r="K230" i="9" s="1"/>
  <c r="L232" i="9"/>
  <c r="L231" i="9" s="1"/>
  <c r="L230" i="9" s="1"/>
  <c r="I239" i="9"/>
  <c r="I238" i="9" s="1"/>
  <c r="J239" i="9"/>
  <c r="J238" i="9" s="1"/>
  <c r="K239" i="9"/>
  <c r="K238" i="9" s="1"/>
  <c r="L239" i="9"/>
  <c r="L238" i="9" s="1"/>
  <c r="I241" i="9"/>
  <c r="J241" i="9"/>
  <c r="K241" i="9"/>
  <c r="L241" i="9"/>
  <c r="I244" i="9"/>
  <c r="J244" i="9"/>
  <c r="K244" i="9"/>
  <c r="L244" i="9"/>
  <c r="I248" i="9"/>
  <c r="I247" i="9" s="1"/>
  <c r="J248" i="9"/>
  <c r="J247" i="9" s="1"/>
  <c r="K248" i="9"/>
  <c r="K247" i="9" s="1"/>
  <c r="L248" i="9"/>
  <c r="L247" i="9" s="1"/>
  <c r="I252" i="9"/>
  <c r="I251" i="9" s="1"/>
  <c r="J252" i="9"/>
  <c r="J251" i="9" s="1"/>
  <c r="K252" i="9"/>
  <c r="K251" i="9" s="1"/>
  <c r="L252" i="9"/>
  <c r="L251" i="9" s="1"/>
  <c r="I256" i="9"/>
  <c r="I255" i="9" s="1"/>
  <c r="J256" i="9"/>
  <c r="J255" i="9" s="1"/>
  <c r="K256" i="9"/>
  <c r="K255" i="9" s="1"/>
  <c r="L256" i="9"/>
  <c r="L255" i="9" s="1"/>
  <c r="I260" i="9"/>
  <c r="I259" i="9" s="1"/>
  <c r="J260" i="9"/>
  <c r="J259" i="9" s="1"/>
  <c r="K260" i="9"/>
  <c r="K259" i="9" s="1"/>
  <c r="L260" i="9"/>
  <c r="L259" i="9" s="1"/>
  <c r="I263" i="9"/>
  <c r="I262" i="9" s="1"/>
  <c r="J263" i="9"/>
  <c r="J262" i="9" s="1"/>
  <c r="K263" i="9"/>
  <c r="K262" i="9" s="1"/>
  <c r="L263" i="9"/>
  <c r="L262" i="9" s="1"/>
  <c r="I266" i="9"/>
  <c r="I265" i="9" s="1"/>
  <c r="J266" i="9"/>
  <c r="J265" i="9" s="1"/>
  <c r="K266" i="9"/>
  <c r="K265" i="9" s="1"/>
  <c r="L266" i="9"/>
  <c r="L265" i="9" s="1"/>
  <c r="I271" i="9"/>
  <c r="I270" i="9" s="1"/>
  <c r="J271" i="9"/>
  <c r="J270" i="9" s="1"/>
  <c r="K271" i="9"/>
  <c r="K270" i="9" s="1"/>
  <c r="L271" i="9"/>
  <c r="L270" i="9" s="1"/>
  <c r="I273" i="9"/>
  <c r="J273" i="9"/>
  <c r="K273" i="9"/>
  <c r="L273" i="9"/>
  <c r="I276" i="9"/>
  <c r="J276" i="9"/>
  <c r="K276" i="9"/>
  <c r="L276" i="9"/>
  <c r="I280" i="9"/>
  <c r="I279" i="9" s="1"/>
  <c r="J280" i="9"/>
  <c r="J279" i="9" s="1"/>
  <c r="K280" i="9"/>
  <c r="K279" i="9" s="1"/>
  <c r="L280" i="9"/>
  <c r="L279" i="9" s="1"/>
  <c r="I284" i="9"/>
  <c r="I283" i="9" s="1"/>
  <c r="J284" i="9"/>
  <c r="J283" i="9" s="1"/>
  <c r="K284" i="9"/>
  <c r="K283" i="9" s="1"/>
  <c r="L284" i="9"/>
  <c r="L283" i="9" s="1"/>
  <c r="I288" i="9"/>
  <c r="I287" i="9" s="1"/>
  <c r="J288" i="9"/>
  <c r="J287" i="9" s="1"/>
  <c r="K288" i="9"/>
  <c r="K287" i="9" s="1"/>
  <c r="L288" i="9"/>
  <c r="L287" i="9" s="1"/>
  <c r="I292" i="9"/>
  <c r="I291" i="9" s="1"/>
  <c r="J292" i="9"/>
  <c r="J291" i="9" s="1"/>
  <c r="K292" i="9"/>
  <c r="K291" i="9" s="1"/>
  <c r="L292" i="9"/>
  <c r="L291" i="9" s="1"/>
  <c r="I295" i="9"/>
  <c r="I294" i="9" s="1"/>
  <c r="J295" i="9"/>
  <c r="J294" i="9" s="1"/>
  <c r="K295" i="9"/>
  <c r="K294" i="9" s="1"/>
  <c r="L295" i="9"/>
  <c r="L294" i="9" s="1"/>
  <c r="I298" i="9"/>
  <c r="I297" i="9" s="1"/>
  <c r="J298" i="9"/>
  <c r="J297" i="9" s="1"/>
  <c r="K298" i="9"/>
  <c r="K297" i="9" s="1"/>
  <c r="L298" i="9"/>
  <c r="L297" i="9" s="1"/>
  <c r="I304" i="9"/>
  <c r="J304" i="9"/>
  <c r="K304" i="9"/>
  <c r="L304" i="9"/>
  <c r="I306" i="9"/>
  <c r="J306" i="9"/>
  <c r="K306" i="9"/>
  <c r="L306" i="9"/>
  <c r="I309" i="9"/>
  <c r="J309" i="9"/>
  <c r="K309" i="9"/>
  <c r="L309" i="9"/>
  <c r="I313" i="9"/>
  <c r="I312" i="9" s="1"/>
  <c r="J313" i="9"/>
  <c r="J312" i="9" s="1"/>
  <c r="K313" i="9"/>
  <c r="K312" i="9" s="1"/>
  <c r="L313" i="9"/>
  <c r="L312" i="9" s="1"/>
  <c r="I317" i="9"/>
  <c r="I316" i="9" s="1"/>
  <c r="J317" i="9"/>
  <c r="J316" i="9" s="1"/>
  <c r="K317" i="9"/>
  <c r="K316" i="9" s="1"/>
  <c r="L317" i="9"/>
  <c r="L316" i="9" s="1"/>
  <c r="I321" i="9"/>
  <c r="I320" i="9" s="1"/>
  <c r="J321" i="9"/>
  <c r="J320" i="9" s="1"/>
  <c r="K321" i="9"/>
  <c r="K320" i="9" s="1"/>
  <c r="L321" i="9"/>
  <c r="L320" i="9" s="1"/>
  <c r="I325" i="9"/>
  <c r="I324" i="9" s="1"/>
  <c r="J325" i="9"/>
  <c r="J324" i="9" s="1"/>
  <c r="K325" i="9"/>
  <c r="K324" i="9" s="1"/>
  <c r="L325" i="9"/>
  <c r="L324" i="9" s="1"/>
  <c r="I328" i="9"/>
  <c r="I327" i="9" s="1"/>
  <c r="J328" i="9"/>
  <c r="J327" i="9" s="1"/>
  <c r="K328" i="9"/>
  <c r="K327" i="9" s="1"/>
  <c r="L328" i="9"/>
  <c r="L327" i="9" s="1"/>
  <c r="I331" i="9"/>
  <c r="I330" i="9" s="1"/>
  <c r="J331" i="9"/>
  <c r="J330" i="9" s="1"/>
  <c r="K331" i="9"/>
  <c r="K330" i="9" s="1"/>
  <c r="L331" i="9"/>
  <c r="L330" i="9" s="1"/>
  <c r="I336" i="9"/>
  <c r="I335" i="9" s="1"/>
  <c r="J336" i="9"/>
  <c r="J335" i="9" s="1"/>
  <c r="K336" i="9"/>
  <c r="K335" i="9" s="1"/>
  <c r="L336" i="9"/>
  <c r="L335" i="9" s="1"/>
  <c r="I338" i="9"/>
  <c r="J338" i="9"/>
  <c r="K338" i="9"/>
  <c r="L338" i="9"/>
  <c r="I341" i="9"/>
  <c r="J341" i="9"/>
  <c r="K341" i="9"/>
  <c r="L341" i="9"/>
  <c r="I345" i="9"/>
  <c r="I344" i="9" s="1"/>
  <c r="J345" i="9"/>
  <c r="J344" i="9" s="1"/>
  <c r="K345" i="9"/>
  <c r="K344" i="9" s="1"/>
  <c r="L345" i="9"/>
  <c r="L344" i="9" s="1"/>
  <c r="I349" i="9"/>
  <c r="I348" i="9" s="1"/>
  <c r="J349" i="9"/>
  <c r="J348" i="9" s="1"/>
  <c r="K349" i="9"/>
  <c r="K348" i="9" s="1"/>
  <c r="L349" i="9"/>
  <c r="L348" i="9" s="1"/>
  <c r="I353" i="9"/>
  <c r="I352" i="9" s="1"/>
  <c r="J353" i="9"/>
  <c r="J352" i="9" s="1"/>
  <c r="K353" i="9"/>
  <c r="K352" i="9" s="1"/>
  <c r="L353" i="9"/>
  <c r="L352" i="9" s="1"/>
  <c r="I357" i="9"/>
  <c r="I356" i="9" s="1"/>
  <c r="J357" i="9"/>
  <c r="J356" i="9" s="1"/>
  <c r="K357" i="9"/>
  <c r="K356" i="9" s="1"/>
  <c r="L357" i="9"/>
  <c r="L356" i="9" s="1"/>
  <c r="I360" i="9"/>
  <c r="I359" i="9" s="1"/>
  <c r="J360" i="9"/>
  <c r="J359" i="9" s="1"/>
  <c r="K360" i="9"/>
  <c r="K359" i="9" s="1"/>
  <c r="L360" i="9"/>
  <c r="L359" i="9" s="1"/>
  <c r="I363" i="9"/>
  <c r="I362" i="9" s="1"/>
  <c r="J363" i="9"/>
  <c r="J362" i="9" s="1"/>
  <c r="K363" i="9"/>
  <c r="K362" i="9" s="1"/>
  <c r="L363" i="9"/>
  <c r="L362" i="9" s="1"/>
  <c r="I38" i="8"/>
  <c r="I37" i="8" s="1"/>
  <c r="I36" i="8" s="1"/>
  <c r="J38" i="8"/>
  <c r="J37" i="8" s="1"/>
  <c r="J36" i="8" s="1"/>
  <c r="K38" i="8"/>
  <c r="K37" i="8" s="1"/>
  <c r="K36" i="8" s="1"/>
  <c r="L38" i="8"/>
  <c r="L37" i="8" s="1"/>
  <c r="L36" i="8" s="1"/>
  <c r="I40" i="8"/>
  <c r="J40" i="8"/>
  <c r="K40" i="8"/>
  <c r="L40" i="8"/>
  <c r="I44" i="8"/>
  <c r="I43" i="8" s="1"/>
  <c r="I42" i="8" s="1"/>
  <c r="J44" i="8"/>
  <c r="J43" i="8" s="1"/>
  <c r="J42" i="8" s="1"/>
  <c r="K44" i="8"/>
  <c r="K43" i="8" s="1"/>
  <c r="K42" i="8" s="1"/>
  <c r="L44" i="8"/>
  <c r="L43" i="8" s="1"/>
  <c r="L42" i="8" s="1"/>
  <c r="I48" i="8"/>
  <c r="I47" i="8" s="1"/>
  <c r="I46" i="8" s="1"/>
  <c r="J48" i="8"/>
  <c r="J47" i="8" s="1"/>
  <c r="J46" i="8" s="1"/>
  <c r="K48" i="8"/>
  <c r="K47" i="8" s="1"/>
  <c r="K46" i="8" s="1"/>
  <c r="L48" i="8"/>
  <c r="L47" i="8" s="1"/>
  <c r="L46" i="8" s="1"/>
  <c r="I49" i="8"/>
  <c r="J49" i="8"/>
  <c r="K49" i="8"/>
  <c r="L49" i="8"/>
  <c r="I67" i="8"/>
  <c r="I68" i="8"/>
  <c r="J68" i="8"/>
  <c r="J67" i="8" s="1"/>
  <c r="J66" i="8" s="1"/>
  <c r="J65" i="8" s="1"/>
  <c r="K68" i="8"/>
  <c r="K67" i="8" s="1"/>
  <c r="L68" i="8"/>
  <c r="L67" i="8" s="1"/>
  <c r="I72" i="8"/>
  <c r="J72" i="8"/>
  <c r="K72" i="8"/>
  <c r="L72" i="8"/>
  <c r="I73" i="8"/>
  <c r="J73" i="8"/>
  <c r="K73" i="8"/>
  <c r="L73" i="8"/>
  <c r="I78" i="8"/>
  <c r="I77" i="8" s="1"/>
  <c r="J78" i="8"/>
  <c r="J77" i="8" s="1"/>
  <c r="K78" i="8"/>
  <c r="K77" i="8" s="1"/>
  <c r="L78" i="8"/>
  <c r="L77" i="8" s="1"/>
  <c r="I84" i="8"/>
  <c r="I83" i="8" s="1"/>
  <c r="I82" i="8" s="1"/>
  <c r="J84" i="8"/>
  <c r="J83" i="8" s="1"/>
  <c r="J82" i="8" s="1"/>
  <c r="K84" i="8"/>
  <c r="K83" i="8" s="1"/>
  <c r="K82" i="8" s="1"/>
  <c r="L84" i="8"/>
  <c r="L83" i="8" s="1"/>
  <c r="L82" i="8" s="1"/>
  <c r="I88" i="8"/>
  <c r="I87" i="8" s="1"/>
  <c r="I86" i="8" s="1"/>
  <c r="J88" i="8"/>
  <c r="J87" i="8" s="1"/>
  <c r="J86" i="8" s="1"/>
  <c r="K88" i="8"/>
  <c r="K87" i="8" s="1"/>
  <c r="K86" i="8" s="1"/>
  <c r="L88" i="8"/>
  <c r="L87" i="8" s="1"/>
  <c r="L86" i="8" s="1"/>
  <c r="I89" i="8"/>
  <c r="J89" i="8"/>
  <c r="K89" i="8"/>
  <c r="L89" i="8"/>
  <c r="I96" i="8"/>
  <c r="I95" i="8" s="1"/>
  <c r="I94" i="8" s="1"/>
  <c r="J96" i="8"/>
  <c r="J95" i="8" s="1"/>
  <c r="J94" i="8" s="1"/>
  <c r="K96" i="8"/>
  <c r="K95" i="8" s="1"/>
  <c r="K94" i="8" s="1"/>
  <c r="L96" i="8"/>
  <c r="L95" i="8" s="1"/>
  <c r="L94" i="8" s="1"/>
  <c r="I101" i="8"/>
  <c r="I100" i="8" s="1"/>
  <c r="I99" i="8" s="1"/>
  <c r="J101" i="8"/>
  <c r="J100" i="8" s="1"/>
  <c r="J99" i="8" s="1"/>
  <c r="K101" i="8"/>
  <c r="K100" i="8" s="1"/>
  <c r="K99" i="8" s="1"/>
  <c r="L101" i="8"/>
  <c r="L100" i="8" s="1"/>
  <c r="L99" i="8" s="1"/>
  <c r="I106" i="8"/>
  <c r="I105" i="8" s="1"/>
  <c r="I104" i="8" s="1"/>
  <c r="J106" i="8"/>
  <c r="J105" i="8" s="1"/>
  <c r="J104" i="8" s="1"/>
  <c r="K106" i="8"/>
  <c r="K105" i="8" s="1"/>
  <c r="K104" i="8" s="1"/>
  <c r="L106" i="8"/>
  <c r="L105" i="8" s="1"/>
  <c r="L104" i="8" s="1"/>
  <c r="I109" i="8"/>
  <c r="J109" i="8"/>
  <c r="K109" i="8"/>
  <c r="L109" i="8"/>
  <c r="I110" i="8"/>
  <c r="J110" i="8"/>
  <c r="K110" i="8"/>
  <c r="L110" i="8"/>
  <c r="I116" i="8"/>
  <c r="I115" i="8" s="1"/>
  <c r="I114" i="8" s="1"/>
  <c r="I113" i="8" s="1"/>
  <c r="J116" i="8"/>
  <c r="J115" i="8" s="1"/>
  <c r="J114" i="8" s="1"/>
  <c r="J113" i="8" s="1"/>
  <c r="K116" i="8"/>
  <c r="K115" i="8" s="1"/>
  <c r="K114" i="8" s="1"/>
  <c r="L116" i="8"/>
  <c r="L115" i="8" s="1"/>
  <c r="L114" i="8" s="1"/>
  <c r="I121" i="8"/>
  <c r="I120" i="8" s="1"/>
  <c r="I119" i="8" s="1"/>
  <c r="J121" i="8"/>
  <c r="J120" i="8" s="1"/>
  <c r="J119" i="8" s="1"/>
  <c r="K121" i="8"/>
  <c r="K120" i="8" s="1"/>
  <c r="K119" i="8" s="1"/>
  <c r="L121" i="8"/>
  <c r="L120" i="8" s="1"/>
  <c r="L119" i="8" s="1"/>
  <c r="I125" i="8"/>
  <c r="I124" i="8" s="1"/>
  <c r="I123" i="8" s="1"/>
  <c r="J125" i="8"/>
  <c r="J124" i="8" s="1"/>
  <c r="J123" i="8" s="1"/>
  <c r="K125" i="8"/>
  <c r="K124" i="8" s="1"/>
  <c r="K123" i="8" s="1"/>
  <c r="L125" i="8"/>
  <c r="L124" i="8" s="1"/>
  <c r="L123" i="8" s="1"/>
  <c r="I129" i="8"/>
  <c r="I128" i="8" s="1"/>
  <c r="I127" i="8" s="1"/>
  <c r="J129" i="8"/>
  <c r="J128" i="8" s="1"/>
  <c r="J127" i="8" s="1"/>
  <c r="K129" i="8"/>
  <c r="K128" i="8" s="1"/>
  <c r="K127" i="8" s="1"/>
  <c r="L129" i="8"/>
  <c r="L128" i="8" s="1"/>
  <c r="L127" i="8" s="1"/>
  <c r="I133" i="8"/>
  <c r="I132" i="8" s="1"/>
  <c r="I131" i="8" s="1"/>
  <c r="J133" i="8"/>
  <c r="J132" i="8" s="1"/>
  <c r="J131" i="8" s="1"/>
  <c r="K133" i="8"/>
  <c r="K132" i="8" s="1"/>
  <c r="K131" i="8" s="1"/>
  <c r="L133" i="8"/>
  <c r="L132" i="8" s="1"/>
  <c r="L131" i="8" s="1"/>
  <c r="I137" i="8"/>
  <c r="I136" i="8" s="1"/>
  <c r="I135" i="8" s="1"/>
  <c r="J137" i="8"/>
  <c r="J136" i="8" s="1"/>
  <c r="J135" i="8" s="1"/>
  <c r="K137" i="8"/>
  <c r="K136" i="8" s="1"/>
  <c r="K135" i="8" s="1"/>
  <c r="L137" i="8"/>
  <c r="L136" i="8" s="1"/>
  <c r="L135" i="8" s="1"/>
  <c r="L141" i="8"/>
  <c r="L140" i="8" s="1"/>
  <c r="L139" i="8" s="1"/>
  <c r="I142" i="8"/>
  <c r="I141" i="8" s="1"/>
  <c r="I140" i="8" s="1"/>
  <c r="I139" i="8" s="1"/>
  <c r="J142" i="8"/>
  <c r="J141" i="8" s="1"/>
  <c r="J140" i="8" s="1"/>
  <c r="J139" i="8" s="1"/>
  <c r="K142" i="8"/>
  <c r="K141" i="8" s="1"/>
  <c r="K140" i="8" s="1"/>
  <c r="L142" i="8"/>
  <c r="L146" i="8"/>
  <c r="L145" i="8" s="1"/>
  <c r="I147" i="8"/>
  <c r="I146" i="8" s="1"/>
  <c r="I145" i="8" s="1"/>
  <c r="J147" i="8"/>
  <c r="J146" i="8" s="1"/>
  <c r="J145" i="8" s="1"/>
  <c r="K147" i="8"/>
  <c r="K146" i="8" s="1"/>
  <c r="K145" i="8" s="1"/>
  <c r="L147" i="8"/>
  <c r="I151" i="8"/>
  <c r="I150" i="8" s="1"/>
  <c r="J151" i="8"/>
  <c r="J150" i="8" s="1"/>
  <c r="K151" i="8"/>
  <c r="K150" i="8" s="1"/>
  <c r="L151" i="8"/>
  <c r="L150" i="8" s="1"/>
  <c r="I155" i="8"/>
  <c r="I154" i="8" s="1"/>
  <c r="I153" i="8" s="1"/>
  <c r="J155" i="8"/>
  <c r="J154" i="8" s="1"/>
  <c r="J153" i="8" s="1"/>
  <c r="K155" i="8"/>
  <c r="K154" i="8" s="1"/>
  <c r="K153" i="8" s="1"/>
  <c r="L155" i="8"/>
  <c r="L154" i="8" s="1"/>
  <c r="L153" i="8" s="1"/>
  <c r="L160" i="8"/>
  <c r="I161" i="8"/>
  <c r="I160" i="8" s="1"/>
  <c r="J161" i="8"/>
  <c r="J160" i="8" s="1"/>
  <c r="K161" i="8"/>
  <c r="K160" i="8" s="1"/>
  <c r="L161" i="8"/>
  <c r="I166" i="8"/>
  <c r="I165" i="8" s="1"/>
  <c r="J166" i="8"/>
  <c r="J165" i="8" s="1"/>
  <c r="K166" i="8"/>
  <c r="K165" i="8" s="1"/>
  <c r="L166" i="8"/>
  <c r="L165" i="8" s="1"/>
  <c r="I171" i="8"/>
  <c r="I170" i="8" s="1"/>
  <c r="I169" i="8" s="1"/>
  <c r="J171" i="8"/>
  <c r="J170" i="8" s="1"/>
  <c r="J169" i="8" s="1"/>
  <c r="K171" i="8"/>
  <c r="K170" i="8" s="1"/>
  <c r="K169" i="8" s="1"/>
  <c r="L171" i="8"/>
  <c r="L170" i="8" s="1"/>
  <c r="L169" i="8" s="1"/>
  <c r="I175" i="8"/>
  <c r="I174" i="8" s="1"/>
  <c r="J175" i="8"/>
  <c r="J174" i="8" s="1"/>
  <c r="K175" i="8"/>
  <c r="K174" i="8" s="1"/>
  <c r="L175" i="8"/>
  <c r="L174" i="8" s="1"/>
  <c r="L173" i="8" s="1"/>
  <c r="I180" i="8"/>
  <c r="I179" i="8" s="1"/>
  <c r="J180" i="8"/>
  <c r="J179" i="8" s="1"/>
  <c r="K180" i="8"/>
  <c r="K179" i="8" s="1"/>
  <c r="L180" i="8"/>
  <c r="L179" i="8" s="1"/>
  <c r="I187" i="8"/>
  <c r="J187" i="8"/>
  <c r="K187" i="8"/>
  <c r="L187" i="8"/>
  <c r="I188" i="8"/>
  <c r="J188" i="8"/>
  <c r="K188" i="8"/>
  <c r="L188" i="8"/>
  <c r="I191" i="8"/>
  <c r="I190" i="8" s="1"/>
  <c r="J191" i="8"/>
  <c r="J190" i="8" s="1"/>
  <c r="K191" i="8"/>
  <c r="K190" i="8" s="1"/>
  <c r="L191" i="8"/>
  <c r="L190" i="8" s="1"/>
  <c r="I196" i="8"/>
  <c r="I195" i="8" s="1"/>
  <c r="J196" i="8"/>
  <c r="J195" i="8" s="1"/>
  <c r="K196" i="8"/>
  <c r="K195" i="8" s="1"/>
  <c r="L196" i="8"/>
  <c r="L195" i="8" s="1"/>
  <c r="I201" i="8"/>
  <c r="J201" i="8"/>
  <c r="K201" i="8"/>
  <c r="L201" i="8"/>
  <c r="I202" i="8"/>
  <c r="J202" i="8"/>
  <c r="K202" i="8"/>
  <c r="L202" i="8"/>
  <c r="I207" i="8"/>
  <c r="I206" i="8" s="1"/>
  <c r="J207" i="8"/>
  <c r="J206" i="8" s="1"/>
  <c r="K207" i="8"/>
  <c r="K206" i="8" s="1"/>
  <c r="L207" i="8"/>
  <c r="L206" i="8" s="1"/>
  <c r="I211" i="8"/>
  <c r="I210" i="8" s="1"/>
  <c r="I209" i="8" s="1"/>
  <c r="J211" i="8"/>
  <c r="J210" i="8" s="1"/>
  <c r="J209" i="8" s="1"/>
  <c r="K211" i="8"/>
  <c r="K210" i="8" s="1"/>
  <c r="K209" i="8" s="1"/>
  <c r="L211" i="8"/>
  <c r="L210" i="8" s="1"/>
  <c r="L209" i="8" s="1"/>
  <c r="I218" i="8"/>
  <c r="I217" i="8" s="1"/>
  <c r="I216" i="8" s="1"/>
  <c r="J218" i="8"/>
  <c r="J217" i="8" s="1"/>
  <c r="J216" i="8" s="1"/>
  <c r="K218" i="8"/>
  <c r="K217" i="8" s="1"/>
  <c r="K216" i="8" s="1"/>
  <c r="L218" i="8"/>
  <c r="L217" i="8" s="1"/>
  <c r="L216" i="8" s="1"/>
  <c r="I221" i="8"/>
  <c r="I220" i="8" s="1"/>
  <c r="J221" i="8"/>
  <c r="J220" i="8" s="1"/>
  <c r="K221" i="8"/>
  <c r="K220" i="8" s="1"/>
  <c r="L221" i="8"/>
  <c r="L220" i="8" s="1"/>
  <c r="I230" i="8"/>
  <c r="I229" i="8" s="1"/>
  <c r="I228" i="8" s="1"/>
  <c r="J230" i="8"/>
  <c r="J229" i="8" s="1"/>
  <c r="J228" i="8" s="1"/>
  <c r="K230" i="8"/>
  <c r="K229" i="8" s="1"/>
  <c r="K228" i="8" s="1"/>
  <c r="L230" i="8"/>
  <c r="L229" i="8" s="1"/>
  <c r="L228" i="8" s="1"/>
  <c r="I234" i="8"/>
  <c r="I233" i="8" s="1"/>
  <c r="I232" i="8" s="1"/>
  <c r="J234" i="8"/>
  <c r="J233" i="8" s="1"/>
  <c r="J232" i="8" s="1"/>
  <c r="K234" i="8"/>
  <c r="K233" i="8" s="1"/>
  <c r="K232" i="8" s="1"/>
  <c r="L234" i="8"/>
  <c r="L233" i="8" s="1"/>
  <c r="L232" i="8" s="1"/>
  <c r="L240" i="8"/>
  <c r="I241" i="8"/>
  <c r="I240" i="8" s="1"/>
  <c r="J241" i="8"/>
  <c r="J240" i="8" s="1"/>
  <c r="K241" i="8"/>
  <c r="K240" i="8" s="1"/>
  <c r="L241" i="8"/>
  <c r="I243" i="8"/>
  <c r="J243" i="8"/>
  <c r="K243" i="8"/>
  <c r="L243" i="8"/>
  <c r="I246" i="8"/>
  <c r="J246" i="8"/>
  <c r="K246" i="8"/>
  <c r="L246" i="8"/>
  <c r="I249" i="8"/>
  <c r="J249" i="8"/>
  <c r="K249" i="8"/>
  <c r="I250" i="8"/>
  <c r="J250" i="8"/>
  <c r="K250" i="8"/>
  <c r="L250" i="8"/>
  <c r="L249" i="8" s="1"/>
  <c r="I254" i="8"/>
  <c r="I253" i="8" s="1"/>
  <c r="J254" i="8"/>
  <c r="J253" i="8" s="1"/>
  <c r="K254" i="8"/>
  <c r="K253" i="8" s="1"/>
  <c r="L254" i="8"/>
  <c r="L253" i="8" s="1"/>
  <c r="I258" i="8"/>
  <c r="I257" i="8" s="1"/>
  <c r="J258" i="8"/>
  <c r="J257" i="8" s="1"/>
  <c r="K258" i="8"/>
  <c r="K257" i="8" s="1"/>
  <c r="L258" i="8"/>
  <c r="L257" i="8" s="1"/>
  <c r="I261" i="8"/>
  <c r="J261" i="8"/>
  <c r="K261" i="8"/>
  <c r="L261" i="8"/>
  <c r="I262" i="8"/>
  <c r="J262" i="8"/>
  <c r="K262" i="8"/>
  <c r="L262" i="8"/>
  <c r="I265" i="8"/>
  <c r="I264" i="8" s="1"/>
  <c r="J265" i="8"/>
  <c r="J264" i="8" s="1"/>
  <c r="K265" i="8"/>
  <c r="K264" i="8" s="1"/>
  <c r="L265" i="8"/>
  <c r="L264" i="8" s="1"/>
  <c r="I268" i="8"/>
  <c r="I267" i="8" s="1"/>
  <c r="J268" i="8"/>
  <c r="J267" i="8" s="1"/>
  <c r="K268" i="8"/>
  <c r="K267" i="8" s="1"/>
  <c r="L268" i="8"/>
  <c r="L267" i="8" s="1"/>
  <c r="I273" i="8"/>
  <c r="I272" i="8" s="1"/>
  <c r="I271" i="8" s="1"/>
  <c r="J273" i="8"/>
  <c r="J272" i="8" s="1"/>
  <c r="J271" i="8" s="1"/>
  <c r="K273" i="8"/>
  <c r="K272" i="8" s="1"/>
  <c r="K271" i="8" s="1"/>
  <c r="L273" i="8"/>
  <c r="L272" i="8" s="1"/>
  <c r="I275" i="8"/>
  <c r="J275" i="8"/>
  <c r="K275" i="8"/>
  <c r="L275" i="8"/>
  <c r="I278" i="8"/>
  <c r="J278" i="8"/>
  <c r="K278" i="8"/>
  <c r="L278" i="8"/>
  <c r="I282" i="8"/>
  <c r="I281" i="8" s="1"/>
  <c r="J282" i="8"/>
  <c r="J281" i="8" s="1"/>
  <c r="K282" i="8"/>
  <c r="K281" i="8" s="1"/>
  <c r="L282" i="8"/>
  <c r="L281" i="8" s="1"/>
  <c r="I286" i="8"/>
  <c r="I285" i="8" s="1"/>
  <c r="J286" i="8"/>
  <c r="J285" i="8" s="1"/>
  <c r="K286" i="8"/>
  <c r="K285" i="8" s="1"/>
  <c r="L286" i="8"/>
  <c r="L285" i="8" s="1"/>
  <c r="I289" i="8"/>
  <c r="J289" i="8"/>
  <c r="K289" i="8"/>
  <c r="L289" i="8"/>
  <c r="I290" i="8"/>
  <c r="J290" i="8"/>
  <c r="K290" i="8"/>
  <c r="L290" i="8"/>
  <c r="I294" i="8"/>
  <c r="I293" i="8" s="1"/>
  <c r="J294" i="8"/>
  <c r="J293" i="8" s="1"/>
  <c r="K294" i="8"/>
  <c r="K293" i="8" s="1"/>
  <c r="L294" i="8"/>
  <c r="L293" i="8" s="1"/>
  <c r="I297" i="8"/>
  <c r="I296" i="8" s="1"/>
  <c r="J297" i="8"/>
  <c r="J296" i="8" s="1"/>
  <c r="K297" i="8"/>
  <c r="K296" i="8" s="1"/>
  <c r="L297" i="8"/>
  <c r="L296" i="8" s="1"/>
  <c r="I299" i="8"/>
  <c r="J299" i="8"/>
  <c r="K299" i="8"/>
  <c r="L299" i="8"/>
  <c r="I300" i="8"/>
  <c r="J300" i="8"/>
  <c r="K300" i="8"/>
  <c r="L300" i="8"/>
  <c r="I306" i="8"/>
  <c r="I305" i="8" s="1"/>
  <c r="J306" i="8"/>
  <c r="J305" i="8" s="1"/>
  <c r="K306" i="8"/>
  <c r="K305" i="8" s="1"/>
  <c r="L306" i="8"/>
  <c r="L305" i="8" s="1"/>
  <c r="I308" i="8"/>
  <c r="J308" i="8"/>
  <c r="K308" i="8"/>
  <c r="L308" i="8"/>
  <c r="I311" i="8"/>
  <c r="J311" i="8"/>
  <c r="K311" i="8"/>
  <c r="L311" i="8"/>
  <c r="I315" i="8"/>
  <c r="I314" i="8" s="1"/>
  <c r="J315" i="8"/>
  <c r="J314" i="8" s="1"/>
  <c r="K315" i="8"/>
  <c r="K314" i="8" s="1"/>
  <c r="L315" i="8"/>
  <c r="L314" i="8" s="1"/>
  <c r="I319" i="8"/>
  <c r="I318" i="8" s="1"/>
  <c r="J319" i="8"/>
  <c r="J318" i="8" s="1"/>
  <c r="K319" i="8"/>
  <c r="K318" i="8" s="1"/>
  <c r="L319" i="8"/>
  <c r="L318" i="8" s="1"/>
  <c r="I322" i="8"/>
  <c r="J322" i="8"/>
  <c r="K322" i="8"/>
  <c r="I323" i="8"/>
  <c r="J323" i="8"/>
  <c r="K323" i="8"/>
  <c r="L323" i="8"/>
  <c r="L322" i="8" s="1"/>
  <c r="I327" i="8"/>
  <c r="I326" i="8" s="1"/>
  <c r="J327" i="8"/>
  <c r="J326" i="8" s="1"/>
  <c r="K327" i="8"/>
  <c r="K326" i="8" s="1"/>
  <c r="L327" i="8"/>
  <c r="L326" i="8" s="1"/>
  <c r="I330" i="8"/>
  <c r="I329" i="8" s="1"/>
  <c r="J330" i="8"/>
  <c r="J329" i="8" s="1"/>
  <c r="K330" i="8"/>
  <c r="K329" i="8" s="1"/>
  <c r="L330" i="8"/>
  <c r="L329" i="8" s="1"/>
  <c r="I332" i="8"/>
  <c r="J332" i="8"/>
  <c r="K332" i="8"/>
  <c r="I333" i="8"/>
  <c r="J333" i="8"/>
  <c r="K333" i="8"/>
  <c r="L333" i="8"/>
  <c r="L332" i="8" s="1"/>
  <c r="I337" i="8"/>
  <c r="I336" i="8" s="1"/>
  <c r="J337" i="8"/>
  <c r="J336" i="8" s="1"/>
  <c r="K337" i="8"/>
  <c r="I338" i="8"/>
  <c r="J338" i="8"/>
  <c r="K338" i="8"/>
  <c r="L338" i="8"/>
  <c r="L337" i="8" s="1"/>
  <c r="I340" i="8"/>
  <c r="J340" i="8"/>
  <c r="K340" i="8"/>
  <c r="L340" i="8"/>
  <c r="I343" i="8"/>
  <c r="J343" i="8"/>
  <c r="K343" i="8"/>
  <c r="L343" i="8"/>
  <c r="I347" i="8"/>
  <c r="I346" i="8" s="1"/>
  <c r="J347" i="8"/>
  <c r="J346" i="8" s="1"/>
  <c r="K347" i="8"/>
  <c r="K346" i="8" s="1"/>
  <c r="L347" i="8"/>
  <c r="L346" i="8" s="1"/>
  <c r="I350" i="8"/>
  <c r="J350" i="8"/>
  <c r="K350" i="8"/>
  <c r="I351" i="8"/>
  <c r="J351" i="8"/>
  <c r="K351" i="8"/>
  <c r="L351" i="8"/>
  <c r="L350" i="8" s="1"/>
  <c r="I355" i="8"/>
  <c r="I354" i="8" s="1"/>
  <c r="J355" i="8"/>
  <c r="J354" i="8" s="1"/>
  <c r="K355" i="8"/>
  <c r="K354" i="8" s="1"/>
  <c r="L355" i="8"/>
  <c r="L354" i="8" s="1"/>
  <c r="I359" i="8"/>
  <c r="I358" i="8" s="1"/>
  <c r="J359" i="8"/>
  <c r="J358" i="8" s="1"/>
  <c r="K359" i="8"/>
  <c r="K358" i="8" s="1"/>
  <c r="L359" i="8"/>
  <c r="L358" i="8" s="1"/>
  <c r="I361" i="8"/>
  <c r="J361" i="8"/>
  <c r="K361" i="8"/>
  <c r="I362" i="8"/>
  <c r="J362" i="8"/>
  <c r="K362" i="8"/>
  <c r="L362" i="8"/>
  <c r="L361" i="8" s="1"/>
  <c r="L364" i="8"/>
  <c r="I365" i="8"/>
  <c r="I364" i="8" s="1"/>
  <c r="J365" i="8"/>
  <c r="J364" i="8" s="1"/>
  <c r="K365" i="8"/>
  <c r="K364" i="8" s="1"/>
  <c r="L365" i="8"/>
  <c r="L171" i="9" l="1"/>
  <c r="I35" i="9"/>
  <c r="I34" i="9" s="1"/>
  <c r="I33" i="9" s="1"/>
  <c r="J33" i="9"/>
  <c r="K214" i="9"/>
  <c r="J64" i="9"/>
  <c r="I303" i="9"/>
  <c r="I102" i="9"/>
  <c r="I91" i="9" s="1"/>
  <c r="K171" i="9"/>
  <c r="K166" i="9" s="1"/>
  <c r="L303" i="9"/>
  <c r="L302" i="9" s="1"/>
  <c r="L102" i="9"/>
  <c r="L91" i="9" s="1"/>
  <c r="I111" i="9"/>
  <c r="K334" i="9"/>
  <c r="L137" i="9"/>
  <c r="J171" i="9"/>
  <c r="J166" i="9" s="1"/>
  <c r="K64" i="9"/>
  <c r="K63" i="9" s="1"/>
  <c r="J269" i="9"/>
  <c r="J137" i="9"/>
  <c r="I157" i="9"/>
  <c r="I156" i="9" s="1"/>
  <c r="K303" i="9"/>
  <c r="K302" i="9" s="1"/>
  <c r="K269" i="9"/>
  <c r="K236" i="9" s="1"/>
  <c r="J237" i="9"/>
  <c r="L184" i="9"/>
  <c r="I137" i="9"/>
  <c r="L33" i="9"/>
  <c r="I64" i="9"/>
  <c r="I63" i="9" s="1"/>
  <c r="K33" i="9"/>
  <c r="K237" i="9"/>
  <c r="J184" i="9"/>
  <c r="L64" i="9"/>
  <c r="L63" i="9" s="1"/>
  <c r="I171" i="9"/>
  <c r="I166" i="9" s="1"/>
  <c r="J303" i="9"/>
  <c r="J302" i="9" s="1"/>
  <c r="J214" i="9"/>
  <c r="J157" i="9"/>
  <c r="J156" i="9" s="1"/>
  <c r="K102" i="9"/>
  <c r="K91" i="9" s="1"/>
  <c r="I214" i="9"/>
  <c r="L214" i="9"/>
  <c r="J336" i="15"/>
  <c r="K239" i="15"/>
  <c r="L66" i="15"/>
  <c r="L65" i="15" s="1"/>
  <c r="L34" i="15" s="1"/>
  <c r="I238" i="15"/>
  <c r="L113" i="15"/>
  <c r="J93" i="15"/>
  <c r="I336" i="15"/>
  <c r="I303" i="15" s="1"/>
  <c r="L186" i="15"/>
  <c r="L185" i="15" s="1"/>
  <c r="K113" i="15"/>
  <c r="I66" i="15"/>
  <c r="I65" i="15" s="1"/>
  <c r="J303" i="15"/>
  <c r="L139" i="15"/>
  <c r="I113" i="15"/>
  <c r="L216" i="15"/>
  <c r="J113" i="15"/>
  <c r="K186" i="15"/>
  <c r="I168" i="15"/>
  <c r="J239" i="15"/>
  <c r="J238" i="15" s="1"/>
  <c r="J184" i="15" s="1"/>
  <c r="L239" i="15"/>
  <c r="L238" i="15" s="1"/>
  <c r="K168" i="15"/>
  <c r="K159" i="15"/>
  <c r="K158" i="15" s="1"/>
  <c r="K35" i="15"/>
  <c r="I216" i="15"/>
  <c r="I185" i="15" s="1"/>
  <c r="I184" i="15" s="1"/>
  <c r="K139" i="15"/>
  <c r="L304" i="15"/>
  <c r="L303" i="15" s="1"/>
  <c r="L271" i="15"/>
  <c r="K216" i="15"/>
  <c r="L173" i="15"/>
  <c r="L168" i="15" s="1"/>
  <c r="J168" i="15"/>
  <c r="I159" i="15"/>
  <c r="I158" i="15" s="1"/>
  <c r="L93" i="15"/>
  <c r="I35" i="15"/>
  <c r="K336" i="15"/>
  <c r="K304" i="15"/>
  <c r="K303" i="15" s="1"/>
  <c r="K271" i="15"/>
  <c r="I139" i="15"/>
  <c r="K93" i="15"/>
  <c r="J35" i="15"/>
  <c r="I336" i="14"/>
  <c r="I239" i="14"/>
  <c r="I35" i="14"/>
  <c r="K336" i="14"/>
  <c r="L271" i="14"/>
  <c r="L239" i="14"/>
  <c r="L238" i="14" s="1"/>
  <c r="L186" i="14"/>
  <c r="L185" i="14" s="1"/>
  <c r="L168" i="14"/>
  <c r="J65" i="14"/>
  <c r="J34" i="14" s="1"/>
  <c r="L304" i="14"/>
  <c r="L303" i="14" s="1"/>
  <c r="K304" i="14"/>
  <c r="K303" i="14" s="1"/>
  <c r="I271" i="14"/>
  <c r="K216" i="14"/>
  <c r="I168" i="14"/>
  <c r="L93" i="14"/>
  <c r="J304" i="14"/>
  <c r="J168" i="14"/>
  <c r="K93" i="14"/>
  <c r="I304" i="14"/>
  <c r="I216" i="14"/>
  <c r="I185" i="14" s="1"/>
  <c r="J93" i="14"/>
  <c r="K186" i="14"/>
  <c r="K185" i="14" s="1"/>
  <c r="K184" i="14" s="1"/>
  <c r="J216" i="14"/>
  <c r="L139" i="14"/>
  <c r="I93" i="14"/>
  <c r="L173" i="14"/>
  <c r="K139" i="14"/>
  <c r="L113" i="14"/>
  <c r="L336" i="14"/>
  <c r="K113" i="14"/>
  <c r="L35" i="14"/>
  <c r="K239" i="14"/>
  <c r="K238" i="14" s="1"/>
  <c r="I139" i="14"/>
  <c r="J113" i="14"/>
  <c r="K35" i="14"/>
  <c r="K34" i="14" s="1"/>
  <c r="J336" i="14"/>
  <c r="J186" i="14"/>
  <c r="I113" i="14"/>
  <c r="L336" i="13"/>
  <c r="K216" i="13"/>
  <c r="L271" i="13"/>
  <c r="K239" i="13"/>
  <c r="J104" i="13"/>
  <c r="J93" i="13" s="1"/>
  <c r="K271" i="13"/>
  <c r="J239" i="13"/>
  <c r="L186" i="13"/>
  <c r="L185" i="13" s="1"/>
  <c r="L184" i="13" s="1"/>
  <c r="K173" i="13"/>
  <c r="K168" i="13" s="1"/>
  <c r="I65" i="13"/>
  <c r="I34" i="13" s="1"/>
  <c r="L304" i="13"/>
  <c r="L303" i="13" s="1"/>
  <c r="I239" i="13"/>
  <c r="I238" i="13" s="1"/>
  <c r="J66" i="13"/>
  <c r="J65" i="13" s="1"/>
  <c r="J336" i="13"/>
  <c r="L238" i="13"/>
  <c r="K139" i="13"/>
  <c r="I336" i="13"/>
  <c r="I303" i="13" s="1"/>
  <c r="J271" i="13"/>
  <c r="I186" i="13"/>
  <c r="I185" i="13" s="1"/>
  <c r="L168" i="13"/>
  <c r="L159" i="13"/>
  <c r="L158" i="13" s="1"/>
  <c r="J139" i="13"/>
  <c r="I271" i="13"/>
  <c r="K186" i="13"/>
  <c r="K185" i="13" s="1"/>
  <c r="K336" i="13"/>
  <c r="K303" i="13" s="1"/>
  <c r="L139" i="13"/>
  <c r="L113" i="13"/>
  <c r="L35" i="13"/>
  <c r="L34" i="13" s="1"/>
  <c r="L368" i="13" s="1"/>
  <c r="I168" i="13"/>
  <c r="K113" i="13"/>
  <c r="J304" i="13"/>
  <c r="K93" i="13"/>
  <c r="K34" i="13" s="1"/>
  <c r="J35" i="13"/>
  <c r="L185" i="12"/>
  <c r="J336" i="12"/>
  <c r="J168" i="12"/>
  <c r="L93" i="12"/>
  <c r="L34" i="12" s="1"/>
  <c r="K173" i="12"/>
  <c r="K93" i="12"/>
  <c r="K65" i="12"/>
  <c r="K34" i="12" s="1"/>
  <c r="J216" i="12"/>
  <c r="J65" i="12"/>
  <c r="J34" i="12" s="1"/>
  <c r="I304" i="12"/>
  <c r="I113" i="12"/>
  <c r="I186" i="12"/>
  <c r="I185" i="12" s="1"/>
  <c r="J173" i="12"/>
  <c r="K139" i="12"/>
  <c r="L66" i="12"/>
  <c r="L65" i="12" s="1"/>
  <c r="L104" i="12"/>
  <c r="L271" i="12"/>
  <c r="K186" i="12"/>
  <c r="K185" i="12" s="1"/>
  <c r="I173" i="12"/>
  <c r="I168" i="12" s="1"/>
  <c r="J104" i="12"/>
  <c r="J93" i="12" s="1"/>
  <c r="I66" i="12"/>
  <c r="I65" i="12" s="1"/>
  <c r="K239" i="12"/>
  <c r="K238" i="12" s="1"/>
  <c r="I216" i="12"/>
  <c r="L173" i="12"/>
  <c r="L168" i="12" s="1"/>
  <c r="L304" i="12"/>
  <c r="L303" i="12" s="1"/>
  <c r="K271" i="12"/>
  <c r="L239" i="12"/>
  <c r="K159" i="12"/>
  <c r="K158" i="12" s="1"/>
  <c r="L113" i="12"/>
  <c r="I104" i="12"/>
  <c r="I93" i="12" s="1"/>
  <c r="J271" i="12"/>
  <c r="J238" i="12"/>
  <c r="K168" i="12"/>
  <c r="K113" i="12"/>
  <c r="I336" i="12"/>
  <c r="J304" i="12"/>
  <c r="J303" i="12" s="1"/>
  <c r="I271" i="12"/>
  <c r="I239" i="12"/>
  <c r="I238" i="12" s="1"/>
  <c r="J113" i="12"/>
  <c r="J185" i="12"/>
  <c r="K238" i="11"/>
  <c r="K113" i="11"/>
  <c r="L35" i="11"/>
  <c r="K336" i="11"/>
  <c r="J239" i="11"/>
  <c r="I216" i="11"/>
  <c r="J168" i="11"/>
  <c r="J113" i="11"/>
  <c r="L93" i="11"/>
  <c r="J336" i="11"/>
  <c r="I239" i="11"/>
  <c r="I238" i="11" s="1"/>
  <c r="L168" i="11"/>
  <c r="I113" i="11"/>
  <c r="J66" i="11"/>
  <c r="J65" i="11" s="1"/>
  <c r="L113" i="11"/>
  <c r="I65" i="11"/>
  <c r="L304" i="11"/>
  <c r="L303" i="11" s="1"/>
  <c r="I336" i="11"/>
  <c r="L66" i="11"/>
  <c r="L65" i="11" s="1"/>
  <c r="K271" i="11"/>
  <c r="J186" i="11"/>
  <c r="J185" i="11" s="1"/>
  <c r="I173" i="11"/>
  <c r="I168" i="11" s="1"/>
  <c r="K139" i="11"/>
  <c r="K34" i="11" s="1"/>
  <c r="J271" i="11"/>
  <c r="I271" i="11"/>
  <c r="K186" i="11"/>
  <c r="K185" i="11" s="1"/>
  <c r="J173" i="11"/>
  <c r="I139" i="11"/>
  <c r="K93" i="11"/>
  <c r="J34" i="11"/>
  <c r="I185" i="11"/>
  <c r="K303" i="11"/>
  <c r="J303" i="11"/>
  <c r="I304" i="11"/>
  <c r="I303" i="11" s="1"/>
  <c r="L239" i="11"/>
  <c r="L238" i="11" s="1"/>
  <c r="L184" i="11" s="1"/>
  <c r="K216" i="11"/>
  <c r="I159" i="11"/>
  <c r="I158" i="11" s="1"/>
  <c r="J93" i="11"/>
  <c r="I35" i="11"/>
  <c r="I113" i="10"/>
  <c r="L304" i="10"/>
  <c r="L303" i="10" s="1"/>
  <c r="J113" i="10"/>
  <c r="J34" i="10" s="1"/>
  <c r="J368" i="10" s="1"/>
  <c r="J271" i="10"/>
  <c r="I35" i="10"/>
  <c r="L159" i="10"/>
  <c r="L158" i="10" s="1"/>
  <c r="I304" i="10"/>
  <c r="K173" i="10"/>
  <c r="K168" i="10" s="1"/>
  <c r="L139" i="10"/>
  <c r="J66" i="10"/>
  <c r="J65" i="10" s="1"/>
  <c r="J239" i="10"/>
  <c r="J238" i="10" s="1"/>
  <c r="K93" i="10"/>
  <c r="K34" i="10" s="1"/>
  <c r="L93" i="10"/>
  <c r="L34" i="10" s="1"/>
  <c r="L336" i="10"/>
  <c r="K239" i="10"/>
  <c r="K238" i="10" s="1"/>
  <c r="J336" i="10"/>
  <c r="L104" i="10"/>
  <c r="I239" i="10"/>
  <c r="I238" i="10" s="1"/>
  <c r="K186" i="10"/>
  <c r="K185" i="10" s="1"/>
  <c r="I93" i="10"/>
  <c r="K336" i="10"/>
  <c r="L239" i="10"/>
  <c r="I173" i="10"/>
  <c r="I168" i="10" s="1"/>
  <c r="L113" i="10"/>
  <c r="J93" i="10"/>
  <c r="J304" i="10"/>
  <c r="J303" i="10" s="1"/>
  <c r="J184" i="10" s="1"/>
  <c r="I216" i="10"/>
  <c r="I185" i="10" s="1"/>
  <c r="I336" i="10"/>
  <c r="K304" i="10"/>
  <c r="K303" i="10" s="1"/>
  <c r="L271" i="10"/>
  <c r="K113" i="10"/>
  <c r="I104" i="10"/>
  <c r="I66" i="10"/>
  <c r="I65" i="10" s="1"/>
  <c r="I271" i="10"/>
  <c r="K139" i="10"/>
  <c r="L186" i="10"/>
  <c r="L185" i="10" s="1"/>
  <c r="I302" i="9"/>
  <c r="I334" i="9"/>
  <c r="I237" i="9"/>
  <c r="K184" i="9"/>
  <c r="K111" i="9"/>
  <c r="L237" i="9"/>
  <c r="I184" i="9"/>
  <c r="I269" i="9"/>
  <c r="L111" i="9"/>
  <c r="J111" i="9"/>
  <c r="K157" i="9"/>
  <c r="K156" i="9" s="1"/>
  <c r="J102" i="9"/>
  <c r="J91" i="9" s="1"/>
  <c r="J63" i="9"/>
  <c r="L166" i="9"/>
  <c r="K137" i="9"/>
  <c r="L334" i="9"/>
  <c r="L269" i="9"/>
  <c r="L157" i="9"/>
  <c r="L156" i="9" s="1"/>
  <c r="J334" i="9"/>
  <c r="L271" i="8"/>
  <c r="K113" i="8"/>
  <c r="K66" i="8"/>
  <c r="K65" i="8" s="1"/>
  <c r="K304" i="8"/>
  <c r="K173" i="8"/>
  <c r="K159" i="8"/>
  <c r="K158" i="8" s="1"/>
  <c r="J304" i="8"/>
  <c r="J303" i="8" s="1"/>
  <c r="J173" i="8"/>
  <c r="J168" i="8" s="1"/>
  <c r="J159" i="8"/>
  <c r="J158" i="8" s="1"/>
  <c r="I304" i="8"/>
  <c r="I303" i="8" s="1"/>
  <c r="I173" i="8"/>
  <c r="I168" i="8" s="1"/>
  <c r="I159" i="8"/>
  <c r="I158" i="8" s="1"/>
  <c r="L93" i="8"/>
  <c r="L304" i="8"/>
  <c r="K239" i="8"/>
  <c r="K238" i="8" s="1"/>
  <c r="L186" i="8"/>
  <c r="L185" i="8" s="1"/>
  <c r="L168" i="8"/>
  <c r="L159" i="8"/>
  <c r="L158" i="8" s="1"/>
  <c r="K93" i="8"/>
  <c r="L35" i="8"/>
  <c r="L34" i="8" s="1"/>
  <c r="J239" i="8"/>
  <c r="J238" i="8" s="1"/>
  <c r="K186" i="8"/>
  <c r="K185" i="8" s="1"/>
  <c r="K168" i="8"/>
  <c r="J93" i="8"/>
  <c r="K35" i="8"/>
  <c r="I239" i="8"/>
  <c r="I238" i="8" s="1"/>
  <c r="J186" i="8"/>
  <c r="J185" i="8" s="1"/>
  <c r="I93" i="8"/>
  <c r="I66" i="8"/>
  <c r="I65" i="8" s="1"/>
  <c r="J35" i="8"/>
  <c r="L336" i="8"/>
  <c r="K336" i="8"/>
  <c r="L239" i="8"/>
  <c r="L238" i="8" s="1"/>
  <c r="I186" i="8"/>
  <c r="I185" i="8" s="1"/>
  <c r="I184" i="8" s="1"/>
  <c r="K139" i="8"/>
  <c r="L113" i="8"/>
  <c r="L66" i="8"/>
  <c r="L65" i="8" s="1"/>
  <c r="I35" i="8"/>
  <c r="G25" i="7"/>
  <c r="F25" i="7"/>
  <c r="E25" i="7"/>
  <c r="D25" i="7"/>
  <c r="H21" i="7"/>
  <c r="H20" i="7"/>
  <c r="L301" i="9" l="1"/>
  <c r="K183" i="9"/>
  <c r="I236" i="9"/>
  <c r="L183" i="9"/>
  <c r="J301" i="9"/>
  <c r="K301" i="9"/>
  <c r="I32" i="9"/>
  <c r="J183" i="9"/>
  <c r="I183" i="9"/>
  <c r="J32" i="9"/>
  <c r="K32" i="9"/>
  <c r="K366" i="9" s="1"/>
  <c r="L32" i="9"/>
  <c r="J236" i="9"/>
  <c r="I34" i="15"/>
  <c r="I368" i="15" s="1"/>
  <c r="L184" i="15"/>
  <c r="L368" i="15" s="1"/>
  <c r="J34" i="15"/>
  <c r="J368" i="15" s="1"/>
  <c r="K185" i="15"/>
  <c r="K34" i="15"/>
  <c r="K238" i="15"/>
  <c r="J368" i="14"/>
  <c r="K368" i="14"/>
  <c r="L184" i="14"/>
  <c r="J303" i="14"/>
  <c r="I303" i="14"/>
  <c r="I34" i="14"/>
  <c r="L34" i="14"/>
  <c r="L368" i="14" s="1"/>
  <c r="J185" i="14"/>
  <c r="J184" i="14" s="1"/>
  <c r="I238" i="14"/>
  <c r="I184" i="14" s="1"/>
  <c r="I184" i="13"/>
  <c r="I368" i="13" s="1"/>
  <c r="J238" i="13"/>
  <c r="K238" i="13"/>
  <c r="K184" i="13"/>
  <c r="K368" i="13" s="1"/>
  <c r="J34" i="13"/>
  <c r="J303" i="13"/>
  <c r="J368" i="12"/>
  <c r="K368" i="12"/>
  <c r="I34" i="12"/>
  <c r="I368" i="12" s="1"/>
  <c r="L184" i="12"/>
  <c r="L368" i="12" s="1"/>
  <c r="I303" i="12"/>
  <c r="J184" i="12"/>
  <c r="I184" i="12"/>
  <c r="L238" i="12"/>
  <c r="K184" i="12"/>
  <c r="K368" i="11"/>
  <c r="I184" i="11"/>
  <c r="I34" i="11"/>
  <c r="I368" i="11" s="1"/>
  <c r="J238" i="11"/>
  <c r="J184" i="11" s="1"/>
  <c r="J368" i="11" s="1"/>
  <c r="K184" i="11"/>
  <c r="L34" i="11"/>
  <c r="L368" i="11" s="1"/>
  <c r="K368" i="10"/>
  <c r="K184" i="10"/>
  <c r="I303" i="10"/>
  <c r="I184" i="10" s="1"/>
  <c r="I34" i="10"/>
  <c r="L238" i="10"/>
  <c r="L184" i="10" s="1"/>
  <c r="L368" i="10" s="1"/>
  <c r="I301" i="9"/>
  <c r="L236" i="9"/>
  <c r="K182" i="9"/>
  <c r="I34" i="8"/>
  <c r="I368" i="8" s="1"/>
  <c r="K303" i="8"/>
  <c r="K184" i="8" s="1"/>
  <c r="J34" i="8"/>
  <c r="J368" i="8" s="1"/>
  <c r="L303" i="8"/>
  <c r="L184" i="8" s="1"/>
  <c r="L368" i="8" s="1"/>
  <c r="J184" i="8"/>
  <c r="K34" i="8"/>
  <c r="H25" i="7"/>
  <c r="J182" i="9" l="1"/>
  <c r="L182" i="9"/>
  <c r="L366" i="9" s="1"/>
  <c r="I182" i="9"/>
  <c r="I366" i="9" s="1"/>
  <c r="J366" i="9"/>
  <c r="K184" i="15"/>
  <c r="K368" i="15" s="1"/>
  <c r="I368" i="14"/>
  <c r="J184" i="13"/>
  <c r="J368" i="13" s="1"/>
  <c r="I368" i="10"/>
  <c r="K368" i="8"/>
  <c r="J17" i="5" l="1"/>
  <c r="K17" i="5"/>
  <c r="J18" i="5"/>
  <c r="K18" i="5"/>
  <c r="J19" i="5"/>
  <c r="K19" i="5"/>
  <c r="J20" i="5"/>
  <c r="K20" i="5"/>
  <c r="E21" i="5"/>
  <c r="E24" i="5" s="1"/>
  <c r="H21" i="5"/>
  <c r="I21" i="5"/>
  <c r="J21" i="5"/>
  <c r="J22" i="5"/>
  <c r="K22" i="5"/>
  <c r="K21" i="5" s="1"/>
  <c r="J23" i="5"/>
  <c r="K23" i="5"/>
  <c r="F24" i="5"/>
  <c r="G24" i="5"/>
  <c r="H24" i="5"/>
  <c r="I24" i="5"/>
  <c r="J24" i="5" l="1"/>
  <c r="K25" i="5"/>
</calcChain>
</file>

<file path=xl/sharedStrings.xml><?xml version="1.0" encoding="utf-8"?>
<sst xmlns="http://schemas.openxmlformats.org/spreadsheetml/2006/main" count="3492" uniqueCount="413">
  <si>
    <t>Panaudoti asignavimai</t>
  </si>
  <si>
    <t>(parašas)</t>
  </si>
  <si>
    <t>(Įstaigos pavadinimas)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</si>
  <si>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</si>
  <si>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</si>
  <si>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</si>
  <si>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</si>
  <si>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</si>
  <si>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</si>
  <si>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</si>
  <si>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>(ataskaitos rengėjas, tel. Nr.</t>
  </si>
  <si>
    <t>Agnė Šatovaitė +37065983802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</si>
  <si>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</si>
  <si>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</si>
  <si>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</si>
  <si>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</si>
  <si>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</si>
  <si>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</si>
  <si>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</si>
  <si>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ataskaitiniam laikotarpiui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</si>
  <si>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</si>
  <si>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</si>
  <si>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</si>
  <si>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</si>
  <si>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</si>
  <si>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191787491, Lietuvininkų g. 11, Priekulė, Klaipėdos r.</t>
  </si>
  <si>
    <t xml:space="preserve">P A T V I R T I N T A 	
Klaipėdos rajono savivaldybės	
administracijos direktoriaus	
2023 m. kovo 21 d.	
įsakymu Nr.(5.1.1) AV - 747	</t>
  </si>
  <si>
    <t>Centralizuotos biudžetinių įstaigų apskaitos skyriaus vedėja</t>
  </si>
  <si>
    <t>Viktorija Kaprizkina</t>
  </si>
  <si>
    <t>KLAIPĖDOS R. PRIEKULĖS VAIKŲ LOPŠELIS - DARŽELIS</t>
  </si>
  <si>
    <t>(vardas ir pavardė)</t>
  </si>
  <si>
    <t>(finansinę apskaitą tvarkančio asmens, centralizuotos apskaitos įstaigos vadovo arba jo įgalioto asmens pareigų pavadinimas)</t>
  </si>
  <si>
    <t>(įstaigos vadovo ar jo įgalioto asmens pareigų  pavadinimas)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</si>
  <si>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</si>
  <si>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</si>
  <si>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</si>
  <si>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</si>
  <si>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</si>
  <si>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</si>
  <si>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</si>
  <si>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</si>
  <si>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</si>
  <si>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</si>
  <si>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</si>
  <si>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</si>
  <si>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</si>
  <si>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</si>
  <si>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</si>
  <si>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</si>
  <si>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</si>
  <si>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</si>
  <si>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</si>
  <si>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</si>
  <si>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</si>
  <si>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</si>
  <si>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</si>
  <si>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</si>
  <si>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</si>
  <si>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</si>
  <si>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</si>
  <si>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</si>
  <si>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</si>
  <si>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</si>
  <si>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</si>
  <si>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</si>
  <si>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</si>
  <si>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</si>
  <si>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</si>
  <si>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</si>
  <si>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</si>
  <si>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</si>
  <si>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</si>
  <si>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</si>
  <si>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</si>
  <si>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</si>
  <si>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</si>
  <si>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</si>
  <si>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</si>
  <si>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</si>
  <si>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</si>
  <si>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</si>
  <si>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</si>
  <si>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</si>
  <si>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</si>
  <si>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</si>
  <si>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</si>
  <si>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</si>
  <si>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</si>
  <si>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</si>
  <si>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Finansinio turto padidėjimo išlaidos (finansinio turto įsigijimo / investavimo išlaidos)</t>
  </si>
  <si>
    <t>Miškų, vaismedžių ir kitų augalų įsigijimo išlaidos</t>
  </si>
  <si>
    <t>Gyvulių ir kitų gyvūnų įsigijimo išlaidos</t>
  </si>
  <si>
    <t>Žemės gelmių išteklių įsigijimo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</si>
  <si>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</si>
  <si>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</si>
  <si>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</si>
  <si>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</si>
  <si>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</si>
  <si>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</si>
  <si>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</si>
  <si>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</si>
  <si>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</si>
  <si>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</si>
  <si>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</si>
  <si>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</si>
  <si>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</si>
  <si>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</si>
  <si>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</si>
  <si>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Nematerialiojo turto kūrimo ir įsigijimo išlaidos</t>
  </si>
  <si>
    <t>Kito ilgalaikio materialiojo turto įsigijimo išlaidos</t>
  </si>
  <si>
    <t>Kitų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</si>
  <si>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</si>
  <si>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</si>
  <si>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</si>
  <si>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</si>
  <si>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</si>
  <si>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</si>
  <si>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</si>
  <si>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</si>
  <si>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</si>
  <si>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</si>
  <si>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</si>
  <si>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</si>
  <si>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</si>
  <si>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</si>
  <si>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</si>
  <si>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</si>
  <si>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</si>
  <si>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</si>
  <si>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</si>
  <si>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</si>
  <si>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</si>
  <si>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</si>
  <si>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</si>
  <si>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</si>
  <si>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</si>
  <si>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</si>
  <si>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</si>
  <si>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</si>
  <si>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</si>
  <si>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</si>
  <si>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</si>
  <si>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</si>
  <si>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</si>
  <si>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</si>
  <si>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</si>
  <si>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</si>
  <si>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</si>
  <si>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</si>
  <si>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</si>
  <si>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</si>
  <si>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</si>
  <si>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</si>
  <si>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</si>
  <si>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</si>
  <si>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</si>
  <si>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</si>
  <si>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</si>
  <si>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</si>
  <si>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</si>
  <si>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</si>
  <si>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</si>
  <si>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</si>
  <si>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</si>
  <si>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</si>
  <si>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</si>
  <si>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</si>
  <si>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</si>
  <si>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</si>
  <si>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</si>
  <si>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</si>
  <si>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</si>
  <si>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</si>
  <si>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</si>
  <si>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</si>
  <si>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</si>
  <si>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</si>
  <si>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</si>
  <si>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</si>
  <si>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</si>
  <si>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</si>
  <si>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</si>
  <si>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</si>
  <si>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</si>
  <si>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</si>
  <si>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</si>
  <si>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</si>
  <si>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</si>
  <si>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</si>
  <si>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</si>
  <si>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</si>
  <si>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</si>
  <si>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</si>
  <si>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</si>
  <si>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</si>
  <si>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</si>
  <si>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</si>
  <si>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</si>
  <si>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</si>
  <si>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</si>
  <si>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</si>
  <si>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</si>
  <si>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</si>
  <si>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</si>
  <si>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</si>
  <si>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</si>
  <si>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</si>
  <si>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</si>
  <si>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</si>
  <si>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</si>
  <si>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</si>
  <si>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</si>
  <si>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</si>
  <si>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</si>
  <si>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</si>
  <si>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</si>
  <si>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</si>
  <si>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</si>
  <si>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</si>
  <si>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</si>
  <si>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</si>
  <si>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</si>
  <si>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</si>
  <si>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</si>
  <si>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</si>
  <si>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</si>
  <si>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</si>
  <si>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</si>
  <si>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</si>
  <si>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</si>
  <si>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Valstybės funkcijos</t>
  </si>
  <si>
    <t>Finansavimo šaltinio</t>
  </si>
  <si>
    <t>Programos</t>
  </si>
  <si>
    <t xml:space="preserve"> </t>
  </si>
  <si>
    <t>191787491</t>
  </si>
  <si>
    <t>Įstaigos</t>
  </si>
  <si>
    <t>Departamento</t>
  </si>
  <si>
    <t xml:space="preserve">                    Ministerijos / Savivaldybės</t>
  </si>
  <si>
    <t>Kodas</t>
  </si>
  <si>
    <t>(programos pavadinimas)</t>
  </si>
  <si>
    <t xml:space="preserve">                                                                      (data)</t>
  </si>
  <si>
    <t>ATASKAITA</t>
  </si>
  <si>
    <t>(metinė, ketvirtinė)</t>
  </si>
  <si>
    <t>BIUDŽETO IŠLAIDŲ SĄMATOS VYKDYMO</t>
  </si>
  <si>
    <t>(įstaigos pavadinimas, kodas Juridinių asmenų registre, adresas)</t>
  </si>
  <si>
    <t>Priekulės vaikų lopšelis-darželis, 191787491, Lietuvininkų-11 Priekulės Klaipėdos rajonas</t>
  </si>
  <si>
    <t>2022 m. rugpjūčio 30 d. įsakymo Nr. 1K-301  redakcija)</t>
  </si>
  <si>
    <t>(Lietuvos Respublikos finansų ministro</t>
  </si>
  <si>
    <t xml:space="preserve">       </t>
  </si>
  <si>
    <t>2008 m. gruodžio 31 d. įsakymu Nr. 1K-465</t>
  </si>
  <si>
    <t>Lietuvos Respublikos finansų ministro</t>
  </si>
  <si>
    <t>PATVIRTINTA</t>
  </si>
  <si>
    <t>Ketvirtinė</t>
  </si>
  <si>
    <t xml:space="preserve"> PAŽYMA APIE PAJAMAS UŽ PASLAUGAS IR NUOMĄ 2023 M. BIRŽELIO 31 D. </t>
  </si>
  <si>
    <t>Direktorės pavaduotoja ūkio reikalams</t>
  </si>
  <si>
    <t>Jurga Vitkauskė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</si>
  <si>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</si>
  <si>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</si>
  <si>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KLAIPĖDOS RAJONO PRIEKULĖS LOPŠELIS - DARŽELIS, 191787491</t>
  </si>
  <si>
    <t>(įstaigos pavadinimas, kodas)</t>
  </si>
  <si>
    <t>Priekulė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</si>
  <si>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</si>
  <si>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</si>
  <si>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</si>
  <si>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</si>
  <si>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</si>
  <si>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</si>
  <si>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</si>
  <si>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</si>
  <si>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</si>
  <si>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</si>
  <si>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</si>
  <si>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</si>
  <si>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</si>
  <si>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 xml:space="preserve">   (finansinę apskaitą tvarkančio asmanes, centralizuotos apskaitos įstaigos vadovo arba jo įgalioto asmens pareigų pavadinimas)</t>
  </si>
  <si>
    <t>Rengėja Agnė Šatovaitė +37065983802</t>
  </si>
  <si>
    <t>SAVIVALDYBĖS BIUDŽETINIŲ ĮSTAIGŲ  PAJAMŲ ĮMOKŲ ATASKAITA UŽ  2023 METŲ II KETVIRTĮ</t>
  </si>
  <si>
    <t>Centralizuotos biudžetinių įstaigų  apskaitos  skyriaus vedėja</t>
  </si>
  <si>
    <t>2023.07.04 Nr.________________</t>
  </si>
  <si>
    <t>2 ketvirtis</t>
  </si>
  <si>
    <t>2023 M. BIRŽELIO MĖN. 30 D.</t>
  </si>
  <si>
    <t>(Biudžeto išlaidų sąmatos vykdymo 2023 m. birželio mėn. 30 d. metinės, ketvirtinės ataskaitos forma Nr. 2)</t>
  </si>
  <si>
    <t>Savivaldybės biudžeto lėšos</t>
  </si>
  <si>
    <t>01</t>
  </si>
  <si>
    <t>09</t>
  </si>
  <si>
    <t>SB</t>
  </si>
  <si>
    <t>1.1.1.33. Ikimokyklinio ir priešmokyklinio ugdymo programų įgyvendinimas bei tinkamos ugdymo aplinkos užtikrinimas Priekulės lopšelyje-darželyje</t>
  </si>
  <si>
    <t>Mokyklos, priskiriamos ikimokyklinio ugdymo mokyklos tipui</t>
  </si>
  <si>
    <t>Žinių visuomenės plėtros programa</t>
  </si>
  <si>
    <t>Savivaldybės biudžeto lėšų likučiai (praėjusių me</t>
  </si>
  <si>
    <t>LK</t>
  </si>
  <si>
    <t>1.4.4.28. Švietimo įstaigų patalpų remontas, mokyklinių autobusų remontas, buitinės, organizacinės technikos, mokymo priemonių įsigijimas</t>
  </si>
  <si>
    <t>Mokymo lėšos</t>
  </si>
  <si>
    <t>ML</t>
  </si>
  <si>
    <t>Speciali tikslinė dotacija mokymo reikmėms finansu</t>
  </si>
  <si>
    <t>ML(UK)</t>
  </si>
  <si>
    <t>Valstybės biudžeto specialioji tikslinė dotacija</t>
  </si>
  <si>
    <t>VBD</t>
  </si>
  <si>
    <t>Dotaciija ukrainiečiams</t>
  </si>
  <si>
    <t>VBD(UK)</t>
  </si>
  <si>
    <t>Pajamos už paslaugas ir nuomą</t>
  </si>
  <si>
    <t>S</t>
  </si>
  <si>
    <t>(Parašas) (Vardas ir pavardė)</t>
  </si>
  <si>
    <t>09.01.01.01.</t>
  </si>
  <si>
    <t>Iš viso</t>
  </si>
  <si>
    <t>Kitoms išlaidoms</t>
  </si>
  <si>
    <t>Atsargoms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</si>
  <si>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</si>
  <si>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</si>
  <si>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</si>
  <si>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</si>
  <si>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</si>
  <si>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</si>
  <si>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</si>
  <si>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2023-06-30</t>
  </si>
  <si>
    <t>Ataskaitinis laikotarpis:</t>
  </si>
  <si>
    <t>2023 Nr.______</t>
  </si>
  <si>
    <t>PAŽYMA DĖL GAUTINŲ, GAUTŲ IR GRĄŽINTINŲ FINANSAVIMO SUMŲ</t>
  </si>
  <si>
    <t>Klaipėdos raj. savivaldybės administracijos (Biudžeto ir ekonomikos skyriui)</t>
  </si>
  <si>
    <t>Priekulės vaikų lopšelis-darželis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</si>
  <si>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</si>
  <si>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</si>
  <si>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</si>
  <si>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</si>
  <si>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</si>
  <si>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Klaipėdos r. Priekulės lopšelis - darželis</t>
  </si>
  <si>
    <r>
      <t xml:space="preserve">  Metinė, </t>
    </r>
    <r>
      <rPr>
        <b/>
        <u/>
        <sz val="8"/>
        <rFont val="Times New Roman"/>
        <family val="1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</si>
  <si>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</si>
  <si>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</si>
  <si>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</si>
  <si>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</si>
  <si>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</si>
  <si>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>dotacija ukrainiečiams</t>
  </si>
  <si>
    <t xml:space="preserve">mokymo lėšos </t>
  </si>
  <si>
    <t>pajamos už paslaugas ir nuomą</t>
  </si>
  <si>
    <t>Savivaldybės biudžeto likučiai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</si>
  <si>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</si>
  <si>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</si>
  <si>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</si>
  <si>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</si>
  <si>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</si>
  <si>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</si>
  <si>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</si>
  <si>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</si>
  <si>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</si>
  <si>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</si>
  <si>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</si>
  <si>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</si>
  <si>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</si>
  <si>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 xml:space="preserve">2.2.1.1.1.15. </t>
  </si>
  <si>
    <t>Materialiojo turto paprastojo remonto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</si>
  <si>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</si>
  <si>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</si>
  <si>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</si>
  <si>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</si>
  <si>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</si>
  <si>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</si>
  <si>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</si>
  <si>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2.2.1.1.1.30</t>
  </si>
  <si>
    <t>2.7.3.1.1.1</t>
  </si>
  <si>
    <t>Iš viso:</t>
  </si>
  <si>
    <t xml:space="preserve">  (parašas)</t>
  </si>
  <si>
    <t xml:space="preserve">                                  </t>
  </si>
  <si>
    <t xml:space="preserve">                             </t>
  </si>
  <si>
    <t>PAŽYMA PRIE MOKĖTINŲ SUMŲ 2023 M. BIRŽELIO 30 D. ATASKAITOS 9 PRIEDO</t>
  </si>
  <si>
    <t>2.2.1.1.1.14.</t>
  </si>
  <si>
    <t>Materialiojo ir nematerialiojo turto nuomos išlaidos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</si>
  <si>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</si>
  <si>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</si>
  <si>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</si>
  <si>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</si>
  <si>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</si>
  <si>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</si>
  <si>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</si>
  <si>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</si>
  <si>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</si>
  <si>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</si>
  <si>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</si>
  <si>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</si>
  <si>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</si>
  <si>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</si>
  <si>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</si>
  <si>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</si>
  <si>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</si>
  <si>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</si>
  <si>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</si>
  <si>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</si>
  <si>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</si>
  <si>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</si>
  <si>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</si>
  <si>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</si>
  <si>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</si>
  <si>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</si>
  <si>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</si>
  <si>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</si>
  <si>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</si>
  <si>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</si>
  <si>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</si>
  <si>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</si>
  <si>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</si>
  <si>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</si>
  <si>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2023.07.10 Nr.________________</t>
  </si>
  <si>
    <t>2023 m. birželio mėn. 30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</si>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</sst>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>
    <font>
      <sz val="11"/>
      <color rgb="FF000000"/>
      <name val="Calibri"/>
    </font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Times New Roman"/>
    </font>
    <font>
      <sz val="10"/>
      <color rgb="FF000000"/>
      <name val="Times New Roman"/>
    </font>
    <font>
      <vertAlign val="superscript"/>
      <sz val="12"/>
      <color rgb="FF000000"/>
      <name val="Times New Roman"/>
    </font>
    <font>
      <sz val="8"/>
      <color rgb="FF000000"/>
      <name val="Times New Roman"/>
    </font>
    <font>
      <vertAlign val="superscript"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 Baltic"/>
    </font>
    <font>
      <i/>
      <sz val="10"/>
      <color rgb="FF000000"/>
      <name val="Times New Roman"/>
    </font>
    <font>
      <strike/>
      <sz val="10"/>
      <color rgb="FFFF0000"/>
      <name val="Times New Roman Baltic"/>
    </font>
    <font>
      <strike/>
      <sz val="10"/>
      <color rgb="FFFF0000"/>
      <name val="Times New Roman"/>
    </font>
    <font>
      <sz val="10"/>
      <color rgb="FF00B0F0"/>
      <name val="Times New Roman"/>
    </font>
    <font>
      <sz val="10"/>
      <color rgb="FFFF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Calibri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sz val="8"/>
      <color indexed="8"/>
      <name val="Times New Roman"/>
      <family val="1"/>
    </font>
    <font>
      <sz val="10"/>
      <name val="Arial"/>
      <family val="2"/>
    </font>
    <font>
      <b/>
      <u/>
      <sz val="8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26" fillId="0" borderId="0"/>
    <xf numFmtId="0" fontId="37" fillId="0" borderId="0"/>
    <xf numFmtId="0" fontId="41" fillId="0" borderId="0" applyFill="0" applyProtection="0"/>
    <xf numFmtId="0" fontId="43" fillId="0" borderId="0" applyFill="0" applyProtection="0"/>
    <xf numFmtId="0" fontId="51" fillId="0" borderId="0"/>
    <xf numFmtId="0" fontId="53" fillId="0" borderId="0"/>
  </cellStyleXfs>
  <cellXfs count="488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5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0" borderId="12" xfId="1" applyNumberFormat="1" applyFont="1" applyBorder="1" applyAlignment="1" applyProtection="1">
      <alignment horizontal="center" vertical="center"/>
      <protection locked="0"/>
    </xf>
    <xf numFmtId="2" fontId="2" fillId="0" borderId="12" xfId="1" applyNumberFormat="1" applyFont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 wrapText="1"/>
      <protection locked="0"/>
    </xf>
    <xf numFmtId="2" fontId="2" fillId="0" borderId="15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 applyProtection="1">
      <alignment horizontal="center" vertical="center"/>
      <protection locked="0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14" fontId="5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0" fontId="11" fillId="0" borderId="16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164" fontId="10" fillId="0" borderId="0" xfId="0" applyNumberFormat="1" applyFont="1" applyAlignment="1">
      <alignment horizontal="right" vertical="center"/>
    </xf>
    <xf numFmtId="164" fontId="10" fillId="0" borderId="17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4" fillId="0" borderId="0" xfId="0" applyFont="1"/>
    <xf numFmtId="2" fontId="10" fillId="2" borderId="19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4" fillId="0" borderId="20" xfId="0" applyFont="1" applyBorder="1"/>
    <xf numFmtId="0" fontId="10" fillId="0" borderId="18" xfId="0" applyFont="1" applyBorder="1" applyAlignment="1">
      <alignment horizontal="center"/>
    </xf>
    <xf numFmtId="0" fontId="10" fillId="0" borderId="20" xfId="0" applyFont="1" applyBorder="1"/>
    <xf numFmtId="0" fontId="10" fillId="0" borderId="19" xfId="0" applyFont="1" applyBorder="1"/>
    <xf numFmtId="0" fontId="10" fillId="0" borderId="18" xfId="0" applyFont="1" applyBorder="1"/>
    <xf numFmtId="0" fontId="10" fillId="0" borderId="21" xfId="0" applyFont="1" applyBorder="1"/>
    <xf numFmtId="2" fontId="10" fillId="0" borderId="19" xfId="0" applyNumberFormat="1" applyFont="1" applyBorder="1" applyAlignment="1">
      <alignment horizontal="right" vertical="center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2" fontId="10" fillId="0" borderId="22" xfId="0" applyNumberFormat="1" applyFont="1" applyBorder="1" applyAlignment="1">
      <alignment horizontal="right" vertical="center" wrapText="1"/>
    </xf>
    <xf numFmtId="2" fontId="10" fillId="0" borderId="23" xfId="0" applyNumberFormat="1" applyFont="1" applyBorder="1" applyAlignment="1">
      <alignment horizontal="right" vertical="center" wrapText="1"/>
    </xf>
    <xf numFmtId="2" fontId="10" fillId="2" borderId="19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2" fontId="10" fillId="2" borderId="18" xfId="0" applyNumberFormat="1" applyFont="1" applyFill="1" applyBorder="1" applyAlignment="1">
      <alignment horizontal="right" vertical="center" wrapText="1"/>
    </xf>
    <xf numFmtId="2" fontId="10" fillId="2" borderId="2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 wrapText="1"/>
    </xf>
    <xf numFmtId="2" fontId="10" fillId="2" borderId="25" xfId="0" applyNumberFormat="1" applyFont="1" applyFill="1" applyBorder="1" applyAlignment="1">
      <alignment horizontal="right" vertical="center" wrapText="1"/>
    </xf>
    <xf numFmtId="2" fontId="10" fillId="2" borderId="26" xfId="0" applyNumberFormat="1" applyFont="1" applyFill="1" applyBorder="1" applyAlignment="1">
      <alignment horizontal="right" vertical="center" wrapText="1"/>
    </xf>
    <xf numFmtId="2" fontId="10" fillId="2" borderId="27" xfId="0" applyNumberFormat="1" applyFont="1" applyFill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7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2" fontId="10" fillId="2" borderId="28" xfId="0" applyNumberFormat="1" applyFont="1" applyFill="1" applyBorder="1" applyAlignment="1">
      <alignment horizontal="right" vertical="center" wrapText="1"/>
    </xf>
    <xf numFmtId="2" fontId="10" fillId="2" borderId="16" xfId="0" applyNumberFormat="1" applyFont="1" applyFill="1" applyBorder="1" applyAlignment="1">
      <alignment horizontal="right" vertical="center" wrapText="1"/>
    </xf>
    <xf numFmtId="2" fontId="10" fillId="2" borderId="29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top" wrapText="1"/>
    </xf>
    <xf numFmtId="0" fontId="10" fillId="0" borderId="28" xfId="0" applyFont="1" applyBorder="1" applyAlignment="1">
      <alignment vertical="top" wrapText="1"/>
    </xf>
    <xf numFmtId="2" fontId="10" fillId="0" borderId="29" xfId="0" applyNumberFormat="1" applyFont="1" applyBorder="1" applyAlignment="1">
      <alignment horizontal="right" vertical="center" wrapText="1"/>
    </xf>
    <xf numFmtId="2" fontId="10" fillId="0" borderId="16" xfId="0" applyNumberFormat="1" applyFont="1" applyBorder="1" applyAlignment="1">
      <alignment horizontal="right" vertical="center" wrapText="1"/>
    </xf>
    <xf numFmtId="164" fontId="10" fillId="3" borderId="19" xfId="0" applyNumberFormat="1" applyFont="1" applyFill="1" applyBorder="1" applyAlignment="1">
      <alignment horizontal="right" vertical="center" wrapText="1"/>
    </xf>
    <xf numFmtId="2" fontId="10" fillId="2" borderId="20" xfId="0" applyNumberFormat="1" applyFont="1" applyFill="1" applyBorder="1" applyAlignment="1">
      <alignment horizontal="right" vertical="center" wrapText="1"/>
    </xf>
    <xf numFmtId="2" fontId="10" fillId="2" borderId="17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vertical="top" wrapText="1"/>
    </xf>
    <xf numFmtId="2" fontId="10" fillId="0" borderId="18" xfId="0" applyNumberFormat="1" applyFont="1" applyBorder="1" applyAlignment="1">
      <alignment horizontal="right" vertical="center" wrapText="1"/>
    </xf>
    <xf numFmtId="0" fontId="10" fillId="0" borderId="30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2" fontId="10" fillId="0" borderId="28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top" wrapText="1"/>
    </xf>
    <xf numFmtId="2" fontId="10" fillId="2" borderId="30" xfId="0" applyNumberFormat="1" applyFont="1" applyFill="1" applyBorder="1" applyAlignment="1">
      <alignment horizontal="right" vertical="center" wrapText="1"/>
    </xf>
    <xf numFmtId="0" fontId="10" fillId="0" borderId="20" xfId="0" applyFont="1" applyBorder="1" applyAlignment="1">
      <alignment vertical="center" wrapText="1"/>
    </xf>
    <xf numFmtId="164" fontId="10" fillId="4" borderId="27" xfId="0" applyNumberFormat="1" applyFont="1" applyFill="1" applyBorder="1" applyAlignment="1">
      <alignment horizontal="right" vertical="center" wrapText="1"/>
    </xf>
    <xf numFmtId="2" fontId="10" fillId="2" borderId="23" xfId="0" applyNumberFormat="1" applyFont="1" applyFill="1" applyBorder="1" applyAlignment="1">
      <alignment horizontal="right" vertical="center" wrapText="1"/>
    </xf>
    <xf numFmtId="2" fontId="10" fillId="2" borderId="22" xfId="0" applyNumberFormat="1" applyFont="1" applyFill="1" applyBorder="1" applyAlignment="1">
      <alignment horizontal="right" vertical="center" wrapText="1"/>
    </xf>
    <xf numFmtId="2" fontId="10" fillId="2" borderId="24" xfId="0" applyNumberFormat="1" applyFont="1" applyFill="1" applyBorder="1" applyAlignment="1">
      <alignment horizontal="right" vertical="center" wrapText="1"/>
    </xf>
    <xf numFmtId="2" fontId="10" fillId="0" borderId="27" xfId="0" applyNumberFormat="1" applyFont="1" applyBorder="1" applyAlignment="1">
      <alignment horizontal="right" vertical="center" wrapText="1"/>
    </xf>
    <xf numFmtId="2" fontId="10" fillId="0" borderId="21" xfId="0" applyNumberFormat="1" applyFont="1" applyBorder="1" applyAlignment="1">
      <alignment horizontal="right" vertical="center" wrapText="1"/>
    </xf>
    <xf numFmtId="2" fontId="10" fillId="0" borderId="17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10" fillId="0" borderId="20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7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20" xfId="0" applyFont="1" applyBorder="1" applyAlignment="1">
      <alignment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2" fontId="10" fillId="0" borderId="25" xfId="0" applyNumberFormat="1" applyFont="1" applyBorder="1" applyAlignment="1">
      <alignment horizontal="right" vertical="center" wrapText="1"/>
    </xf>
    <xf numFmtId="2" fontId="10" fillId="0" borderId="30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vertical="top" wrapText="1"/>
    </xf>
    <xf numFmtId="2" fontId="10" fillId="0" borderId="20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wrapText="1"/>
    </xf>
    <xf numFmtId="0" fontId="10" fillId="0" borderId="25" xfId="0" applyFont="1" applyBorder="1" applyAlignment="1">
      <alignment horizontal="center" vertical="top" wrapText="1"/>
    </xf>
    <xf numFmtId="2" fontId="10" fillId="2" borderId="18" xfId="0" applyNumberFormat="1" applyFont="1" applyFill="1" applyBorder="1" applyAlignment="1">
      <alignment horizontal="right" vertical="center"/>
    </xf>
    <xf numFmtId="2" fontId="10" fillId="2" borderId="21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9" fillId="0" borderId="16" xfId="0" applyFont="1" applyBorder="1"/>
    <xf numFmtId="0" fontId="10" fillId="0" borderId="0" xfId="0" applyFont="1" applyAlignment="1">
      <alignment vertical="top"/>
    </xf>
    <xf numFmtId="0" fontId="14" fillId="0" borderId="25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1" fontId="10" fillId="0" borderId="19" xfId="0" applyNumberFormat="1" applyFont="1" applyBorder="1" applyAlignment="1">
      <alignment horizontal="center" vertical="top" wrapText="1"/>
    </xf>
    <xf numFmtId="1" fontId="12" fillId="0" borderId="2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22" fillId="0" borderId="27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2" fillId="0" borderId="17" xfId="0" applyNumberFormat="1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3" fontId="10" fillId="0" borderId="18" xfId="0" applyNumberFormat="1" applyFont="1" applyBorder="1"/>
    <xf numFmtId="3" fontId="10" fillId="0" borderId="19" xfId="0" applyNumberFormat="1" applyFont="1" applyBorder="1"/>
    <xf numFmtId="3" fontId="10" fillId="0" borderId="25" xfId="0" applyNumberFormat="1" applyFont="1" applyBorder="1" applyAlignment="1" applyProtection="1">
      <alignment horizontal="left"/>
      <protection locked="0"/>
    </xf>
    <xf numFmtId="0" fontId="12" fillId="0" borderId="16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3" fontId="10" fillId="0" borderId="28" xfId="0" applyNumberFormat="1" applyFont="1" applyBorder="1" applyAlignment="1">
      <alignment horizontal="left"/>
    </xf>
    <xf numFmtId="0" fontId="12" fillId="0" borderId="0" xfId="0" applyFont="1" applyAlignment="1">
      <alignment horizontal="right"/>
    </xf>
    <xf numFmtId="1" fontId="10" fillId="0" borderId="18" xfId="0" applyNumberFormat="1" applyFont="1" applyBorder="1"/>
    <xf numFmtId="164" fontId="12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4" fillId="0" borderId="0" xfId="0" applyFont="1"/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7" fillId="0" borderId="0" xfId="2" applyFont="1"/>
    <xf numFmtId="0" fontId="28" fillId="0" borderId="0" xfId="2" applyFont="1"/>
    <xf numFmtId="0" fontId="30" fillId="0" borderId="0" xfId="2" applyFont="1"/>
    <xf numFmtId="0" fontId="27" fillId="0" borderId="0" xfId="2" applyFont="1" applyAlignment="1">
      <alignment horizontal="left" wrapText="1"/>
    </xf>
    <xf numFmtId="0" fontId="30" fillId="0" borderId="0" xfId="2" applyFont="1" applyAlignment="1">
      <alignment wrapText="1"/>
    </xf>
    <xf numFmtId="0" fontId="27" fillId="0" borderId="0" xfId="2" applyFont="1" applyAlignment="1">
      <alignment wrapText="1"/>
    </xf>
    <xf numFmtId="0" fontId="31" fillId="0" borderId="0" xfId="2" applyFont="1"/>
    <xf numFmtId="0" fontId="31" fillId="0" borderId="0" xfId="2" applyFont="1" applyAlignment="1">
      <alignment horizontal="center"/>
    </xf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wrapText="1"/>
    </xf>
    <xf numFmtId="0" fontId="34" fillId="0" borderId="0" xfId="2" applyFont="1"/>
    <xf numFmtId="14" fontId="27" fillId="0" borderId="0" xfId="2" applyNumberFormat="1" applyFont="1" applyAlignment="1">
      <alignment horizontal="center"/>
    </xf>
    <xf numFmtId="0" fontId="33" fillId="0" borderId="0" xfId="2" applyFont="1" applyAlignment="1">
      <alignment horizontal="center"/>
    </xf>
    <xf numFmtId="0" fontId="27" fillId="0" borderId="1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right"/>
    </xf>
    <xf numFmtId="0" fontId="27" fillId="0" borderId="8" xfId="2" applyFont="1" applyBorder="1" applyAlignment="1">
      <alignment wrapText="1"/>
    </xf>
    <xf numFmtId="0" fontId="27" fillId="0" borderId="1" xfId="2" applyFont="1" applyBorder="1" applyAlignment="1">
      <alignment wrapText="1"/>
    </xf>
    <xf numFmtId="0" fontId="27" fillId="0" borderId="9" xfId="2" applyFont="1" applyBorder="1" applyAlignment="1">
      <alignment wrapText="1"/>
    </xf>
    <xf numFmtId="0" fontId="29" fillId="0" borderId="15" xfId="2" applyFont="1" applyBorder="1" applyAlignment="1">
      <alignment horizontal="center" vertical="center" wrapText="1"/>
    </xf>
    <xf numFmtId="0" fontId="29" fillId="0" borderId="12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 wrapText="1"/>
    </xf>
    <xf numFmtId="2" fontId="35" fillId="0" borderId="15" xfId="2" quotePrefix="1" applyNumberFormat="1" applyFont="1" applyBorder="1" applyAlignment="1">
      <alignment horizontal="center"/>
    </xf>
    <xf numFmtId="2" fontId="35" fillId="5" borderId="15" xfId="2" applyNumberFormat="1" applyFont="1" applyFill="1" applyBorder="1" applyAlignment="1">
      <alignment horizontal="center"/>
    </xf>
    <xf numFmtId="2" fontId="35" fillId="0" borderId="15" xfId="2" applyNumberFormat="1" applyFont="1" applyBorder="1"/>
    <xf numFmtId="0" fontId="35" fillId="0" borderId="15" xfId="2" quotePrefix="1" applyFont="1" applyBorder="1" applyAlignment="1">
      <alignment horizontal="center"/>
    </xf>
    <xf numFmtId="0" fontId="35" fillId="0" borderId="15" xfId="2" applyFont="1" applyBorder="1" applyAlignment="1">
      <alignment horizontal="center"/>
    </xf>
    <xf numFmtId="2" fontId="35" fillId="0" borderId="15" xfId="2" applyNumberFormat="1" applyFont="1" applyBorder="1" applyAlignment="1">
      <alignment horizontal="center"/>
    </xf>
    <xf numFmtId="0" fontId="35" fillId="0" borderId="15" xfId="2" applyFont="1" applyBorder="1"/>
    <xf numFmtId="0" fontId="27" fillId="0" borderId="15" xfId="2" applyFont="1" applyBorder="1"/>
    <xf numFmtId="0" fontId="31" fillId="0" borderId="15" xfId="2" applyFont="1" applyBorder="1" applyAlignment="1">
      <alignment horizontal="right" vertical="center" wrapText="1"/>
    </xf>
    <xf numFmtId="0" fontId="31" fillId="0" borderId="14" xfId="2" quotePrefix="1" applyFont="1" applyBorder="1" applyAlignment="1">
      <alignment horizontal="center"/>
    </xf>
    <xf numFmtId="2" fontId="36" fillId="0" borderId="15" xfId="2" applyNumberFormat="1" applyFont="1" applyBorder="1"/>
    <xf numFmtId="0" fontId="33" fillId="0" borderId="0" xfId="3" applyFont="1"/>
    <xf numFmtId="0" fontId="27" fillId="0" borderId="1" xfId="2" applyFont="1" applyBorder="1"/>
    <xf numFmtId="0" fontId="29" fillId="0" borderId="0" xfId="3" applyFont="1" applyAlignment="1">
      <alignment vertical="top" wrapText="1"/>
    </xf>
    <xf numFmtId="0" fontId="29" fillId="0" borderId="0" xfId="2" applyFont="1" applyAlignment="1">
      <alignment horizontal="center" vertical="top"/>
    </xf>
    <xf numFmtId="0" fontId="27" fillId="0" borderId="0" xfId="3" applyFont="1" applyAlignment="1">
      <alignment vertical="top"/>
    </xf>
    <xf numFmtId="0" fontId="33" fillId="0" borderId="0" xfId="3" applyFont="1" applyAlignment="1">
      <alignment vertical="top"/>
    </xf>
    <xf numFmtId="0" fontId="33" fillId="0" borderId="0" xfId="2" applyFont="1" applyAlignment="1">
      <alignment vertical="top"/>
    </xf>
    <xf numFmtId="0" fontId="38" fillId="0" borderId="0" xfId="2" applyFont="1" applyAlignment="1">
      <alignment vertical="center" wrapText="1"/>
    </xf>
    <xf numFmtId="0" fontId="38" fillId="0" borderId="1" xfId="2" applyFont="1" applyBorder="1" applyAlignment="1">
      <alignment vertical="center" wrapText="1"/>
    </xf>
    <xf numFmtId="0" fontId="27" fillId="0" borderId="0" xfId="3" applyFont="1"/>
    <xf numFmtId="0" fontId="33" fillId="0" borderId="0" xfId="3" applyFont="1" applyAlignment="1">
      <alignment horizontal="center"/>
    </xf>
    <xf numFmtId="0" fontId="39" fillId="0" borderId="0" xfId="2" applyFont="1" applyAlignment="1">
      <alignment wrapText="1"/>
    </xf>
    <xf numFmtId="0" fontId="27" fillId="0" borderId="0" xfId="3" applyFont="1" applyAlignment="1">
      <alignment horizontal="center" vertical="top"/>
    </xf>
    <xf numFmtId="0" fontId="33" fillId="0" borderId="0" xfId="3" applyFont="1" applyAlignment="1">
      <alignment horizontal="center" vertical="top"/>
    </xf>
    <xf numFmtId="0" fontId="40" fillId="0" borderId="0" xfId="2" applyFont="1"/>
    <xf numFmtId="0" fontId="27" fillId="0" borderId="0" xfId="4" applyFont="1"/>
    <xf numFmtId="0" fontId="42" fillId="0" borderId="0" xfId="4" applyFont="1"/>
    <xf numFmtId="0" fontId="38" fillId="0" borderId="0" xfId="2" applyFont="1" applyAlignment="1">
      <alignment horizontal="center"/>
    </xf>
    <xf numFmtId="0" fontId="38" fillId="0" borderId="0" xfId="2" applyFont="1"/>
    <xf numFmtId="0" fontId="43" fillId="0" borderId="0" xfId="5" applyFill="1" applyProtection="1"/>
    <xf numFmtId="0" fontId="44" fillId="0" borderId="0" xfId="5" applyFont="1" applyFill="1" applyProtection="1"/>
    <xf numFmtId="0" fontId="44" fillId="0" borderId="33" xfId="5" applyFont="1" applyFill="1" applyBorder="1" applyAlignment="1" applyProtection="1">
      <alignment horizontal="left" vertical="center" wrapText="1"/>
    </xf>
    <xf numFmtId="0" fontId="44" fillId="0" borderId="33" xfId="5" applyFont="1" applyFill="1" applyBorder="1" applyAlignment="1" applyProtection="1">
      <alignment horizontal="center" vertical="center" wrapText="1"/>
    </xf>
    <xf numFmtId="2" fontId="44" fillId="0" borderId="33" xfId="5" applyNumberFormat="1" applyFont="1" applyFill="1" applyBorder="1" applyAlignment="1" applyProtection="1">
      <alignment horizontal="right" vertical="center"/>
    </xf>
    <xf numFmtId="49" fontId="44" fillId="0" borderId="33" xfId="5" applyNumberFormat="1" applyFont="1" applyFill="1" applyBorder="1" applyAlignment="1" applyProtection="1">
      <alignment horizontal="center" vertical="center"/>
    </xf>
    <xf numFmtId="0" fontId="43" fillId="0" borderId="33" xfId="5" applyFill="1" applyBorder="1" applyAlignment="1" applyProtection="1">
      <alignment horizontal="right" vertical="center"/>
    </xf>
    <xf numFmtId="0" fontId="44" fillId="0" borderId="0" xfId="5" applyFont="1" applyFill="1" applyAlignment="1" applyProtection="1">
      <alignment horizontal="left"/>
    </xf>
    <xf numFmtId="0" fontId="44" fillId="0" borderId="0" xfId="5" applyFont="1" applyFill="1" applyAlignment="1" applyProtection="1">
      <alignment vertical="center" wrapText="1"/>
    </xf>
    <xf numFmtId="14" fontId="46" fillId="0" borderId="0" xfId="5" applyNumberFormat="1" applyFont="1" applyFill="1" applyAlignment="1" applyProtection="1">
      <alignment vertical="center" wrapText="1"/>
    </xf>
    <xf numFmtId="0" fontId="44" fillId="0" borderId="0" xfId="5" applyFont="1" applyFill="1" applyAlignment="1" applyProtection="1">
      <alignment horizontal="center" vertical="center" wrapText="1"/>
    </xf>
    <xf numFmtId="0" fontId="46" fillId="6" borderId="33" xfId="5" applyFont="1" applyFill="1" applyBorder="1" applyAlignment="1" applyProtection="1">
      <alignment horizontal="center" vertical="center" wrapText="1"/>
    </xf>
    <xf numFmtId="0" fontId="46" fillId="6" borderId="33" xfId="5" applyFont="1" applyFill="1" applyBorder="1" applyAlignment="1" applyProtection="1">
      <alignment horizontal="center" vertical="center"/>
    </xf>
    <xf numFmtId="0" fontId="44" fillId="7" borderId="33" xfId="5" applyFont="1" applyFill="1" applyBorder="1" applyAlignment="1" applyProtection="1">
      <alignment horizontal="center" vertical="center" wrapText="1"/>
    </xf>
    <xf numFmtId="0" fontId="44" fillId="7" borderId="33" xfId="5" applyFont="1" applyFill="1" applyBorder="1" applyAlignment="1" applyProtection="1">
      <alignment horizontal="left" vertical="center" wrapText="1"/>
    </xf>
    <xf numFmtId="0" fontId="47" fillId="7" borderId="33" xfId="5" applyFont="1" applyFill="1" applyBorder="1" applyAlignment="1" applyProtection="1">
      <alignment horizontal="right" vertical="center"/>
    </xf>
    <xf numFmtId="49" fontId="46" fillId="7" borderId="33" xfId="5" applyNumberFormat="1" applyFont="1" applyFill="1" applyBorder="1" applyAlignment="1" applyProtection="1">
      <alignment horizontal="center" vertical="center"/>
    </xf>
    <xf numFmtId="2" fontId="46" fillId="7" borderId="33" xfId="5" applyNumberFormat="1" applyFont="1" applyFill="1" applyBorder="1" applyAlignment="1" applyProtection="1">
      <alignment horizontal="right" vertical="center"/>
    </xf>
    <xf numFmtId="0" fontId="27" fillId="0" borderId="0" xfId="6" applyFont="1"/>
    <xf numFmtId="0" fontId="31" fillId="0" borderId="0" xfId="6" applyFont="1"/>
    <xf numFmtId="0" fontId="27" fillId="0" borderId="0" xfId="6" applyFont="1" applyAlignment="1">
      <alignment horizontal="left"/>
    </xf>
    <xf numFmtId="0" fontId="29" fillId="0" borderId="0" xfId="6" applyFont="1"/>
    <xf numFmtId="0" fontId="31" fillId="0" borderId="0" xfId="6" applyFont="1" applyAlignment="1">
      <alignment horizontal="left"/>
    </xf>
    <xf numFmtId="0" fontId="35" fillId="0" borderId="15" xfId="6" applyFont="1" applyBorder="1" applyAlignment="1">
      <alignment horizontal="center" wrapText="1"/>
    </xf>
    <xf numFmtId="0" fontId="35" fillId="0" borderId="15" xfId="6" applyFont="1" applyBorder="1" applyAlignment="1">
      <alignment horizontal="center"/>
    </xf>
    <xf numFmtId="0" fontId="35" fillId="0" borderId="15" xfId="6" applyFont="1" applyBorder="1"/>
    <xf numFmtId="2" fontId="35" fillId="8" borderId="15" xfId="6" applyNumberFormat="1" applyFont="1" applyFill="1" applyBorder="1"/>
    <xf numFmtId="2" fontId="35" fillId="0" borderId="15" xfId="6" applyNumberFormat="1" applyFont="1" applyBorder="1"/>
    <xf numFmtId="0" fontId="35" fillId="8" borderId="15" xfId="6" applyFont="1" applyFill="1" applyBorder="1"/>
    <xf numFmtId="0" fontId="54" fillId="0" borderId="15" xfId="7" applyFont="1" applyBorder="1" applyAlignment="1">
      <alignment vertical="top" wrapText="1"/>
    </xf>
    <xf numFmtId="0" fontId="54" fillId="5" borderId="15" xfId="7" applyFont="1" applyFill="1" applyBorder="1" applyAlignment="1">
      <alignment horizontal="left" vertical="center" wrapText="1"/>
    </xf>
    <xf numFmtId="0" fontId="35" fillId="0" borderId="15" xfId="6" applyFont="1" applyBorder="1" applyAlignment="1">
      <alignment horizontal="right"/>
    </xf>
    <xf numFmtId="0" fontId="35" fillId="0" borderId="15" xfId="6" applyFont="1" applyBorder="1" applyAlignment="1">
      <alignment horizontal="left"/>
    </xf>
    <xf numFmtId="0" fontId="48" fillId="0" borderId="0" xfId="5" applyFont="1" applyFill="1" applyProtection="1"/>
    <xf numFmtId="0" fontId="48" fillId="0" borderId="0" xfId="5" applyFont="1" applyFill="1" applyAlignment="1" applyProtection="1">
      <alignment horizontal="center"/>
    </xf>
    <xf numFmtId="0" fontId="55" fillId="0" borderId="0" xfId="5" applyFont="1" applyFill="1" applyProtection="1"/>
    <xf numFmtId="0" fontId="55" fillId="0" borderId="37" xfId="5" applyFont="1" applyFill="1" applyBorder="1" applyAlignment="1" applyProtection="1">
      <alignment horizontal="center" vertical="top"/>
    </xf>
    <xf numFmtId="0" fontId="56" fillId="0" borderId="0" xfId="5" applyFont="1" applyFill="1" applyAlignment="1" applyProtection="1">
      <alignment horizontal="center" vertical="center" wrapText="1"/>
    </xf>
    <xf numFmtId="0" fontId="45" fillId="0" borderId="0" xfId="5" applyFont="1" applyFill="1" applyAlignment="1" applyProtection="1">
      <alignment horizontal="center" vertical="center" wrapText="1"/>
    </xf>
    <xf numFmtId="0" fontId="57" fillId="0" borderId="0" xfId="5" applyFont="1" applyFill="1" applyProtection="1"/>
    <xf numFmtId="0" fontId="57" fillId="0" borderId="0" xfId="5" applyFont="1" applyFill="1" applyAlignment="1" applyProtection="1">
      <alignment vertical="top"/>
    </xf>
    <xf numFmtId="0" fontId="45" fillId="0" borderId="0" xfId="5" applyFont="1" applyFill="1" applyAlignment="1" applyProtection="1">
      <alignment vertical="center"/>
    </xf>
    <xf numFmtId="0" fontId="57" fillId="0" borderId="0" xfId="5" applyFont="1" applyFill="1" applyAlignment="1" applyProtection="1">
      <alignment vertical="center"/>
    </xf>
    <xf numFmtId="0" fontId="45" fillId="0" borderId="0" xfId="5" applyFont="1" applyFill="1" applyProtection="1"/>
    <xf numFmtId="0" fontId="45" fillId="0" borderId="0" xfId="5" applyFont="1" applyFill="1" applyAlignment="1" applyProtection="1">
      <alignment vertical="top"/>
    </xf>
    <xf numFmtId="0" fontId="58" fillId="0" borderId="0" xfId="5" applyFont="1" applyFill="1" applyAlignment="1" applyProtection="1">
      <alignment horizontal="center" vertical="center" wrapText="1"/>
    </xf>
    <xf numFmtId="164" fontId="45" fillId="0" borderId="38" xfId="5" applyNumberFormat="1" applyFont="1" applyFill="1" applyBorder="1" applyAlignment="1" applyProtection="1">
      <alignment horizontal="right" vertical="center"/>
    </xf>
    <xf numFmtId="0" fontId="45" fillId="0" borderId="0" xfId="5" applyFont="1" applyFill="1" applyAlignment="1" applyProtection="1">
      <alignment horizontal="center" vertical="center"/>
    </xf>
    <xf numFmtId="0" fontId="58" fillId="0" borderId="0" xfId="5" applyFont="1" applyFill="1" applyAlignment="1" applyProtection="1">
      <alignment horizontal="center" vertical="top" wrapText="1"/>
    </xf>
    <xf numFmtId="0" fontId="45" fillId="0" borderId="0" xfId="5" applyFont="1" applyFill="1" applyAlignment="1" applyProtection="1">
      <alignment horizontal="center" vertical="top"/>
    </xf>
    <xf numFmtId="2" fontId="58" fillId="0" borderId="39" xfId="5" applyNumberFormat="1" applyFont="1" applyFill="1" applyBorder="1" applyAlignment="1" applyProtection="1">
      <alignment horizontal="right" vertical="center"/>
    </xf>
    <xf numFmtId="0" fontId="58" fillId="0" borderId="39" xfId="5" applyFont="1" applyFill="1" applyBorder="1" applyAlignment="1" applyProtection="1">
      <alignment horizontal="center" vertical="center"/>
    </xf>
    <xf numFmtId="0" fontId="58" fillId="0" borderId="39" xfId="5" applyFont="1" applyFill="1" applyBorder="1" applyAlignment="1" applyProtection="1">
      <alignment vertical="center" wrapText="1"/>
    </xf>
    <xf numFmtId="0" fontId="58" fillId="0" borderId="39" xfId="5" applyFont="1" applyFill="1" applyBorder="1" applyAlignment="1" applyProtection="1">
      <alignment horizontal="center" vertical="top"/>
    </xf>
    <xf numFmtId="0" fontId="58" fillId="0" borderId="39" xfId="5" applyFont="1" applyFill="1" applyBorder="1" applyAlignment="1" applyProtection="1">
      <alignment vertical="top" wrapText="1"/>
    </xf>
    <xf numFmtId="1" fontId="58" fillId="0" borderId="39" xfId="5" applyNumberFormat="1" applyFont="1" applyFill="1" applyBorder="1" applyAlignment="1" applyProtection="1">
      <alignment horizontal="center" vertical="top" wrapText="1"/>
    </xf>
    <xf numFmtId="2" fontId="45" fillId="0" borderId="39" xfId="5" applyNumberFormat="1" applyFont="1" applyFill="1" applyBorder="1" applyAlignment="1" applyProtection="1">
      <alignment horizontal="right" vertical="center"/>
    </xf>
    <xf numFmtId="0" fontId="45" fillId="0" borderId="39" xfId="5" applyFont="1" applyFill="1" applyBorder="1" applyAlignment="1" applyProtection="1">
      <alignment horizontal="center" vertical="center"/>
    </xf>
    <xf numFmtId="0" fontId="45" fillId="0" borderId="39" xfId="5" applyFont="1" applyFill="1" applyBorder="1" applyAlignment="1" applyProtection="1">
      <alignment vertical="top" wrapText="1"/>
    </xf>
    <xf numFmtId="1" fontId="45" fillId="0" borderId="39" xfId="5" applyNumberFormat="1" applyFont="1" applyFill="1" applyBorder="1" applyAlignment="1" applyProtection="1">
      <alignment horizontal="center" vertical="top" wrapText="1"/>
    </xf>
    <xf numFmtId="0" fontId="45" fillId="0" borderId="39" xfId="5" applyFont="1" applyFill="1" applyBorder="1" applyAlignment="1" applyProtection="1">
      <alignment vertical="center" wrapText="1"/>
    </xf>
    <xf numFmtId="1" fontId="58" fillId="0" borderId="39" xfId="5" applyNumberFormat="1" applyFont="1" applyFill="1" applyBorder="1" applyAlignment="1" applyProtection="1">
      <alignment horizontal="center" vertical="top"/>
    </xf>
    <xf numFmtId="0" fontId="45" fillId="0" borderId="39" xfId="5" applyFont="1" applyFill="1" applyBorder="1" applyAlignment="1" applyProtection="1">
      <alignment horizontal="center" vertical="top"/>
    </xf>
    <xf numFmtId="0" fontId="45" fillId="9" borderId="39" xfId="5" applyFont="1" applyFill="1" applyBorder="1" applyAlignment="1" applyProtection="1">
      <alignment vertical="center" wrapText="1"/>
    </xf>
    <xf numFmtId="2" fontId="58" fillId="9" borderId="39" xfId="5" applyNumberFormat="1" applyFont="1" applyFill="1" applyBorder="1" applyAlignment="1" applyProtection="1">
      <alignment horizontal="right" vertical="center"/>
    </xf>
    <xf numFmtId="0" fontId="58" fillId="0" borderId="39" xfId="5" applyFont="1" applyFill="1" applyBorder="1" applyAlignment="1" applyProtection="1">
      <alignment vertical="center"/>
    </xf>
    <xf numFmtId="0" fontId="58" fillId="0" borderId="39" xfId="5" applyFont="1" applyFill="1" applyBorder="1" applyAlignment="1" applyProtection="1">
      <alignment horizontal="center" vertical="center" wrapText="1"/>
    </xf>
    <xf numFmtId="0" fontId="45" fillId="0" borderId="0" xfId="5" applyFont="1" applyFill="1" applyAlignment="1" applyProtection="1">
      <alignment horizontal="right"/>
    </xf>
    <xf numFmtId="0" fontId="56" fillId="0" borderId="0" xfId="5" applyFont="1" applyFill="1" applyProtection="1"/>
    <xf numFmtId="0" fontId="45" fillId="0" borderId="0" xfId="5" applyFont="1" applyFill="1" applyAlignment="1" applyProtection="1">
      <alignment horizontal="center"/>
    </xf>
    <xf numFmtId="0" fontId="45" fillId="0" borderId="40" xfId="5" applyFont="1" applyFill="1" applyBorder="1" applyAlignment="1" applyProtection="1">
      <alignment horizontal="center"/>
    </xf>
    <xf numFmtId="0" fontId="56" fillId="0" borderId="0" xfId="5" applyFont="1" applyFill="1" applyAlignment="1" applyProtection="1">
      <alignment horizontal="right"/>
    </xf>
    <xf numFmtId="0" fontId="56" fillId="0" borderId="39" xfId="5" applyFont="1" applyFill="1" applyBorder="1" applyProtection="1"/>
    <xf numFmtId="164" fontId="45" fillId="0" borderId="0" xfId="5" applyNumberFormat="1" applyFont="1" applyFill="1" applyAlignment="1" applyProtection="1">
      <alignment horizontal="right" vertical="center"/>
    </xf>
    <xf numFmtId="0" fontId="58" fillId="0" borderId="0" xfId="5" applyFont="1" applyFill="1" applyAlignment="1" applyProtection="1">
      <alignment horizontal="center"/>
    </xf>
    <xf numFmtId="164" fontId="45" fillId="0" borderId="0" xfId="5" applyNumberFormat="1" applyFont="1" applyFill="1" applyAlignment="1" applyProtection="1">
      <alignment horizontal="center"/>
    </xf>
    <xf numFmtId="164" fontId="56" fillId="0" borderId="0" xfId="5" applyNumberFormat="1" applyFont="1" applyFill="1" applyAlignment="1" applyProtection="1">
      <alignment vertical="center"/>
    </xf>
    <xf numFmtId="0" fontId="56" fillId="0" borderId="0" xfId="5" applyFont="1" applyFill="1" applyAlignment="1" applyProtection="1">
      <alignment horizontal="right" vertical="center"/>
    </xf>
    <xf numFmtId="0" fontId="45" fillId="0" borderId="0" xfId="5" applyFont="1" applyFill="1" applyAlignment="1" applyProtection="1">
      <alignment horizontal="left"/>
    </xf>
    <xf numFmtId="0" fontId="45" fillId="0" borderId="0" xfId="5" applyFont="1" applyFill="1" applyAlignment="1" applyProtection="1">
      <alignment horizontal="center" wrapText="1"/>
    </xf>
    <xf numFmtId="0" fontId="58" fillId="0" borderId="0" xfId="5" applyFont="1" applyFill="1" applyAlignment="1" applyProtection="1">
      <alignment horizontal="center" wrapText="1"/>
    </xf>
    <xf numFmtId="0" fontId="59" fillId="0" borderId="0" xfId="5" applyFont="1" applyFill="1" applyProtection="1"/>
    <xf numFmtId="0" fontId="48" fillId="0" borderId="0" xfId="5" applyFont="1" applyFill="1" applyAlignment="1" applyProtection="1">
      <alignment horizontal="left"/>
    </xf>
    <xf numFmtId="0" fontId="46" fillId="10" borderId="33" xfId="5" applyFont="1" applyFill="1" applyBorder="1" applyAlignment="1" applyProtection="1">
      <alignment horizontal="center" vertical="center" wrapText="1"/>
    </xf>
    <xf numFmtId="0" fontId="46" fillId="10" borderId="33" xfId="5" applyFont="1" applyFill="1" applyBorder="1" applyAlignment="1" applyProtection="1">
      <alignment horizontal="center" vertical="center"/>
    </xf>
    <xf numFmtId="0" fontId="44" fillId="11" borderId="33" xfId="5" applyFont="1" applyFill="1" applyBorder="1" applyAlignment="1" applyProtection="1">
      <alignment horizontal="center" vertical="center" wrapText="1"/>
    </xf>
    <xf numFmtId="0" fontId="44" fillId="11" borderId="33" xfId="5" applyFont="1" applyFill="1" applyBorder="1" applyAlignment="1" applyProtection="1">
      <alignment horizontal="left" vertical="center" wrapText="1"/>
    </xf>
    <xf numFmtId="0" fontId="47" fillId="11" borderId="33" xfId="5" applyFont="1" applyFill="1" applyBorder="1" applyAlignment="1" applyProtection="1">
      <alignment horizontal="right" vertical="center"/>
    </xf>
    <xf numFmtId="49" fontId="46" fillId="11" borderId="33" xfId="5" applyNumberFormat="1" applyFont="1" applyFill="1" applyBorder="1" applyAlignment="1" applyProtection="1">
      <alignment horizontal="center" vertical="center"/>
    </xf>
    <xf numFmtId="2" fontId="46" fillId="11" borderId="33" xfId="5" applyNumberFormat="1" applyFont="1" applyFill="1" applyBorder="1" applyAlignment="1" applyProtection="1">
      <alignment horizontal="right" vertical="center"/>
    </xf>
    <xf numFmtId="0" fontId="10" fillId="5" borderId="0" xfId="0" applyFont="1" applyFill="1" applyAlignment="1">
      <alignment horizontal="center" vertical="center" wrapText="1"/>
    </xf>
    <xf numFmtId="2" fontId="10" fillId="12" borderId="0" xfId="0" applyNumberFormat="1" applyFont="1" applyFill="1" applyAlignment="1">
      <alignment horizontal="right" vertical="center"/>
    </xf>
    <xf numFmtId="0" fontId="10" fillId="0" borderId="28" xfId="0" applyFont="1" applyBorder="1" applyAlignment="1">
      <alignment horizontal="center" vertical="center" wrapText="1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4" fillId="5" borderId="0" xfId="0" applyFont="1" applyFill="1"/>
    <xf numFmtId="0" fontId="10" fillId="0" borderId="41" xfId="0" applyFont="1" applyBorder="1"/>
    <xf numFmtId="0" fontId="10" fillId="0" borderId="42" xfId="0" applyFont="1" applyBorder="1"/>
    <xf numFmtId="0" fontId="10" fillId="0" borderId="43" xfId="0" applyFont="1" applyBorder="1"/>
    <xf numFmtId="0" fontId="10" fillId="0" borderId="44" xfId="0" applyFont="1" applyBorder="1"/>
    <xf numFmtId="0" fontId="10" fillId="0" borderId="45" xfId="0" applyFont="1" applyBorder="1"/>
    <xf numFmtId="0" fontId="10" fillId="0" borderId="43" xfId="0" applyFont="1" applyBorder="1" applyAlignment="1">
      <alignment horizontal="center"/>
    </xf>
    <xf numFmtId="0" fontId="14" fillId="0" borderId="45" xfId="0" applyFont="1" applyBorder="1"/>
    <xf numFmtId="0" fontId="10" fillId="0" borderId="43" xfId="0" applyFont="1" applyBorder="1" applyAlignment="1">
      <alignment horizontal="center" vertical="center" wrapText="1"/>
    </xf>
    <xf numFmtId="2" fontId="10" fillId="2" borderId="44" xfId="0" applyNumberFormat="1" applyFont="1" applyFill="1" applyBorder="1" applyAlignment="1">
      <alignment horizontal="right" vertical="center"/>
    </xf>
    <xf numFmtId="2" fontId="10" fillId="2" borderId="46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 vertical="top"/>
    </xf>
    <xf numFmtId="164" fontId="22" fillId="0" borderId="28" xfId="0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2" fillId="0" borderId="21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22" fillId="0" borderId="29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wrapText="1"/>
    </xf>
    <xf numFmtId="0" fontId="10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top" wrapText="1"/>
    </xf>
    <xf numFmtId="0" fontId="12" fillId="0" borderId="0" xfId="0" applyFont="1"/>
    <xf numFmtId="0" fontId="10" fillId="0" borderId="17" xfId="0" applyFont="1" applyBorder="1"/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49" fontId="22" fillId="0" borderId="30" xfId="0" applyNumberFormat="1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10" fillId="0" borderId="17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2" xfId="1" applyFont="1" applyBorder="1" applyAlignment="1" applyProtection="1">
      <alignment horizontal="left" wrapText="1"/>
      <protection locked="0"/>
    </xf>
    <xf numFmtId="0" fontId="2" fillId="0" borderId="13" xfId="1" applyFont="1" applyBorder="1" applyAlignment="1" applyProtection="1">
      <alignment horizontal="left" wrapText="1"/>
      <protection locked="0"/>
    </xf>
    <xf numFmtId="0" fontId="2" fillId="0" borderId="14" xfId="1" applyFont="1" applyBorder="1" applyAlignment="1" applyProtection="1">
      <alignment horizontal="left" wrapText="1"/>
      <protection locked="0"/>
    </xf>
    <xf numFmtId="0" fontId="2" fillId="0" borderId="12" xfId="1" applyFont="1" applyBorder="1" applyAlignment="1" applyProtection="1">
      <alignment horizontal="left" vertical="top" wrapText="1"/>
      <protection locked="0"/>
    </xf>
    <xf numFmtId="0" fontId="2" fillId="0" borderId="13" xfId="1" applyFont="1" applyBorder="1" applyAlignment="1" applyProtection="1">
      <alignment horizontal="left" vertical="top" wrapText="1"/>
      <protection locked="0"/>
    </xf>
    <xf numFmtId="0" fontId="2" fillId="0" borderId="14" xfId="1" applyFont="1" applyBorder="1" applyAlignment="1" applyProtection="1">
      <alignment horizontal="left" vertical="top" wrapText="1"/>
      <protection locked="0"/>
    </xf>
    <xf numFmtId="2" fontId="2" fillId="0" borderId="5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left" wrapText="1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8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7" fillId="0" borderId="0" xfId="1" applyFont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27" fillId="0" borderId="0" xfId="2" applyFont="1" applyAlignment="1">
      <alignment horizontal="center"/>
    </xf>
    <xf numFmtId="0" fontId="29" fillId="0" borderId="0" xfId="2" applyFont="1" applyAlignment="1">
      <alignment horizontal="left" wrapText="1"/>
    </xf>
    <xf numFmtId="0" fontId="31" fillId="0" borderId="0" xfId="2" applyFont="1" applyAlignment="1">
      <alignment horizontal="center"/>
    </xf>
    <xf numFmtId="0" fontId="27" fillId="0" borderId="1" xfId="2" applyFont="1" applyBorder="1" applyAlignment="1">
      <alignment horizontal="center"/>
    </xf>
    <xf numFmtId="0" fontId="29" fillId="0" borderId="3" xfId="2" applyFont="1" applyBorder="1" applyAlignment="1">
      <alignment horizontal="center"/>
    </xf>
    <xf numFmtId="0" fontId="34" fillId="0" borderId="0" xfId="2" applyFont="1" applyAlignment="1">
      <alignment horizontal="center" wrapText="1"/>
    </xf>
    <xf numFmtId="0" fontId="29" fillId="0" borderId="15" xfId="2" applyFont="1" applyBorder="1" applyAlignment="1">
      <alignment horizontal="center" vertical="center" wrapText="1"/>
    </xf>
    <xf numFmtId="0" fontId="27" fillId="0" borderId="15" xfId="2" applyFont="1" applyBorder="1" applyAlignment="1">
      <alignment vertical="center" wrapText="1"/>
    </xf>
    <xf numFmtId="0" fontId="31" fillId="0" borderId="12" xfId="2" applyFont="1" applyBorder="1" applyAlignment="1">
      <alignment horizontal="center" vertical="center" wrapText="1"/>
    </xf>
    <xf numFmtId="0" fontId="31" fillId="0" borderId="13" xfId="2" applyFont="1" applyBorder="1" applyAlignment="1">
      <alignment horizontal="center" vertical="center" wrapText="1"/>
    </xf>
    <xf numFmtId="0" fontId="31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/>
    </xf>
    <xf numFmtId="0" fontId="29" fillId="0" borderId="5" xfId="2" applyFont="1" applyBorder="1" applyAlignment="1">
      <alignment horizontal="center" vertical="center" wrapText="1"/>
    </xf>
    <xf numFmtId="0" fontId="29" fillId="0" borderId="11" xfId="2" applyFont="1" applyBorder="1" applyAlignment="1">
      <alignment wrapText="1"/>
    </xf>
    <xf numFmtId="0" fontId="39" fillId="0" borderId="3" xfId="2" applyFont="1" applyBorder="1" applyAlignment="1">
      <alignment horizontal="center" vertical="top" wrapText="1"/>
    </xf>
    <xf numFmtId="0" fontId="29" fillId="0" borderId="0" xfId="3" applyFont="1" applyAlignment="1">
      <alignment horizontal="center" vertical="top"/>
    </xf>
    <xf numFmtId="0" fontId="38" fillId="0" borderId="0" xfId="2" applyFont="1" applyAlignment="1">
      <alignment horizontal="left"/>
    </xf>
    <xf numFmtId="0" fontId="42" fillId="0" borderId="0" xfId="4" applyFont="1" applyAlignment="1">
      <alignment horizontal="left"/>
    </xf>
    <xf numFmtId="0" fontId="27" fillId="0" borderId="1" xfId="3" applyFont="1" applyBorder="1" applyAlignment="1">
      <alignment horizontal="center" wrapText="1"/>
    </xf>
    <xf numFmtId="0" fontId="27" fillId="0" borderId="1" xfId="3" applyFont="1" applyBorder="1" applyAlignment="1">
      <alignment horizontal="center"/>
    </xf>
    <xf numFmtId="0" fontId="29" fillId="0" borderId="0" xfId="3" applyFont="1" applyAlignment="1">
      <alignment horizontal="center" vertical="top" wrapText="1"/>
    </xf>
    <xf numFmtId="0" fontId="38" fillId="0" borderId="1" xfId="2" applyFont="1" applyBorder="1" applyAlignment="1">
      <alignment horizontal="center" vertical="center" wrapText="1"/>
    </xf>
    <xf numFmtId="0" fontId="44" fillId="0" borderId="0" xfId="5" applyFont="1" applyFill="1" applyProtection="1"/>
    <xf numFmtId="0" fontId="46" fillId="7" borderId="33" xfId="5" applyFont="1" applyFill="1" applyBorder="1" applyAlignment="1" applyProtection="1">
      <alignment horizontal="left" vertical="center" wrapText="1"/>
    </xf>
    <xf numFmtId="0" fontId="44" fillId="0" borderId="33" xfId="5" applyFont="1" applyFill="1" applyBorder="1" applyAlignment="1" applyProtection="1">
      <alignment horizontal="left" vertical="center" wrapText="1"/>
    </xf>
    <xf numFmtId="0" fontId="44" fillId="0" borderId="32" xfId="5" applyFont="1" applyFill="1" applyBorder="1" applyAlignment="1" applyProtection="1">
      <alignment horizontal="center" vertical="center"/>
    </xf>
    <xf numFmtId="0" fontId="50" fillId="0" borderId="0" xfId="5" applyFont="1" applyFill="1" applyAlignment="1" applyProtection="1">
      <alignment horizontal="center"/>
    </xf>
    <xf numFmtId="0" fontId="45" fillId="0" borderId="37" xfId="5" applyFont="1" applyFill="1" applyBorder="1" applyAlignment="1" applyProtection="1">
      <alignment horizontal="center"/>
    </xf>
    <xf numFmtId="0" fontId="44" fillId="0" borderId="0" xfId="5" applyFont="1" applyFill="1" applyAlignment="1" applyProtection="1">
      <alignment horizontal="left" vertical="center" wrapText="1"/>
    </xf>
    <xf numFmtId="0" fontId="46" fillId="6" borderId="36" xfId="5" applyFont="1" applyFill="1" applyBorder="1" applyAlignment="1" applyProtection="1">
      <alignment horizontal="center" vertical="center"/>
    </xf>
    <xf numFmtId="0" fontId="46" fillId="6" borderId="35" xfId="5" applyFont="1" applyFill="1" applyBorder="1" applyAlignment="1" applyProtection="1">
      <alignment horizontal="center" vertical="center"/>
    </xf>
    <xf numFmtId="0" fontId="46" fillId="6" borderId="34" xfId="5" applyFont="1" applyFill="1" applyBorder="1" applyAlignment="1" applyProtection="1">
      <alignment horizontal="center" vertical="center"/>
    </xf>
    <xf numFmtId="0" fontId="46" fillId="0" borderId="0" xfId="5" applyFont="1" applyFill="1" applyAlignment="1" applyProtection="1">
      <alignment horizontal="center" wrapText="1"/>
    </xf>
    <xf numFmtId="0" fontId="49" fillId="0" borderId="0" xfId="5" applyFont="1" applyFill="1" applyAlignment="1" applyProtection="1">
      <alignment horizontal="center" vertical="center" wrapText="1"/>
    </xf>
    <xf numFmtId="0" fontId="44" fillId="0" borderId="0" xfId="5" applyFont="1" applyFill="1" applyAlignment="1" applyProtection="1">
      <alignment horizontal="center"/>
    </xf>
    <xf numFmtId="0" fontId="44" fillId="0" borderId="0" xfId="5" applyFont="1" applyFill="1" applyAlignment="1" applyProtection="1">
      <alignment horizontal="left"/>
    </xf>
    <xf numFmtId="0" fontId="48" fillId="0" borderId="0" xfId="5" applyFont="1" applyFill="1" applyAlignment="1" applyProtection="1">
      <alignment horizontal="center" vertical="center"/>
    </xf>
    <xf numFmtId="0" fontId="45" fillId="0" borderId="0" xfId="5" applyFont="1" applyFill="1" applyAlignment="1" applyProtection="1">
      <alignment horizontal="center" vertical="center" wrapText="1"/>
    </xf>
    <xf numFmtId="0" fontId="45" fillId="0" borderId="0" xfId="5" applyFont="1" applyFill="1" applyAlignment="1" applyProtection="1">
      <alignment wrapText="1"/>
    </xf>
    <xf numFmtId="0" fontId="58" fillId="0" borderId="39" xfId="5" applyFont="1" applyFill="1" applyBorder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/>
    </xf>
    <xf numFmtId="0" fontId="58" fillId="0" borderId="39" xfId="5" applyFont="1" applyFill="1" applyBorder="1" applyAlignment="1" applyProtection="1">
      <alignment horizontal="center" vertical="center" wrapText="1"/>
    </xf>
    <xf numFmtId="0" fontId="45" fillId="0" borderId="39" xfId="5" applyFont="1" applyFill="1" applyBorder="1" applyAlignment="1" applyProtection="1">
      <alignment horizontal="center" wrapText="1"/>
    </xf>
    <xf numFmtId="0" fontId="44" fillId="0" borderId="32" xfId="5" applyFont="1" applyFill="1" applyBorder="1" applyAlignment="1" applyProtection="1">
      <alignment horizontal="center"/>
    </xf>
    <xf numFmtId="0" fontId="45" fillId="0" borderId="32" xfId="5" applyFont="1" applyFill="1" applyBorder="1" applyAlignment="1" applyProtection="1">
      <alignment horizontal="center" vertical="center"/>
    </xf>
    <xf numFmtId="0" fontId="45" fillId="0" borderId="32" xfId="5" applyFont="1" applyFill="1" applyBorder="1" applyAlignment="1" applyProtection="1">
      <alignment horizontal="center"/>
    </xf>
    <xf numFmtId="0" fontId="55" fillId="0" borderId="37" xfId="5" applyFont="1" applyFill="1" applyBorder="1" applyAlignment="1" applyProtection="1">
      <alignment horizontal="center" vertical="top"/>
    </xf>
    <xf numFmtId="0" fontId="45" fillId="0" borderId="0" xfId="5" applyFont="1" applyFill="1" applyAlignment="1" applyProtection="1">
      <alignment horizontal="center"/>
    </xf>
    <xf numFmtId="0" fontId="58" fillId="0" borderId="0" xfId="5" applyFont="1" applyFill="1" applyAlignment="1" applyProtection="1">
      <alignment horizontal="center" vertical="center"/>
    </xf>
    <xf numFmtId="0" fontId="45" fillId="0" borderId="0" xfId="5" applyFont="1" applyFill="1" applyAlignment="1" applyProtection="1">
      <alignment horizontal="center" vertical="center"/>
    </xf>
    <xf numFmtId="0" fontId="58" fillId="0" borderId="0" xfId="5" applyFont="1" applyFill="1" applyAlignment="1" applyProtection="1">
      <alignment horizontal="center" wrapText="1"/>
    </xf>
    <xf numFmtId="0" fontId="45" fillId="0" borderId="0" xfId="5" applyFont="1" applyFill="1" applyAlignment="1" applyProtection="1">
      <alignment horizontal="center" wrapText="1"/>
    </xf>
    <xf numFmtId="0" fontId="58" fillId="0" borderId="0" xfId="5" applyFont="1" applyFill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 vertical="center"/>
    </xf>
    <xf numFmtId="0" fontId="45" fillId="0" borderId="0" xfId="5" applyFont="1" applyFill="1" applyProtection="1"/>
    <xf numFmtId="0" fontId="45" fillId="0" borderId="0" xfId="5" applyFont="1" applyFill="1" applyAlignment="1" applyProtection="1">
      <alignment vertical="center"/>
    </xf>
    <xf numFmtId="0" fontId="45" fillId="0" borderId="39" xfId="5" applyFont="1" applyFill="1" applyBorder="1" applyAlignment="1" applyProtection="1">
      <alignment horizontal="center" vertical="center" wrapText="1"/>
    </xf>
    <xf numFmtId="2" fontId="58" fillId="0" borderId="39" xfId="5" applyNumberFormat="1" applyFont="1" applyFill="1" applyBorder="1" applyAlignment="1" applyProtection="1">
      <alignment horizontal="center"/>
    </xf>
    <xf numFmtId="0" fontId="45" fillId="0" borderId="39" xfId="5" applyFont="1" applyFill="1" applyBorder="1" applyProtection="1"/>
    <xf numFmtId="0" fontId="27" fillId="0" borderId="1" xfId="6" applyFont="1" applyBorder="1" applyAlignment="1">
      <alignment horizontal="center"/>
    </xf>
    <xf numFmtId="0" fontId="27" fillId="0" borderId="0" xfId="6" applyFont="1" applyAlignment="1">
      <alignment horizontal="left"/>
    </xf>
    <xf numFmtId="0" fontId="29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29" fillId="0" borderId="0" xfId="6" applyFont="1" applyAlignment="1">
      <alignment horizontal="right"/>
    </xf>
    <xf numFmtId="0" fontId="31" fillId="0" borderId="0" xfId="6" applyFont="1" applyAlignment="1">
      <alignment horizontal="left"/>
    </xf>
    <xf numFmtId="0" fontId="29" fillId="0" borderId="1" xfId="6" applyFont="1" applyBorder="1" applyAlignment="1">
      <alignment horizontal="right"/>
    </xf>
    <xf numFmtId="0" fontId="35" fillId="0" borderId="5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5" xfId="6" applyFont="1" applyBorder="1" applyAlignment="1">
      <alignment horizontal="center" vertical="center"/>
    </xf>
    <xf numFmtId="0" fontId="35" fillId="0" borderId="10" xfId="6" applyFont="1" applyBorder="1" applyAlignment="1">
      <alignment horizontal="center" vertical="center"/>
    </xf>
    <xf numFmtId="0" fontId="35" fillId="0" borderId="11" xfId="6" applyFont="1" applyBorder="1" applyAlignment="1">
      <alignment horizontal="center" vertical="center"/>
    </xf>
    <xf numFmtId="0" fontId="35" fillId="0" borderId="15" xfId="6" applyFont="1" applyBorder="1" applyAlignment="1">
      <alignment horizontal="center"/>
    </xf>
    <xf numFmtId="0" fontId="35" fillId="0" borderId="15" xfId="6" applyFont="1" applyBorder="1" applyAlignment="1">
      <alignment horizontal="center" wrapText="1"/>
    </xf>
    <xf numFmtId="0" fontId="35" fillId="0" borderId="5" xfId="6" applyFont="1" applyBorder="1" applyAlignment="1">
      <alignment horizontal="center" wrapText="1"/>
    </xf>
    <xf numFmtId="0" fontId="35" fillId="0" borderId="10" xfId="6" applyFont="1" applyBorder="1" applyAlignment="1">
      <alignment horizontal="center" wrapText="1"/>
    </xf>
    <xf numFmtId="0" fontId="35" fillId="0" borderId="11" xfId="6" applyFont="1" applyBorder="1" applyAlignment="1">
      <alignment horizontal="center" wrapText="1"/>
    </xf>
    <xf numFmtId="0" fontId="35" fillId="0" borderId="15" xfId="6" applyFont="1" applyBorder="1"/>
    <xf numFmtId="0" fontId="29" fillId="0" borderId="3" xfId="6" applyFont="1" applyBorder="1" applyAlignment="1">
      <alignment horizontal="center"/>
    </xf>
    <xf numFmtId="0" fontId="27" fillId="0" borderId="0" xfId="6" applyFont="1" applyAlignment="1">
      <alignment horizontal="left" wrapText="1"/>
    </xf>
    <xf numFmtId="0" fontId="46" fillId="10" borderId="36" xfId="5" applyFont="1" applyFill="1" applyBorder="1" applyAlignment="1" applyProtection="1">
      <alignment horizontal="center" vertical="center"/>
    </xf>
    <xf numFmtId="0" fontId="46" fillId="10" borderId="35" xfId="5" applyFont="1" applyFill="1" applyBorder="1" applyAlignment="1" applyProtection="1">
      <alignment horizontal="center" vertical="center"/>
    </xf>
    <xf numFmtId="0" fontId="46" fillId="10" borderId="34" xfId="5" applyFont="1" applyFill="1" applyBorder="1" applyAlignment="1" applyProtection="1">
      <alignment horizontal="center" vertical="center"/>
    </xf>
    <xf numFmtId="0" fontId="46" fillId="11" borderId="33" xfId="5" applyFont="1" applyFill="1" applyBorder="1" applyAlignment="1" applyProtection="1">
      <alignment horizontal="left" vertical="center" wrapText="1"/>
    </xf>
  </cellXfs>
  <cellStyles count="8">
    <cellStyle name="Įprastas" xfId="0" builtinId="0"/>
    <cellStyle name="Įprastas 2" xfId="2" xr:uid="{3F7D8ABC-69CA-4B35-BC77-A1C1D3296C4E}"/>
    <cellStyle name="Įprastas 3" xfId="1" xr:uid="{1FE87DE4-D043-48DF-8178-301B636906D5}"/>
    <cellStyle name="Įprastas 3 2" xfId="6" xr:uid="{3ED85884-377B-4C46-83D0-19130D6995D8}"/>
    <cellStyle name="Įprastas 4" xfId="4" xr:uid="{74D5CFB2-ECD0-4E86-896D-D5F3E7B0FB17}"/>
    <cellStyle name="Įprastas 4 2" xfId="7" xr:uid="{B2BEA36E-74D5-4BE7-94F5-2216C57201DD}"/>
    <cellStyle name="Įprastas 5" xfId="5" xr:uid="{E15B80C6-515B-482C-9E57-A7F5F594DA54}"/>
    <cellStyle name="Normal_CF_ataskaitos_prie_mokejimo_tvarkos_040115" xfId="3" xr:uid="{82A21561-23A2-40C0-AAC7-25C0057D55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D795-7A5D-455A-9E33-14D2C6E83354}">
  <sheetPr>
    <pageSetUpPr fitToPage="1"/>
  </sheetPr>
  <dimension ref="A1:S376"/>
  <sheetViews>
    <sheetView topLeftCell="A156" workbookViewId="0">
      <selection activeCell="L380" sqref="L380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/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/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>
      <c r="A27" s="349" t="s">
        <v>233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/>
      <c r="L27" s="139"/>
      <c r="M27" s="138"/>
    </row>
    <row r="28" spans="1:13">
      <c r="F28" s="27"/>
      <c r="G28" s="143" t="s">
        <v>231</v>
      </c>
      <c r="H28" s="44"/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/>
      <c r="J29" s="140"/>
      <c r="K29" s="139"/>
      <c r="L29" s="139"/>
      <c r="M29" s="138"/>
    </row>
    <row r="30" spans="1:13">
      <c r="A30" s="360"/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1632895</v>
      </c>
      <c r="J34" s="53">
        <f>SUM(J35+J46+J65+J86+J93+J113+J139+J158+J168)</f>
        <v>824612</v>
      </c>
      <c r="K34" s="58">
        <f>SUM(K35+K46+K65+K86+K93+K113+K139+K158+K168)</f>
        <v>805998.03</v>
      </c>
      <c r="L34" s="53">
        <f>SUM(L35+L46+L65+L86+L93+L113+L139+L158+L168)</f>
        <v>805998.03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1329039</v>
      </c>
      <c r="J35" s="53">
        <f>SUM(J36+J42)</f>
        <v>685156</v>
      </c>
      <c r="K35" s="98">
        <f>SUM(K36+K42)</f>
        <v>684945.13</v>
      </c>
      <c r="L35" s="97">
        <f>SUM(L36+L42)</f>
        <v>684945.13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1308788</v>
      </c>
      <c r="J36" s="53">
        <f>SUM(J37)</f>
        <v>674718</v>
      </c>
      <c r="K36" s="58">
        <f>SUM(K37)</f>
        <v>674718</v>
      </c>
      <c r="L36" s="53">
        <f>SUM(L37)</f>
        <v>674718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1308788</v>
      </c>
      <c r="J37" s="53">
        <f t="shared" ref="J37:L38" si="0">SUM(J38)</f>
        <v>674718</v>
      </c>
      <c r="K37" s="53">
        <f t="shared" si="0"/>
        <v>674718</v>
      </c>
      <c r="L37" s="53">
        <f t="shared" si="0"/>
        <v>674718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1308788</v>
      </c>
      <c r="J38" s="58">
        <f t="shared" si="0"/>
        <v>674718</v>
      </c>
      <c r="K38" s="58">
        <f t="shared" si="0"/>
        <v>674718</v>
      </c>
      <c r="L38" s="58">
        <f t="shared" si="0"/>
        <v>674718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1308788</v>
      </c>
      <c r="J39" s="82">
        <v>674718</v>
      </c>
      <c r="K39" s="82">
        <v>674718</v>
      </c>
      <c r="L39" s="82">
        <v>674718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20251</v>
      </c>
      <c r="J42" s="53">
        <f t="shared" si="1"/>
        <v>10438</v>
      </c>
      <c r="K42" s="58">
        <f t="shared" si="1"/>
        <v>10227.129999999999</v>
      </c>
      <c r="L42" s="53">
        <f t="shared" si="1"/>
        <v>10227.129999999999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20251</v>
      </c>
      <c r="J43" s="53">
        <f t="shared" si="1"/>
        <v>10438</v>
      </c>
      <c r="K43" s="53">
        <f t="shared" si="1"/>
        <v>10227.129999999999</v>
      </c>
      <c r="L43" s="53">
        <f t="shared" si="1"/>
        <v>10227.129999999999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20251</v>
      </c>
      <c r="J44" s="53">
        <f t="shared" si="1"/>
        <v>10438</v>
      </c>
      <c r="K44" s="53">
        <f t="shared" si="1"/>
        <v>10227.129999999999</v>
      </c>
      <c r="L44" s="53">
        <f t="shared" si="1"/>
        <v>10227.129999999999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20251</v>
      </c>
      <c r="J45" s="82">
        <v>10438</v>
      </c>
      <c r="K45" s="82">
        <v>10227.129999999999</v>
      </c>
      <c r="L45" s="82">
        <v>10227.129999999999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284156</v>
      </c>
      <c r="J46" s="61">
        <f t="shared" si="2"/>
        <v>130756</v>
      </c>
      <c r="K46" s="63">
        <f t="shared" si="2"/>
        <v>112437.11</v>
      </c>
      <c r="L46" s="63">
        <f t="shared" si="2"/>
        <v>112437.11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284156</v>
      </c>
      <c r="J47" s="58">
        <f t="shared" si="2"/>
        <v>130756</v>
      </c>
      <c r="K47" s="53">
        <f t="shared" si="2"/>
        <v>112437.11</v>
      </c>
      <c r="L47" s="58">
        <f t="shared" si="2"/>
        <v>112437.11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284156</v>
      </c>
      <c r="J48" s="58">
        <f t="shared" si="2"/>
        <v>130756</v>
      </c>
      <c r="K48" s="97">
        <f t="shared" si="2"/>
        <v>112437.11</v>
      </c>
      <c r="L48" s="97">
        <f t="shared" si="2"/>
        <v>112437.11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284156</v>
      </c>
      <c r="J49" s="73">
        <f>SUM(J50:J64)</f>
        <v>130756</v>
      </c>
      <c r="K49" s="71">
        <f>SUM(K50:K64)</f>
        <v>112437.11</v>
      </c>
      <c r="L49" s="71">
        <f>SUM(L50:L64)</f>
        <v>112437.11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113900</v>
      </c>
      <c r="J50" s="82">
        <v>54700</v>
      </c>
      <c r="K50" s="82">
        <v>51050.78</v>
      </c>
      <c r="L50" s="82">
        <v>51050.78</v>
      </c>
    </row>
    <row r="51" spans="1:13" ht="25.5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800</v>
      </c>
      <c r="J51" s="82">
        <v>300</v>
      </c>
      <c r="K51" s="82">
        <v>138.1</v>
      </c>
      <c r="L51" s="82">
        <v>138.1</v>
      </c>
      <c r="M51"/>
    </row>
    <row r="52" spans="1:13" ht="25.5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2900</v>
      </c>
      <c r="J52" s="82">
        <v>1400</v>
      </c>
      <c r="K52" s="82">
        <v>803.11</v>
      </c>
      <c r="L52" s="82">
        <v>803.11</v>
      </c>
      <c r="M52"/>
    </row>
    <row r="53" spans="1:13" ht="25.5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800</v>
      </c>
      <c r="J53" s="82">
        <v>400</v>
      </c>
      <c r="K53" s="82">
        <v>0</v>
      </c>
      <c r="L53" s="82">
        <v>0</v>
      </c>
      <c r="M53"/>
    </row>
    <row r="54" spans="1:13" ht="25.5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700</v>
      </c>
      <c r="J54" s="82">
        <v>300</v>
      </c>
      <c r="K54" s="82">
        <v>0</v>
      </c>
      <c r="L54" s="82">
        <v>0</v>
      </c>
      <c r="M54"/>
    </row>
    <row r="55" spans="1:13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1700</v>
      </c>
      <c r="J55" s="82">
        <v>900</v>
      </c>
      <c r="K55" s="82">
        <v>771.84</v>
      </c>
      <c r="L55" s="82">
        <v>771.84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34700</v>
      </c>
      <c r="J57" s="45">
        <v>17400</v>
      </c>
      <c r="K57" s="45">
        <v>17300.560000000001</v>
      </c>
      <c r="L57" s="45">
        <v>17300.560000000001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20400</v>
      </c>
      <c r="J58" s="82">
        <v>700</v>
      </c>
      <c r="K58" s="82">
        <v>489.11</v>
      </c>
      <c r="L58" s="82">
        <v>489.11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5400</v>
      </c>
      <c r="J59" s="82">
        <v>3800</v>
      </c>
      <c r="K59" s="82">
        <v>2510.39</v>
      </c>
      <c r="L59" s="82">
        <v>2510.39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62200</v>
      </c>
      <c r="J61" s="82">
        <v>25000</v>
      </c>
      <c r="K61" s="82">
        <v>20403.080000000002</v>
      </c>
      <c r="L61" s="82">
        <v>20403.080000000002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5000</v>
      </c>
      <c r="J62" s="82">
        <v>2700</v>
      </c>
      <c r="K62" s="82">
        <v>1698.08</v>
      </c>
      <c r="L62" s="82">
        <v>1698.08</v>
      </c>
      <c r="M62"/>
    </row>
    <row r="63" spans="1:13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600</v>
      </c>
      <c r="J63" s="82">
        <v>400</v>
      </c>
      <c r="K63" s="82">
        <v>70.48</v>
      </c>
      <c r="L63" s="82">
        <v>70.48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35056</v>
      </c>
      <c r="J64" s="82">
        <v>22756</v>
      </c>
      <c r="K64" s="82">
        <v>17201.580000000002</v>
      </c>
      <c r="L64" s="82">
        <v>17201.580000000002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19700</v>
      </c>
      <c r="J139" s="59">
        <f>SUM(J140+J145+J153)</f>
        <v>8700</v>
      </c>
      <c r="K139" s="58">
        <f>SUM(K140+K145+K153)</f>
        <v>8615.7900000000009</v>
      </c>
      <c r="L139" s="53">
        <f>SUM(L140+L145+L153)</f>
        <v>8615.7900000000009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19700</v>
      </c>
      <c r="J153" s="59">
        <f t="shared" si="15"/>
        <v>8700</v>
      </c>
      <c r="K153" s="58">
        <f t="shared" si="15"/>
        <v>8615.7900000000009</v>
      </c>
      <c r="L153" s="53">
        <f t="shared" si="15"/>
        <v>8615.7900000000009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19700</v>
      </c>
      <c r="J154" s="94">
        <f t="shared" si="15"/>
        <v>8700</v>
      </c>
      <c r="K154" s="71">
        <f t="shared" si="15"/>
        <v>8615.7900000000009</v>
      </c>
      <c r="L154" s="73">
        <f t="shared" si="15"/>
        <v>8615.7900000000009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19700</v>
      </c>
      <c r="J155" s="59">
        <f>SUM(J156:J157)</f>
        <v>8700</v>
      </c>
      <c r="K155" s="58">
        <f>SUM(K156:K157)</f>
        <v>8615.7900000000009</v>
      </c>
      <c r="L155" s="53">
        <f>SUM(L156:L157)</f>
        <v>8615.7900000000009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19700</v>
      </c>
      <c r="J156" s="113">
        <v>8700</v>
      </c>
      <c r="K156" s="113">
        <v>8615.7900000000009</v>
      </c>
      <c r="L156" s="113">
        <v>8615.7900000000009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600</v>
      </c>
      <c r="J184" s="59">
        <f>SUM(J185+J238+J303)</f>
        <v>600</v>
      </c>
      <c r="K184" s="58">
        <f>SUM(K185+K238+K303)</f>
        <v>0</v>
      </c>
      <c r="L184" s="53">
        <f>SUM(L185+L238+L303)</f>
        <v>0</v>
      </c>
      <c r="M184"/>
    </row>
    <row r="185" spans="1:13" ht="25.5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600</v>
      </c>
      <c r="J185" s="63">
        <f>SUM(J186+J209+J216+J228+J232)</f>
        <v>600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600</v>
      </c>
      <c r="J186" s="59">
        <f>SUM(J187+J190+J195+J201+J206)</f>
        <v>600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600</v>
      </c>
      <c r="J206" s="59">
        <f t="shared" si="19"/>
        <v>600</v>
      </c>
      <c r="K206" s="58">
        <f t="shared" si="19"/>
        <v>0</v>
      </c>
      <c r="L206" s="53">
        <f t="shared" si="19"/>
        <v>0</v>
      </c>
      <c r="M206"/>
    </row>
    <row r="207" spans="1:13" ht="25.5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600</v>
      </c>
      <c r="J207" s="58">
        <f t="shared" si="19"/>
        <v>600</v>
      </c>
      <c r="K207" s="58">
        <f t="shared" si="19"/>
        <v>0</v>
      </c>
      <c r="L207" s="58">
        <f t="shared" si="19"/>
        <v>0</v>
      </c>
      <c r="M207"/>
    </row>
    <row r="208" spans="1:13" ht="25.5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600</v>
      </c>
      <c r="J208" s="45">
        <v>600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1633495</v>
      </c>
      <c r="J368" s="37">
        <f>SUM(J34+J184)</f>
        <v>825212</v>
      </c>
      <c r="K368" s="37">
        <f>SUM(K34+K184)</f>
        <v>805998.03</v>
      </c>
      <c r="L368" s="37">
        <f>SUM(L34+L184)</f>
        <v>805998.03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3:L37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3:G373"/>
    <mergeCell ref="A371:G371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</mergeCells>
  <pageMargins left="0.31496062992125984" right="0.31496062992125984" top="0.23622047244094491" bottom="0.23622047244094491" header="0" footer="0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F9B3-2D57-4AB0-A65F-EEA3F4DAAE23}">
  <sheetPr>
    <pageSetUpPr fitToPage="1"/>
  </sheetPr>
  <dimension ref="A1:R54"/>
  <sheetViews>
    <sheetView topLeftCell="A13" workbookViewId="0">
      <selection activeCell="L30" sqref="L30"/>
    </sheetView>
  </sheetViews>
  <sheetFormatPr defaultRowHeight="15"/>
  <cols>
    <col min="1" max="1" width="5.7109375" style="167" customWidth="1"/>
    <col min="2" max="2" width="16.7109375" style="167" customWidth="1"/>
    <col min="3" max="3" width="25.28515625" style="168" customWidth="1"/>
    <col min="4" max="4" width="14.5703125" style="168" customWidth="1"/>
    <col min="5" max="5" width="17" style="168" customWidth="1"/>
    <col min="6" max="6" width="14.140625" style="168" customWidth="1"/>
    <col min="7" max="7" width="15.140625" style="167" customWidth="1"/>
    <col min="8" max="8" width="19.42578125" style="167" customWidth="1"/>
    <col min="9" max="9" width="9.28515625" style="167" customWidth="1"/>
    <col min="10" max="10" width="9.85546875" style="167" customWidth="1"/>
    <col min="11" max="11" width="8" style="167" customWidth="1"/>
    <col min="12" max="12" width="7.85546875" style="167" customWidth="1"/>
    <col min="13" max="15" width="0" style="167" hidden="1" customWidth="1"/>
    <col min="16" max="256" width="9.140625" style="167"/>
    <col min="257" max="257" width="5.7109375" style="167" customWidth="1"/>
    <col min="258" max="258" width="16.7109375" style="167" customWidth="1"/>
    <col min="259" max="259" width="25.28515625" style="167" customWidth="1"/>
    <col min="260" max="260" width="14.5703125" style="167" customWidth="1"/>
    <col min="261" max="261" width="17" style="167" customWidth="1"/>
    <col min="262" max="262" width="14.140625" style="167" customWidth="1"/>
    <col min="263" max="263" width="15.140625" style="167" customWidth="1"/>
    <col min="264" max="264" width="19.42578125" style="167" customWidth="1"/>
    <col min="265" max="265" width="9.28515625" style="167" customWidth="1"/>
    <col min="266" max="266" width="9.85546875" style="167" customWidth="1"/>
    <col min="267" max="267" width="8" style="167" customWidth="1"/>
    <col min="268" max="268" width="7.85546875" style="167" customWidth="1"/>
    <col min="269" max="271" width="0" style="167" hidden="1" customWidth="1"/>
    <col min="272" max="512" width="9.140625" style="167"/>
    <col min="513" max="513" width="5.7109375" style="167" customWidth="1"/>
    <col min="514" max="514" width="16.7109375" style="167" customWidth="1"/>
    <col min="515" max="515" width="25.28515625" style="167" customWidth="1"/>
    <col min="516" max="516" width="14.5703125" style="167" customWidth="1"/>
    <col min="517" max="517" width="17" style="167" customWidth="1"/>
    <col min="518" max="518" width="14.140625" style="167" customWidth="1"/>
    <col min="519" max="519" width="15.140625" style="167" customWidth="1"/>
    <col min="520" max="520" width="19.42578125" style="167" customWidth="1"/>
    <col min="521" max="521" width="9.28515625" style="167" customWidth="1"/>
    <col min="522" max="522" width="9.85546875" style="167" customWidth="1"/>
    <col min="523" max="523" width="8" style="167" customWidth="1"/>
    <col min="524" max="524" width="7.85546875" style="167" customWidth="1"/>
    <col min="525" max="527" width="0" style="167" hidden="1" customWidth="1"/>
    <col min="528" max="768" width="9.140625" style="167"/>
    <col min="769" max="769" width="5.7109375" style="167" customWidth="1"/>
    <col min="770" max="770" width="16.7109375" style="167" customWidth="1"/>
    <col min="771" max="771" width="25.28515625" style="167" customWidth="1"/>
    <col min="772" max="772" width="14.5703125" style="167" customWidth="1"/>
    <col min="773" max="773" width="17" style="167" customWidth="1"/>
    <col min="774" max="774" width="14.140625" style="167" customWidth="1"/>
    <col min="775" max="775" width="15.140625" style="167" customWidth="1"/>
    <col min="776" max="776" width="19.42578125" style="167" customWidth="1"/>
    <col min="777" max="777" width="9.28515625" style="167" customWidth="1"/>
    <col min="778" max="778" width="9.85546875" style="167" customWidth="1"/>
    <col min="779" max="779" width="8" style="167" customWidth="1"/>
    <col min="780" max="780" width="7.85546875" style="167" customWidth="1"/>
    <col min="781" max="783" width="0" style="167" hidden="1" customWidth="1"/>
    <col min="784" max="1024" width="9.140625" style="167"/>
    <col min="1025" max="1025" width="5.7109375" style="167" customWidth="1"/>
    <col min="1026" max="1026" width="16.7109375" style="167" customWidth="1"/>
    <col min="1027" max="1027" width="25.28515625" style="167" customWidth="1"/>
    <col min="1028" max="1028" width="14.5703125" style="167" customWidth="1"/>
    <col min="1029" max="1029" width="17" style="167" customWidth="1"/>
    <col min="1030" max="1030" width="14.140625" style="167" customWidth="1"/>
    <col min="1031" max="1031" width="15.140625" style="167" customWidth="1"/>
    <col min="1032" max="1032" width="19.42578125" style="167" customWidth="1"/>
    <col min="1033" max="1033" width="9.28515625" style="167" customWidth="1"/>
    <col min="1034" max="1034" width="9.85546875" style="167" customWidth="1"/>
    <col min="1035" max="1035" width="8" style="167" customWidth="1"/>
    <col min="1036" max="1036" width="7.85546875" style="167" customWidth="1"/>
    <col min="1037" max="1039" width="0" style="167" hidden="1" customWidth="1"/>
    <col min="1040" max="1280" width="9.140625" style="167"/>
    <col min="1281" max="1281" width="5.7109375" style="167" customWidth="1"/>
    <col min="1282" max="1282" width="16.7109375" style="167" customWidth="1"/>
    <col min="1283" max="1283" width="25.28515625" style="167" customWidth="1"/>
    <col min="1284" max="1284" width="14.5703125" style="167" customWidth="1"/>
    <col min="1285" max="1285" width="17" style="167" customWidth="1"/>
    <col min="1286" max="1286" width="14.140625" style="167" customWidth="1"/>
    <col min="1287" max="1287" width="15.140625" style="167" customWidth="1"/>
    <col min="1288" max="1288" width="19.42578125" style="167" customWidth="1"/>
    <col min="1289" max="1289" width="9.28515625" style="167" customWidth="1"/>
    <col min="1290" max="1290" width="9.85546875" style="167" customWidth="1"/>
    <col min="1291" max="1291" width="8" style="167" customWidth="1"/>
    <col min="1292" max="1292" width="7.85546875" style="167" customWidth="1"/>
    <col min="1293" max="1295" width="0" style="167" hidden="1" customWidth="1"/>
    <col min="1296" max="1536" width="9.140625" style="167"/>
    <col min="1537" max="1537" width="5.7109375" style="167" customWidth="1"/>
    <col min="1538" max="1538" width="16.7109375" style="167" customWidth="1"/>
    <col min="1539" max="1539" width="25.28515625" style="167" customWidth="1"/>
    <col min="1540" max="1540" width="14.5703125" style="167" customWidth="1"/>
    <col min="1541" max="1541" width="17" style="167" customWidth="1"/>
    <col min="1542" max="1542" width="14.140625" style="167" customWidth="1"/>
    <col min="1543" max="1543" width="15.140625" style="167" customWidth="1"/>
    <col min="1544" max="1544" width="19.42578125" style="167" customWidth="1"/>
    <col min="1545" max="1545" width="9.28515625" style="167" customWidth="1"/>
    <col min="1546" max="1546" width="9.85546875" style="167" customWidth="1"/>
    <col min="1547" max="1547" width="8" style="167" customWidth="1"/>
    <col min="1548" max="1548" width="7.85546875" style="167" customWidth="1"/>
    <col min="1549" max="1551" width="0" style="167" hidden="1" customWidth="1"/>
    <col min="1552" max="1792" width="9.140625" style="167"/>
    <col min="1793" max="1793" width="5.7109375" style="167" customWidth="1"/>
    <col min="1794" max="1794" width="16.7109375" style="167" customWidth="1"/>
    <col min="1795" max="1795" width="25.28515625" style="167" customWidth="1"/>
    <col min="1796" max="1796" width="14.5703125" style="167" customWidth="1"/>
    <col min="1797" max="1797" width="17" style="167" customWidth="1"/>
    <col min="1798" max="1798" width="14.140625" style="167" customWidth="1"/>
    <col min="1799" max="1799" width="15.140625" style="167" customWidth="1"/>
    <col min="1800" max="1800" width="19.42578125" style="167" customWidth="1"/>
    <col min="1801" max="1801" width="9.28515625" style="167" customWidth="1"/>
    <col min="1802" max="1802" width="9.85546875" style="167" customWidth="1"/>
    <col min="1803" max="1803" width="8" style="167" customWidth="1"/>
    <col min="1804" max="1804" width="7.85546875" style="167" customWidth="1"/>
    <col min="1805" max="1807" width="0" style="167" hidden="1" customWidth="1"/>
    <col min="1808" max="2048" width="9.140625" style="167"/>
    <col min="2049" max="2049" width="5.7109375" style="167" customWidth="1"/>
    <col min="2050" max="2050" width="16.7109375" style="167" customWidth="1"/>
    <col min="2051" max="2051" width="25.28515625" style="167" customWidth="1"/>
    <col min="2052" max="2052" width="14.5703125" style="167" customWidth="1"/>
    <col min="2053" max="2053" width="17" style="167" customWidth="1"/>
    <col min="2054" max="2054" width="14.140625" style="167" customWidth="1"/>
    <col min="2055" max="2055" width="15.140625" style="167" customWidth="1"/>
    <col min="2056" max="2056" width="19.42578125" style="167" customWidth="1"/>
    <col min="2057" max="2057" width="9.28515625" style="167" customWidth="1"/>
    <col min="2058" max="2058" width="9.85546875" style="167" customWidth="1"/>
    <col min="2059" max="2059" width="8" style="167" customWidth="1"/>
    <col min="2060" max="2060" width="7.85546875" style="167" customWidth="1"/>
    <col min="2061" max="2063" width="0" style="167" hidden="1" customWidth="1"/>
    <col min="2064" max="2304" width="9.140625" style="167"/>
    <col min="2305" max="2305" width="5.7109375" style="167" customWidth="1"/>
    <col min="2306" max="2306" width="16.7109375" style="167" customWidth="1"/>
    <col min="2307" max="2307" width="25.28515625" style="167" customWidth="1"/>
    <col min="2308" max="2308" width="14.5703125" style="167" customWidth="1"/>
    <col min="2309" max="2309" width="17" style="167" customWidth="1"/>
    <col min="2310" max="2310" width="14.140625" style="167" customWidth="1"/>
    <col min="2311" max="2311" width="15.140625" style="167" customWidth="1"/>
    <col min="2312" max="2312" width="19.42578125" style="167" customWidth="1"/>
    <col min="2313" max="2313" width="9.28515625" style="167" customWidth="1"/>
    <col min="2314" max="2314" width="9.85546875" style="167" customWidth="1"/>
    <col min="2315" max="2315" width="8" style="167" customWidth="1"/>
    <col min="2316" max="2316" width="7.85546875" style="167" customWidth="1"/>
    <col min="2317" max="2319" width="0" style="167" hidden="1" customWidth="1"/>
    <col min="2320" max="2560" width="9.140625" style="167"/>
    <col min="2561" max="2561" width="5.7109375" style="167" customWidth="1"/>
    <col min="2562" max="2562" width="16.7109375" style="167" customWidth="1"/>
    <col min="2563" max="2563" width="25.28515625" style="167" customWidth="1"/>
    <col min="2564" max="2564" width="14.5703125" style="167" customWidth="1"/>
    <col min="2565" max="2565" width="17" style="167" customWidth="1"/>
    <col min="2566" max="2566" width="14.140625" style="167" customWidth="1"/>
    <col min="2567" max="2567" width="15.140625" style="167" customWidth="1"/>
    <col min="2568" max="2568" width="19.42578125" style="167" customWidth="1"/>
    <col min="2569" max="2569" width="9.28515625" style="167" customWidth="1"/>
    <col min="2570" max="2570" width="9.85546875" style="167" customWidth="1"/>
    <col min="2571" max="2571" width="8" style="167" customWidth="1"/>
    <col min="2572" max="2572" width="7.85546875" style="167" customWidth="1"/>
    <col min="2573" max="2575" width="0" style="167" hidden="1" customWidth="1"/>
    <col min="2576" max="2816" width="9.140625" style="167"/>
    <col min="2817" max="2817" width="5.7109375" style="167" customWidth="1"/>
    <col min="2818" max="2818" width="16.7109375" style="167" customWidth="1"/>
    <col min="2819" max="2819" width="25.28515625" style="167" customWidth="1"/>
    <col min="2820" max="2820" width="14.5703125" style="167" customWidth="1"/>
    <col min="2821" max="2821" width="17" style="167" customWidth="1"/>
    <col min="2822" max="2822" width="14.140625" style="167" customWidth="1"/>
    <col min="2823" max="2823" width="15.140625" style="167" customWidth="1"/>
    <col min="2824" max="2824" width="19.42578125" style="167" customWidth="1"/>
    <col min="2825" max="2825" width="9.28515625" style="167" customWidth="1"/>
    <col min="2826" max="2826" width="9.85546875" style="167" customWidth="1"/>
    <col min="2827" max="2827" width="8" style="167" customWidth="1"/>
    <col min="2828" max="2828" width="7.85546875" style="167" customWidth="1"/>
    <col min="2829" max="2831" width="0" style="167" hidden="1" customWidth="1"/>
    <col min="2832" max="3072" width="9.140625" style="167"/>
    <col min="3073" max="3073" width="5.7109375" style="167" customWidth="1"/>
    <col min="3074" max="3074" width="16.7109375" style="167" customWidth="1"/>
    <col min="3075" max="3075" width="25.28515625" style="167" customWidth="1"/>
    <col min="3076" max="3076" width="14.5703125" style="167" customWidth="1"/>
    <col min="3077" max="3077" width="17" style="167" customWidth="1"/>
    <col min="3078" max="3078" width="14.140625" style="167" customWidth="1"/>
    <col min="3079" max="3079" width="15.140625" style="167" customWidth="1"/>
    <col min="3080" max="3080" width="19.42578125" style="167" customWidth="1"/>
    <col min="3081" max="3081" width="9.28515625" style="167" customWidth="1"/>
    <col min="3082" max="3082" width="9.85546875" style="167" customWidth="1"/>
    <col min="3083" max="3083" width="8" style="167" customWidth="1"/>
    <col min="3084" max="3084" width="7.85546875" style="167" customWidth="1"/>
    <col min="3085" max="3087" width="0" style="167" hidden="1" customWidth="1"/>
    <col min="3088" max="3328" width="9.140625" style="167"/>
    <col min="3329" max="3329" width="5.7109375" style="167" customWidth="1"/>
    <col min="3330" max="3330" width="16.7109375" style="167" customWidth="1"/>
    <col min="3331" max="3331" width="25.28515625" style="167" customWidth="1"/>
    <col min="3332" max="3332" width="14.5703125" style="167" customWidth="1"/>
    <col min="3333" max="3333" width="17" style="167" customWidth="1"/>
    <col min="3334" max="3334" width="14.140625" style="167" customWidth="1"/>
    <col min="3335" max="3335" width="15.140625" style="167" customWidth="1"/>
    <col min="3336" max="3336" width="19.42578125" style="167" customWidth="1"/>
    <col min="3337" max="3337" width="9.28515625" style="167" customWidth="1"/>
    <col min="3338" max="3338" width="9.85546875" style="167" customWidth="1"/>
    <col min="3339" max="3339" width="8" style="167" customWidth="1"/>
    <col min="3340" max="3340" width="7.85546875" style="167" customWidth="1"/>
    <col min="3341" max="3343" width="0" style="167" hidden="1" customWidth="1"/>
    <col min="3344" max="3584" width="9.140625" style="167"/>
    <col min="3585" max="3585" width="5.7109375" style="167" customWidth="1"/>
    <col min="3586" max="3586" width="16.7109375" style="167" customWidth="1"/>
    <col min="3587" max="3587" width="25.28515625" style="167" customWidth="1"/>
    <col min="3588" max="3588" width="14.5703125" style="167" customWidth="1"/>
    <col min="3589" max="3589" width="17" style="167" customWidth="1"/>
    <col min="3590" max="3590" width="14.140625" style="167" customWidth="1"/>
    <col min="3591" max="3591" width="15.140625" style="167" customWidth="1"/>
    <col min="3592" max="3592" width="19.42578125" style="167" customWidth="1"/>
    <col min="3593" max="3593" width="9.28515625" style="167" customWidth="1"/>
    <col min="3594" max="3594" width="9.85546875" style="167" customWidth="1"/>
    <col min="3595" max="3595" width="8" style="167" customWidth="1"/>
    <col min="3596" max="3596" width="7.85546875" style="167" customWidth="1"/>
    <col min="3597" max="3599" width="0" style="167" hidden="1" customWidth="1"/>
    <col min="3600" max="3840" width="9.140625" style="167"/>
    <col min="3841" max="3841" width="5.7109375" style="167" customWidth="1"/>
    <col min="3842" max="3842" width="16.7109375" style="167" customWidth="1"/>
    <col min="3843" max="3843" width="25.28515625" style="167" customWidth="1"/>
    <col min="3844" max="3844" width="14.5703125" style="167" customWidth="1"/>
    <col min="3845" max="3845" width="17" style="167" customWidth="1"/>
    <col min="3846" max="3846" width="14.140625" style="167" customWidth="1"/>
    <col min="3847" max="3847" width="15.140625" style="167" customWidth="1"/>
    <col min="3848" max="3848" width="19.42578125" style="167" customWidth="1"/>
    <col min="3849" max="3849" width="9.28515625" style="167" customWidth="1"/>
    <col min="3850" max="3850" width="9.85546875" style="167" customWidth="1"/>
    <col min="3851" max="3851" width="8" style="167" customWidth="1"/>
    <col min="3852" max="3852" width="7.85546875" style="167" customWidth="1"/>
    <col min="3853" max="3855" width="0" style="167" hidden="1" customWidth="1"/>
    <col min="3856" max="4096" width="9.140625" style="167"/>
    <col min="4097" max="4097" width="5.7109375" style="167" customWidth="1"/>
    <col min="4098" max="4098" width="16.7109375" style="167" customWidth="1"/>
    <col min="4099" max="4099" width="25.28515625" style="167" customWidth="1"/>
    <col min="4100" max="4100" width="14.5703125" style="167" customWidth="1"/>
    <col min="4101" max="4101" width="17" style="167" customWidth="1"/>
    <col min="4102" max="4102" width="14.140625" style="167" customWidth="1"/>
    <col min="4103" max="4103" width="15.140625" style="167" customWidth="1"/>
    <col min="4104" max="4104" width="19.42578125" style="167" customWidth="1"/>
    <col min="4105" max="4105" width="9.28515625" style="167" customWidth="1"/>
    <col min="4106" max="4106" width="9.85546875" style="167" customWidth="1"/>
    <col min="4107" max="4107" width="8" style="167" customWidth="1"/>
    <col min="4108" max="4108" width="7.85546875" style="167" customWidth="1"/>
    <col min="4109" max="4111" width="0" style="167" hidden="1" customWidth="1"/>
    <col min="4112" max="4352" width="9.140625" style="167"/>
    <col min="4353" max="4353" width="5.7109375" style="167" customWidth="1"/>
    <col min="4354" max="4354" width="16.7109375" style="167" customWidth="1"/>
    <col min="4355" max="4355" width="25.28515625" style="167" customWidth="1"/>
    <col min="4356" max="4356" width="14.5703125" style="167" customWidth="1"/>
    <col min="4357" max="4357" width="17" style="167" customWidth="1"/>
    <col min="4358" max="4358" width="14.140625" style="167" customWidth="1"/>
    <col min="4359" max="4359" width="15.140625" style="167" customWidth="1"/>
    <col min="4360" max="4360" width="19.42578125" style="167" customWidth="1"/>
    <col min="4361" max="4361" width="9.28515625" style="167" customWidth="1"/>
    <col min="4362" max="4362" width="9.85546875" style="167" customWidth="1"/>
    <col min="4363" max="4363" width="8" style="167" customWidth="1"/>
    <col min="4364" max="4364" width="7.85546875" style="167" customWidth="1"/>
    <col min="4365" max="4367" width="0" style="167" hidden="1" customWidth="1"/>
    <col min="4368" max="4608" width="9.140625" style="167"/>
    <col min="4609" max="4609" width="5.7109375" style="167" customWidth="1"/>
    <col min="4610" max="4610" width="16.7109375" style="167" customWidth="1"/>
    <col min="4611" max="4611" width="25.28515625" style="167" customWidth="1"/>
    <col min="4612" max="4612" width="14.5703125" style="167" customWidth="1"/>
    <col min="4613" max="4613" width="17" style="167" customWidth="1"/>
    <col min="4614" max="4614" width="14.140625" style="167" customWidth="1"/>
    <col min="4615" max="4615" width="15.140625" style="167" customWidth="1"/>
    <col min="4616" max="4616" width="19.42578125" style="167" customWidth="1"/>
    <col min="4617" max="4617" width="9.28515625" style="167" customWidth="1"/>
    <col min="4618" max="4618" width="9.85546875" style="167" customWidth="1"/>
    <col min="4619" max="4619" width="8" style="167" customWidth="1"/>
    <col min="4620" max="4620" width="7.85546875" style="167" customWidth="1"/>
    <col min="4621" max="4623" width="0" style="167" hidden="1" customWidth="1"/>
    <col min="4624" max="4864" width="9.140625" style="167"/>
    <col min="4865" max="4865" width="5.7109375" style="167" customWidth="1"/>
    <col min="4866" max="4866" width="16.7109375" style="167" customWidth="1"/>
    <col min="4867" max="4867" width="25.28515625" style="167" customWidth="1"/>
    <col min="4868" max="4868" width="14.5703125" style="167" customWidth="1"/>
    <col min="4869" max="4869" width="17" style="167" customWidth="1"/>
    <col min="4870" max="4870" width="14.140625" style="167" customWidth="1"/>
    <col min="4871" max="4871" width="15.140625" style="167" customWidth="1"/>
    <col min="4872" max="4872" width="19.42578125" style="167" customWidth="1"/>
    <col min="4873" max="4873" width="9.28515625" style="167" customWidth="1"/>
    <col min="4874" max="4874" width="9.85546875" style="167" customWidth="1"/>
    <col min="4875" max="4875" width="8" style="167" customWidth="1"/>
    <col min="4876" max="4876" width="7.85546875" style="167" customWidth="1"/>
    <col min="4877" max="4879" width="0" style="167" hidden="1" customWidth="1"/>
    <col min="4880" max="5120" width="9.140625" style="167"/>
    <col min="5121" max="5121" width="5.7109375" style="167" customWidth="1"/>
    <col min="5122" max="5122" width="16.7109375" style="167" customWidth="1"/>
    <col min="5123" max="5123" width="25.28515625" style="167" customWidth="1"/>
    <col min="5124" max="5124" width="14.5703125" style="167" customWidth="1"/>
    <col min="5125" max="5125" width="17" style="167" customWidth="1"/>
    <col min="5126" max="5126" width="14.140625" style="167" customWidth="1"/>
    <col min="5127" max="5127" width="15.140625" style="167" customWidth="1"/>
    <col min="5128" max="5128" width="19.42578125" style="167" customWidth="1"/>
    <col min="5129" max="5129" width="9.28515625" style="167" customWidth="1"/>
    <col min="5130" max="5130" width="9.85546875" style="167" customWidth="1"/>
    <col min="5131" max="5131" width="8" style="167" customWidth="1"/>
    <col min="5132" max="5132" width="7.85546875" style="167" customWidth="1"/>
    <col min="5133" max="5135" width="0" style="167" hidden="1" customWidth="1"/>
    <col min="5136" max="5376" width="9.140625" style="167"/>
    <col min="5377" max="5377" width="5.7109375" style="167" customWidth="1"/>
    <col min="5378" max="5378" width="16.7109375" style="167" customWidth="1"/>
    <col min="5379" max="5379" width="25.28515625" style="167" customWidth="1"/>
    <col min="5380" max="5380" width="14.5703125" style="167" customWidth="1"/>
    <col min="5381" max="5381" width="17" style="167" customWidth="1"/>
    <col min="5382" max="5382" width="14.140625" style="167" customWidth="1"/>
    <col min="5383" max="5383" width="15.140625" style="167" customWidth="1"/>
    <col min="5384" max="5384" width="19.42578125" style="167" customWidth="1"/>
    <col min="5385" max="5385" width="9.28515625" style="167" customWidth="1"/>
    <col min="5386" max="5386" width="9.85546875" style="167" customWidth="1"/>
    <col min="5387" max="5387" width="8" style="167" customWidth="1"/>
    <col min="5388" max="5388" width="7.85546875" style="167" customWidth="1"/>
    <col min="5389" max="5391" width="0" style="167" hidden="1" customWidth="1"/>
    <col min="5392" max="5632" width="9.140625" style="167"/>
    <col min="5633" max="5633" width="5.7109375" style="167" customWidth="1"/>
    <col min="5634" max="5634" width="16.7109375" style="167" customWidth="1"/>
    <col min="5635" max="5635" width="25.28515625" style="167" customWidth="1"/>
    <col min="5636" max="5636" width="14.5703125" style="167" customWidth="1"/>
    <col min="5637" max="5637" width="17" style="167" customWidth="1"/>
    <col min="5638" max="5638" width="14.140625" style="167" customWidth="1"/>
    <col min="5639" max="5639" width="15.140625" style="167" customWidth="1"/>
    <col min="5640" max="5640" width="19.42578125" style="167" customWidth="1"/>
    <col min="5641" max="5641" width="9.28515625" style="167" customWidth="1"/>
    <col min="5642" max="5642" width="9.85546875" style="167" customWidth="1"/>
    <col min="5643" max="5643" width="8" style="167" customWidth="1"/>
    <col min="5644" max="5644" width="7.85546875" style="167" customWidth="1"/>
    <col min="5645" max="5647" width="0" style="167" hidden="1" customWidth="1"/>
    <col min="5648" max="5888" width="9.140625" style="167"/>
    <col min="5889" max="5889" width="5.7109375" style="167" customWidth="1"/>
    <col min="5890" max="5890" width="16.7109375" style="167" customWidth="1"/>
    <col min="5891" max="5891" width="25.28515625" style="167" customWidth="1"/>
    <col min="5892" max="5892" width="14.5703125" style="167" customWidth="1"/>
    <col min="5893" max="5893" width="17" style="167" customWidth="1"/>
    <col min="5894" max="5894" width="14.140625" style="167" customWidth="1"/>
    <col min="5895" max="5895" width="15.140625" style="167" customWidth="1"/>
    <col min="5896" max="5896" width="19.42578125" style="167" customWidth="1"/>
    <col min="5897" max="5897" width="9.28515625" style="167" customWidth="1"/>
    <col min="5898" max="5898" width="9.85546875" style="167" customWidth="1"/>
    <col min="5899" max="5899" width="8" style="167" customWidth="1"/>
    <col min="5900" max="5900" width="7.85546875" style="167" customWidth="1"/>
    <col min="5901" max="5903" width="0" style="167" hidden="1" customWidth="1"/>
    <col min="5904" max="6144" width="9.140625" style="167"/>
    <col min="6145" max="6145" width="5.7109375" style="167" customWidth="1"/>
    <col min="6146" max="6146" width="16.7109375" style="167" customWidth="1"/>
    <col min="6147" max="6147" width="25.28515625" style="167" customWidth="1"/>
    <col min="6148" max="6148" width="14.5703125" style="167" customWidth="1"/>
    <col min="6149" max="6149" width="17" style="167" customWidth="1"/>
    <col min="6150" max="6150" width="14.140625" style="167" customWidth="1"/>
    <col min="6151" max="6151" width="15.140625" style="167" customWidth="1"/>
    <col min="6152" max="6152" width="19.42578125" style="167" customWidth="1"/>
    <col min="6153" max="6153" width="9.28515625" style="167" customWidth="1"/>
    <col min="6154" max="6154" width="9.85546875" style="167" customWidth="1"/>
    <col min="6155" max="6155" width="8" style="167" customWidth="1"/>
    <col min="6156" max="6156" width="7.85546875" style="167" customWidth="1"/>
    <col min="6157" max="6159" width="0" style="167" hidden="1" customWidth="1"/>
    <col min="6160" max="6400" width="9.140625" style="167"/>
    <col min="6401" max="6401" width="5.7109375" style="167" customWidth="1"/>
    <col min="6402" max="6402" width="16.7109375" style="167" customWidth="1"/>
    <col min="6403" max="6403" width="25.28515625" style="167" customWidth="1"/>
    <col min="6404" max="6404" width="14.5703125" style="167" customWidth="1"/>
    <col min="6405" max="6405" width="17" style="167" customWidth="1"/>
    <col min="6406" max="6406" width="14.140625" style="167" customWidth="1"/>
    <col min="6407" max="6407" width="15.140625" style="167" customWidth="1"/>
    <col min="6408" max="6408" width="19.42578125" style="167" customWidth="1"/>
    <col min="6409" max="6409" width="9.28515625" style="167" customWidth="1"/>
    <col min="6410" max="6410" width="9.85546875" style="167" customWidth="1"/>
    <col min="6411" max="6411" width="8" style="167" customWidth="1"/>
    <col min="6412" max="6412" width="7.85546875" style="167" customWidth="1"/>
    <col min="6413" max="6415" width="0" style="167" hidden="1" customWidth="1"/>
    <col min="6416" max="6656" width="9.140625" style="167"/>
    <col min="6657" max="6657" width="5.7109375" style="167" customWidth="1"/>
    <col min="6658" max="6658" width="16.7109375" style="167" customWidth="1"/>
    <col min="6659" max="6659" width="25.28515625" style="167" customWidth="1"/>
    <col min="6660" max="6660" width="14.5703125" style="167" customWidth="1"/>
    <col min="6661" max="6661" width="17" style="167" customWidth="1"/>
    <col min="6662" max="6662" width="14.140625" style="167" customWidth="1"/>
    <col min="6663" max="6663" width="15.140625" style="167" customWidth="1"/>
    <col min="6664" max="6664" width="19.42578125" style="167" customWidth="1"/>
    <col min="6665" max="6665" width="9.28515625" style="167" customWidth="1"/>
    <col min="6666" max="6666" width="9.85546875" style="167" customWidth="1"/>
    <col min="6667" max="6667" width="8" style="167" customWidth="1"/>
    <col min="6668" max="6668" width="7.85546875" style="167" customWidth="1"/>
    <col min="6669" max="6671" width="0" style="167" hidden="1" customWidth="1"/>
    <col min="6672" max="6912" width="9.140625" style="167"/>
    <col min="6913" max="6913" width="5.7109375" style="167" customWidth="1"/>
    <col min="6914" max="6914" width="16.7109375" style="167" customWidth="1"/>
    <col min="6915" max="6915" width="25.28515625" style="167" customWidth="1"/>
    <col min="6916" max="6916" width="14.5703125" style="167" customWidth="1"/>
    <col min="6917" max="6917" width="17" style="167" customWidth="1"/>
    <col min="6918" max="6918" width="14.140625" style="167" customWidth="1"/>
    <col min="6919" max="6919" width="15.140625" style="167" customWidth="1"/>
    <col min="6920" max="6920" width="19.42578125" style="167" customWidth="1"/>
    <col min="6921" max="6921" width="9.28515625" style="167" customWidth="1"/>
    <col min="6922" max="6922" width="9.85546875" style="167" customWidth="1"/>
    <col min="6923" max="6923" width="8" style="167" customWidth="1"/>
    <col min="6924" max="6924" width="7.85546875" style="167" customWidth="1"/>
    <col min="6925" max="6927" width="0" style="167" hidden="1" customWidth="1"/>
    <col min="6928" max="7168" width="9.140625" style="167"/>
    <col min="7169" max="7169" width="5.7109375" style="167" customWidth="1"/>
    <col min="7170" max="7170" width="16.7109375" style="167" customWidth="1"/>
    <col min="7171" max="7171" width="25.28515625" style="167" customWidth="1"/>
    <col min="7172" max="7172" width="14.5703125" style="167" customWidth="1"/>
    <col min="7173" max="7173" width="17" style="167" customWidth="1"/>
    <col min="7174" max="7174" width="14.140625" style="167" customWidth="1"/>
    <col min="7175" max="7175" width="15.140625" style="167" customWidth="1"/>
    <col min="7176" max="7176" width="19.42578125" style="167" customWidth="1"/>
    <col min="7177" max="7177" width="9.28515625" style="167" customWidth="1"/>
    <col min="7178" max="7178" width="9.85546875" style="167" customWidth="1"/>
    <col min="7179" max="7179" width="8" style="167" customWidth="1"/>
    <col min="7180" max="7180" width="7.85546875" style="167" customWidth="1"/>
    <col min="7181" max="7183" width="0" style="167" hidden="1" customWidth="1"/>
    <col min="7184" max="7424" width="9.140625" style="167"/>
    <col min="7425" max="7425" width="5.7109375" style="167" customWidth="1"/>
    <col min="7426" max="7426" width="16.7109375" style="167" customWidth="1"/>
    <col min="7427" max="7427" width="25.28515625" style="167" customWidth="1"/>
    <col min="7428" max="7428" width="14.5703125" style="167" customWidth="1"/>
    <col min="7429" max="7429" width="17" style="167" customWidth="1"/>
    <col min="7430" max="7430" width="14.140625" style="167" customWidth="1"/>
    <col min="7431" max="7431" width="15.140625" style="167" customWidth="1"/>
    <col min="7432" max="7432" width="19.42578125" style="167" customWidth="1"/>
    <col min="7433" max="7433" width="9.28515625" style="167" customWidth="1"/>
    <col min="7434" max="7434" width="9.85546875" style="167" customWidth="1"/>
    <col min="7435" max="7435" width="8" style="167" customWidth="1"/>
    <col min="7436" max="7436" width="7.85546875" style="167" customWidth="1"/>
    <col min="7437" max="7439" width="0" style="167" hidden="1" customWidth="1"/>
    <col min="7440" max="7680" width="9.140625" style="167"/>
    <col min="7681" max="7681" width="5.7109375" style="167" customWidth="1"/>
    <col min="7682" max="7682" width="16.7109375" style="167" customWidth="1"/>
    <col min="7683" max="7683" width="25.28515625" style="167" customWidth="1"/>
    <col min="7684" max="7684" width="14.5703125" style="167" customWidth="1"/>
    <col min="7685" max="7685" width="17" style="167" customWidth="1"/>
    <col min="7686" max="7686" width="14.140625" style="167" customWidth="1"/>
    <col min="7687" max="7687" width="15.140625" style="167" customWidth="1"/>
    <col min="7688" max="7688" width="19.42578125" style="167" customWidth="1"/>
    <col min="7689" max="7689" width="9.28515625" style="167" customWidth="1"/>
    <col min="7690" max="7690" width="9.85546875" style="167" customWidth="1"/>
    <col min="7691" max="7691" width="8" style="167" customWidth="1"/>
    <col min="7692" max="7692" width="7.85546875" style="167" customWidth="1"/>
    <col min="7693" max="7695" width="0" style="167" hidden="1" customWidth="1"/>
    <col min="7696" max="7936" width="9.140625" style="167"/>
    <col min="7937" max="7937" width="5.7109375" style="167" customWidth="1"/>
    <col min="7938" max="7938" width="16.7109375" style="167" customWidth="1"/>
    <col min="7939" max="7939" width="25.28515625" style="167" customWidth="1"/>
    <col min="7940" max="7940" width="14.5703125" style="167" customWidth="1"/>
    <col min="7941" max="7941" width="17" style="167" customWidth="1"/>
    <col min="7942" max="7942" width="14.140625" style="167" customWidth="1"/>
    <col min="7943" max="7943" width="15.140625" style="167" customWidth="1"/>
    <col min="7944" max="7944" width="19.42578125" style="167" customWidth="1"/>
    <col min="7945" max="7945" width="9.28515625" style="167" customWidth="1"/>
    <col min="7946" max="7946" width="9.85546875" style="167" customWidth="1"/>
    <col min="7947" max="7947" width="8" style="167" customWidth="1"/>
    <col min="7948" max="7948" width="7.85546875" style="167" customWidth="1"/>
    <col min="7949" max="7951" width="0" style="167" hidden="1" customWidth="1"/>
    <col min="7952" max="8192" width="9.140625" style="167"/>
    <col min="8193" max="8193" width="5.7109375" style="167" customWidth="1"/>
    <col min="8194" max="8194" width="16.7109375" style="167" customWidth="1"/>
    <col min="8195" max="8195" width="25.28515625" style="167" customWidth="1"/>
    <col min="8196" max="8196" width="14.5703125" style="167" customWidth="1"/>
    <col min="8197" max="8197" width="17" style="167" customWidth="1"/>
    <col min="8198" max="8198" width="14.140625" style="167" customWidth="1"/>
    <col min="8199" max="8199" width="15.140625" style="167" customWidth="1"/>
    <col min="8200" max="8200" width="19.42578125" style="167" customWidth="1"/>
    <col min="8201" max="8201" width="9.28515625" style="167" customWidth="1"/>
    <col min="8202" max="8202" width="9.85546875" style="167" customWidth="1"/>
    <col min="8203" max="8203" width="8" style="167" customWidth="1"/>
    <col min="8204" max="8204" width="7.85546875" style="167" customWidth="1"/>
    <col min="8205" max="8207" width="0" style="167" hidden="1" customWidth="1"/>
    <col min="8208" max="8448" width="9.140625" style="167"/>
    <col min="8449" max="8449" width="5.7109375" style="167" customWidth="1"/>
    <col min="8450" max="8450" width="16.7109375" style="167" customWidth="1"/>
    <col min="8451" max="8451" width="25.28515625" style="167" customWidth="1"/>
    <col min="8452" max="8452" width="14.5703125" style="167" customWidth="1"/>
    <col min="8453" max="8453" width="17" style="167" customWidth="1"/>
    <col min="8454" max="8454" width="14.140625" style="167" customWidth="1"/>
    <col min="8455" max="8455" width="15.140625" style="167" customWidth="1"/>
    <col min="8456" max="8456" width="19.42578125" style="167" customWidth="1"/>
    <col min="8457" max="8457" width="9.28515625" style="167" customWidth="1"/>
    <col min="8458" max="8458" width="9.85546875" style="167" customWidth="1"/>
    <col min="8459" max="8459" width="8" style="167" customWidth="1"/>
    <col min="8460" max="8460" width="7.85546875" style="167" customWidth="1"/>
    <col min="8461" max="8463" width="0" style="167" hidden="1" customWidth="1"/>
    <col min="8464" max="8704" width="9.140625" style="167"/>
    <col min="8705" max="8705" width="5.7109375" style="167" customWidth="1"/>
    <col min="8706" max="8706" width="16.7109375" style="167" customWidth="1"/>
    <col min="8707" max="8707" width="25.28515625" style="167" customWidth="1"/>
    <col min="8708" max="8708" width="14.5703125" style="167" customWidth="1"/>
    <col min="8709" max="8709" width="17" style="167" customWidth="1"/>
    <col min="8710" max="8710" width="14.140625" style="167" customWidth="1"/>
    <col min="8711" max="8711" width="15.140625" style="167" customWidth="1"/>
    <col min="8712" max="8712" width="19.42578125" style="167" customWidth="1"/>
    <col min="8713" max="8713" width="9.28515625" style="167" customWidth="1"/>
    <col min="8714" max="8714" width="9.85546875" style="167" customWidth="1"/>
    <col min="8715" max="8715" width="8" style="167" customWidth="1"/>
    <col min="8716" max="8716" width="7.85546875" style="167" customWidth="1"/>
    <col min="8717" max="8719" width="0" style="167" hidden="1" customWidth="1"/>
    <col min="8720" max="8960" width="9.140625" style="167"/>
    <col min="8961" max="8961" width="5.7109375" style="167" customWidth="1"/>
    <col min="8962" max="8962" width="16.7109375" style="167" customWidth="1"/>
    <col min="8963" max="8963" width="25.28515625" style="167" customWidth="1"/>
    <col min="8964" max="8964" width="14.5703125" style="167" customWidth="1"/>
    <col min="8965" max="8965" width="17" style="167" customWidth="1"/>
    <col min="8966" max="8966" width="14.140625" style="167" customWidth="1"/>
    <col min="8967" max="8967" width="15.140625" style="167" customWidth="1"/>
    <col min="8968" max="8968" width="19.42578125" style="167" customWidth="1"/>
    <col min="8969" max="8969" width="9.28515625" style="167" customWidth="1"/>
    <col min="8970" max="8970" width="9.85546875" style="167" customWidth="1"/>
    <col min="8971" max="8971" width="8" style="167" customWidth="1"/>
    <col min="8972" max="8972" width="7.85546875" style="167" customWidth="1"/>
    <col min="8973" max="8975" width="0" style="167" hidden="1" customWidth="1"/>
    <col min="8976" max="9216" width="9.140625" style="167"/>
    <col min="9217" max="9217" width="5.7109375" style="167" customWidth="1"/>
    <col min="9218" max="9218" width="16.7109375" style="167" customWidth="1"/>
    <col min="9219" max="9219" width="25.28515625" style="167" customWidth="1"/>
    <col min="9220" max="9220" width="14.5703125" style="167" customWidth="1"/>
    <col min="9221" max="9221" width="17" style="167" customWidth="1"/>
    <col min="9222" max="9222" width="14.140625" style="167" customWidth="1"/>
    <col min="9223" max="9223" width="15.140625" style="167" customWidth="1"/>
    <col min="9224" max="9224" width="19.42578125" style="167" customWidth="1"/>
    <col min="9225" max="9225" width="9.28515625" style="167" customWidth="1"/>
    <col min="9226" max="9226" width="9.85546875" style="167" customWidth="1"/>
    <col min="9227" max="9227" width="8" style="167" customWidth="1"/>
    <col min="9228" max="9228" width="7.85546875" style="167" customWidth="1"/>
    <col min="9229" max="9231" width="0" style="167" hidden="1" customWidth="1"/>
    <col min="9232" max="9472" width="9.140625" style="167"/>
    <col min="9473" max="9473" width="5.7109375" style="167" customWidth="1"/>
    <col min="9474" max="9474" width="16.7109375" style="167" customWidth="1"/>
    <col min="9475" max="9475" width="25.28515625" style="167" customWidth="1"/>
    <col min="9476" max="9476" width="14.5703125" style="167" customWidth="1"/>
    <col min="9477" max="9477" width="17" style="167" customWidth="1"/>
    <col min="9478" max="9478" width="14.140625" style="167" customWidth="1"/>
    <col min="9479" max="9479" width="15.140625" style="167" customWidth="1"/>
    <col min="9480" max="9480" width="19.42578125" style="167" customWidth="1"/>
    <col min="9481" max="9481" width="9.28515625" style="167" customWidth="1"/>
    <col min="9482" max="9482" width="9.85546875" style="167" customWidth="1"/>
    <col min="9483" max="9483" width="8" style="167" customWidth="1"/>
    <col min="9484" max="9484" width="7.85546875" style="167" customWidth="1"/>
    <col min="9485" max="9487" width="0" style="167" hidden="1" customWidth="1"/>
    <col min="9488" max="9728" width="9.140625" style="167"/>
    <col min="9729" max="9729" width="5.7109375" style="167" customWidth="1"/>
    <col min="9730" max="9730" width="16.7109375" style="167" customWidth="1"/>
    <col min="9731" max="9731" width="25.28515625" style="167" customWidth="1"/>
    <col min="9732" max="9732" width="14.5703125" style="167" customWidth="1"/>
    <col min="9733" max="9733" width="17" style="167" customWidth="1"/>
    <col min="9734" max="9734" width="14.140625" style="167" customWidth="1"/>
    <col min="9735" max="9735" width="15.140625" style="167" customWidth="1"/>
    <col min="9736" max="9736" width="19.42578125" style="167" customWidth="1"/>
    <col min="9737" max="9737" width="9.28515625" style="167" customWidth="1"/>
    <col min="9738" max="9738" width="9.85546875" style="167" customWidth="1"/>
    <col min="9739" max="9739" width="8" style="167" customWidth="1"/>
    <col min="9740" max="9740" width="7.85546875" style="167" customWidth="1"/>
    <col min="9741" max="9743" width="0" style="167" hidden="1" customWidth="1"/>
    <col min="9744" max="9984" width="9.140625" style="167"/>
    <col min="9985" max="9985" width="5.7109375" style="167" customWidth="1"/>
    <col min="9986" max="9986" width="16.7109375" style="167" customWidth="1"/>
    <col min="9987" max="9987" width="25.28515625" style="167" customWidth="1"/>
    <col min="9988" max="9988" width="14.5703125" style="167" customWidth="1"/>
    <col min="9989" max="9989" width="17" style="167" customWidth="1"/>
    <col min="9990" max="9990" width="14.140625" style="167" customWidth="1"/>
    <col min="9991" max="9991" width="15.140625" style="167" customWidth="1"/>
    <col min="9992" max="9992" width="19.42578125" style="167" customWidth="1"/>
    <col min="9993" max="9993" width="9.28515625" style="167" customWidth="1"/>
    <col min="9994" max="9994" width="9.85546875" style="167" customWidth="1"/>
    <col min="9995" max="9995" width="8" style="167" customWidth="1"/>
    <col min="9996" max="9996" width="7.85546875" style="167" customWidth="1"/>
    <col min="9997" max="9999" width="0" style="167" hidden="1" customWidth="1"/>
    <col min="10000" max="10240" width="9.140625" style="167"/>
    <col min="10241" max="10241" width="5.7109375" style="167" customWidth="1"/>
    <col min="10242" max="10242" width="16.7109375" style="167" customWidth="1"/>
    <col min="10243" max="10243" width="25.28515625" style="167" customWidth="1"/>
    <col min="10244" max="10244" width="14.5703125" style="167" customWidth="1"/>
    <col min="10245" max="10245" width="17" style="167" customWidth="1"/>
    <col min="10246" max="10246" width="14.140625" style="167" customWidth="1"/>
    <col min="10247" max="10247" width="15.140625" style="167" customWidth="1"/>
    <col min="10248" max="10248" width="19.42578125" style="167" customWidth="1"/>
    <col min="10249" max="10249" width="9.28515625" style="167" customWidth="1"/>
    <col min="10250" max="10250" width="9.85546875" style="167" customWidth="1"/>
    <col min="10251" max="10251" width="8" style="167" customWidth="1"/>
    <col min="10252" max="10252" width="7.85546875" style="167" customWidth="1"/>
    <col min="10253" max="10255" width="0" style="167" hidden="1" customWidth="1"/>
    <col min="10256" max="10496" width="9.140625" style="167"/>
    <col min="10497" max="10497" width="5.7109375" style="167" customWidth="1"/>
    <col min="10498" max="10498" width="16.7109375" style="167" customWidth="1"/>
    <col min="10499" max="10499" width="25.28515625" style="167" customWidth="1"/>
    <col min="10500" max="10500" width="14.5703125" style="167" customWidth="1"/>
    <col min="10501" max="10501" width="17" style="167" customWidth="1"/>
    <col min="10502" max="10502" width="14.140625" style="167" customWidth="1"/>
    <col min="10503" max="10503" width="15.140625" style="167" customWidth="1"/>
    <col min="10504" max="10504" width="19.42578125" style="167" customWidth="1"/>
    <col min="10505" max="10505" width="9.28515625" style="167" customWidth="1"/>
    <col min="10506" max="10506" width="9.85546875" style="167" customWidth="1"/>
    <col min="10507" max="10507" width="8" style="167" customWidth="1"/>
    <col min="10508" max="10508" width="7.85546875" style="167" customWidth="1"/>
    <col min="10509" max="10511" width="0" style="167" hidden="1" customWidth="1"/>
    <col min="10512" max="10752" width="9.140625" style="167"/>
    <col min="10753" max="10753" width="5.7109375" style="167" customWidth="1"/>
    <col min="10754" max="10754" width="16.7109375" style="167" customWidth="1"/>
    <col min="10755" max="10755" width="25.28515625" style="167" customWidth="1"/>
    <col min="10756" max="10756" width="14.5703125" style="167" customWidth="1"/>
    <col min="10757" max="10757" width="17" style="167" customWidth="1"/>
    <col min="10758" max="10758" width="14.140625" style="167" customWidth="1"/>
    <col min="10759" max="10759" width="15.140625" style="167" customWidth="1"/>
    <col min="10760" max="10760" width="19.42578125" style="167" customWidth="1"/>
    <col min="10761" max="10761" width="9.28515625" style="167" customWidth="1"/>
    <col min="10762" max="10762" width="9.85546875" style="167" customWidth="1"/>
    <col min="10763" max="10763" width="8" style="167" customWidth="1"/>
    <col min="10764" max="10764" width="7.85546875" style="167" customWidth="1"/>
    <col min="10765" max="10767" width="0" style="167" hidden="1" customWidth="1"/>
    <col min="10768" max="11008" width="9.140625" style="167"/>
    <col min="11009" max="11009" width="5.7109375" style="167" customWidth="1"/>
    <col min="11010" max="11010" width="16.7109375" style="167" customWidth="1"/>
    <col min="11011" max="11011" width="25.28515625" style="167" customWidth="1"/>
    <col min="11012" max="11012" width="14.5703125" style="167" customWidth="1"/>
    <col min="11013" max="11013" width="17" style="167" customWidth="1"/>
    <col min="11014" max="11014" width="14.140625" style="167" customWidth="1"/>
    <col min="11015" max="11015" width="15.140625" style="167" customWidth="1"/>
    <col min="11016" max="11016" width="19.42578125" style="167" customWidth="1"/>
    <col min="11017" max="11017" width="9.28515625" style="167" customWidth="1"/>
    <col min="11018" max="11018" width="9.85546875" style="167" customWidth="1"/>
    <col min="11019" max="11019" width="8" style="167" customWidth="1"/>
    <col min="11020" max="11020" width="7.85546875" style="167" customWidth="1"/>
    <col min="11021" max="11023" width="0" style="167" hidden="1" customWidth="1"/>
    <col min="11024" max="11264" width="9.140625" style="167"/>
    <col min="11265" max="11265" width="5.7109375" style="167" customWidth="1"/>
    <col min="11266" max="11266" width="16.7109375" style="167" customWidth="1"/>
    <col min="11267" max="11267" width="25.28515625" style="167" customWidth="1"/>
    <col min="11268" max="11268" width="14.5703125" style="167" customWidth="1"/>
    <col min="11269" max="11269" width="17" style="167" customWidth="1"/>
    <col min="11270" max="11270" width="14.140625" style="167" customWidth="1"/>
    <col min="11271" max="11271" width="15.140625" style="167" customWidth="1"/>
    <col min="11272" max="11272" width="19.42578125" style="167" customWidth="1"/>
    <col min="11273" max="11273" width="9.28515625" style="167" customWidth="1"/>
    <col min="11274" max="11274" width="9.85546875" style="167" customWidth="1"/>
    <col min="11275" max="11275" width="8" style="167" customWidth="1"/>
    <col min="11276" max="11276" width="7.85546875" style="167" customWidth="1"/>
    <col min="11277" max="11279" width="0" style="167" hidden="1" customWidth="1"/>
    <col min="11280" max="11520" width="9.140625" style="167"/>
    <col min="11521" max="11521" width="5.7109375" style="167" customWidth="1"/>
    <col min="11522" max="11522" width="16.7109375" style="167" customWidth="1"/>
    <col min="11523" max="11523" width="25.28515625" style="167" customWidth="1"/>
    <col min="11524" max="11524" width="14.5703125" style="167" customWidth="1"/>
    <col min="11525" max="11525" width="17" style="167" customWidth="1"/>
    <col min="11526" max="11526" width="14.140625" style="167" customWidth="1"/>
    <col min="11527" max="11527" width="15.140625" style="167" customWidth="1"/>
    <col min="11528" max="11528" width="19.42578125" style="167" customWidth="1"/>
    <col min="11529" max="11529" width="9.28515625" style="167" customWidth="1"/>
    <col min="11530" max="11530" width="9.85546875" style="167" customWidth="1"/>
    <col min="11531" max="11531" width="8" style="167" customWidth="1"/>
    <col min="11532" max="11532" width="7.85546875" style="167" customWidth="1"/>
    <col min="11533" max="11535" width="0" style="167" hidden="1" customWidth="1"/>
    <col min="11536" max="11776" width="9.140625" style="167"/>
    <col min="11777" max="11777" width="5.7109375" style="167" customWidth="1"/>
    <col min="11778" max="11778" width="16.7109375" style="167" customWidth="1"/>
    <col min="11779" max="11779" width="25.28515625" style="167" customWidth="1"/>
    <col min="11780" max="11780" width="14.5703125" style="167" customWidth="1"/>
    <col min="11781" max="11781" width="17" style="167" customWidth="1"/>
    <col min="11782" max="11782" width="14.140625" style="167" customWidth="1"/>
    <col min="11783" max="11783" width="15.140625" style="167" customWidth="1"/>
    <col min="11784" max="11784" width="19.42578125" style="167" customWidth="1"/>
    <col min="11785" max="11785" width="9.28515625" style="167" customWidth="1"/>
    <col min="11786" max="11786" width="9.85546875" style="167" customWidth="1"/>
    <col min="11787" max="11787" width="8" style="167" customWidth="1"/>
    <col min="11788" max="11788" width="7.85546875" style="167" customWidth="1"/>
    <col min="11789" max="11791" width="0" style="167" hidden="1" customWidth="1"/>
    <col min="11792" max="12032" width="9.140625" style="167"/>
    <col min="12033" max="12033" width="5.7109375" style="167" customWidth="1"/>
    <col min="12034" max="12034" width="16.7109375" style="167" customWidth="1"/>
    <col min="12035" max="12035" width="25.28515625" style="167" customWidth="1"/>
    <col min="12036" max="12036" width="14.5703125" style="167" customWidth="1"/>
    <col min="12037" max="12037" width="17" style="167" customWidth="1"/>
    <col min="12038" max="12038" width="14.140625" style="167" customWidth="1"/>
    <col min="12039" max="12039" width="15.140625" style="167" customWidth="1"/>
    <col min="12040" max="12040" width="19.42578125" style="167" customWidth="1"/>
    <col min="12041" max="12041" width="9.28515625" style="167" customWidth="1"/>
    <col min="12042" max="12042" width="9.85546875" style="167" customWidth="1"/>
    <col min="12043" max="12043" width="8" style="167" customWidth="1"/>
    <col min="12044" max="12044" width="7.85546875" style="167" customWidth="1"/>
    <col min="12045" max="12047" width="0" style="167" hidden="1" customWidth="1"/>
    <col min="12048" max="12288" width="9.140625" style="167"/>
    <col min="12289" max="12289" width="5.7109375" style="167" customWidth="1"/>
    <col min="12290" max="12290" width="16.7109375" style="167" customWidth="1"/>
    <col min="12291" max="12291" width="25.28515625" style="167" customWidth="1"/>
    <col min="12292" max="12292" width="14.5703125" style="167" customWidth="1"/>
    <col min="12293" max="12293" width="17" style="167" customWidth="1"/>
    <col min="12294" max="12294" width="14.140625" style="167" customWidth="1"/>
    <col min="12295" max="12295" width="15.140625" style="167" customWidth="1"/>
    <col min="12296" max="12296" width="19.42578125" style="167" customWidth="1"/>
    <col min="12297" max="12297" width="9.28515625" style="167" customWidth="1"/>
    <col min="12298" max="12298" width="9.85546875" style="167" customWidth="1"/>
    <col min="12299" max="12299" width="8" style="167" customWidth="1"/>
    <col min="12300" max="12300" width="7.85546875" style="167" customWidth="1"/>
    <col min="12301" max="12303" width="0" style="167" hidden="1" customWidth="1"/>
    <col min="12304" max="12544" width="9.140625" style="167"/>
    <col min="12545" max="12545" width="5.7109375" style="167" customWidth="1"/>
    <col min="12546" max="12546" width="16.7109375" style="167" customWidth="1"/>
    <col min="12547" max="12547" width="25.28515625" style="167" customWidth="1"/>
    <col min="12548" max="12548" width="14.5703125" style="167" customWidth="1"/>
    <col min="12549" max="12549" width="17" style="167" customWidth="1"/>
    <col min="12550" max="12550" width="14.140625" style="167" customWidth="1"/>
    <col min="12551" max="12551" width="15.140625" style="167" customWidth="1"/>
    <col min="12552" max="12552" width="19.42578125" style="167" customWidth="1"/>
    <col min="12553" max="12553" width="9.28515625" style="167" customWidth="1"/>
    <col min="12554" max="12554" width="9.85546875" style="167" customWidth="1"/>
    <col min="12555" max="12555" width="8" style="167" customWidth="1"/>
    <col min="12556" max="12556" width="7.85546875" style="167" customWidth="1"/>
    <col min="12557" max="12559" width="0" style="167" hidden="1" customWidth="1"/>
    <col min="12560" max="12800" width="9.140625" style="167"/>
    <col min="12801" max="12801" width="5.7109375" style="167" customWidth="1"/>
    <col min="12802" max="12802" width="16.7109375" style="167" customWidth="1"/>
    <col min="12803" max="12803" width="25.28515625" style="167" customWidth="1"/>
    <col min="12804" max="12804" width="14.5703125" style="167" customWidth="1"/>
    <col min="12805" max="12805" width="17" style="167" customWidth="1"/>
    <col min="12806" max="12806" width="14.140625" style="167" customWidth="1"/>
    <col min="12807" max="12807" width="15.140625" style="167" customWidth="1"/>
    <col min="12808" max="12808" width="19.42578125" style="167" customWidth="1"/>
    <col min="12809" max="12809" width="9.28515625" style="167" customWidth="1"/>
    <col min="12810" max="12810" width="9.85546875" style="167" customWidth="1"/>
    <col min="12811" max="12811" width="8" style="167" customWidth="1"/>
    <col min="12812" max="12812" width="7.85546875" style="167" customWidth="1"/>
    <col min="12813" max="12815" width="0" style="167" hidden="1" customWidth="1"/>
    <col min="12816" max="13056" width="9.140625" style="167"/>
    <col min="13057" max="13057" width="5.7109375" style="167" customWidth="1"/>
    <col min="13058" max="13058" width="16.7109375" style="167" customWidth="1"/>
    <col min="13059" max="13059" width="25.28515625" style="167" customWidth="1"/>
    <col min="13060" max="13060" width="14.5703125" style="167" customWidth="1"/>
    <col min="13061" max="13061" width="17" style="167" customWidth="1"/>
    <col min="13062" max="13062" width="14.140625" style="167" customWidth="1"/>
    <col min="13063" max="13063" width="15.140625" style="167" customWidth="1"/>
    <col min="13064" max="13064" width="19.42578125" style="167" customWidth="1"/>
    <col min="13065" max="13065" width="9.28515625" style="167" customWidth="1"/>
    <col min="13066" max="13066" width="9.85546875" style="167" customWidth="1"/>
    <col min="13067" max="13067" width="8" style="167" customWidth="1"/>
    <col min="13068" max="13068" width="7.85546875" style="167" customWidth="1"/>
    <col min="13069" max="13071" width="0" style="167" hidden="1" customWidth="1"/>
    <col min="13072" max="13312" width="9.140625" style="167"/>
    <col min="13313" max="13313" width="5.7109375" style="167" customWidth="1"/>
    <col min="13314" max="13314" width="16.7109375" style="167" customWidth="1"/>
    <col min="13315" max="13315" width="25.28515625" style="167" customWidth="1"/>
    <col min="13316" max="13316" width="14.5703125" style="167" customWidth="1"/>
    <col min="13317" max="13317" width="17" style="167" customWidth="1"/>
    <col min="13318" max="13318" width="14.140625" style="167" customWidth="1"/>
    <col min="13319" max="13319" width="15.140625" style="167" customWidth="1"/>
    <col min="13320" max="13320" width="19.42578125" style="167" customWidth="1"/>
    <col min="13321" max="13321" width="9.28515625" style="167" customWidth="1"/>
    <col min="13322" max="13322" width="9.85546875" style="167" customWidth="1"/>
    <col min="13323" max="13323" width="8" style="167" customWidth="1"/>
    <col min="13324" max="13324" width="7.85546875" style="167" customWidth="1"/>
    <col min="13325" max="13327" width="0" style="167" hidden="1" customWidth="1"/>
    <col min="13328" max="13568" width="9.140625" style="167"/>
    <col min="13569" max="13569" width="5.7109375" style="167" customWidth="1"/>
    <col min="13570" max="13570" width="16.7109375" style="167" customWidth="1"/>
    <col min="13571" max="13571" width="25.28515625" style="167" customWidth="1"/>
    <col min="13572" max="13572" width="14.5703125" style="167" customWidth="1"/>
    <col min="13573" max="13573" width="17" style="167" customWidth="1"/>
    <col min="13574" max="13574" width="14.140625" style="167" customWidth="1"/>
    <col min="13575" max="13575" width="15.140625" style="167" customWidth="1"/>
    <col min="13576" max="13576" width="19.42578125" style="167" customWidth="1"/>
    <col min="13577" max="13577" width="9.28515625" style="167" customWidth="1"/>
    <col min="13578" max="13578" width="9.85546875" style="167" customWidth="1"/>
    <col min="13579" max="13579" width="8" style="167" customWidth="1"/>
    <col min="13580" max="13580" width="7.85546875" style="167" customWidth="1"/>
    <col min="13581" max="13583" width="0" style="167" hidden="1" customWidth="1"/>
    <col min="13584" max="13824" width="9.140625" style="167"/>
    <col min="13825" max="13825" width="5.7109375" style="167" customWidth="1"/>
    <col min="13826" max="13826" width="16.7109375" style="167" customWidth="1"/>
    <col min="13827" max="13827" width="25.28515625" style="167" customWidth="1"/>
    <col min="13828" max="13828" width="14.5703125" style="167" customWidth="1"/>
    <col min="13829" max="13829" width="17" style="167" customWidth="1"/>
    <col min="13830" max="13830" width="14.140625" style="167" customWidth="1"/>
    <col min="13831" max="13831" width="15.140625" style="167" customWidth="1"/>
    <col min="13832" max="13832" width="19.42578125" style="167" customWidth="1"/>
    <col min="13833" max="13833" width="9.28515625" style="167" customWidth="1"/>
    <col min="13834" max="13834" width="9.85546875" style="167" customWidth="1"/>
    <col min="13835" max="13835" width="8" style="167" customWidth="1"/>
    <col min="13836" max="13836" width="7.85546875" style="167" customWidth="1"/>
    <col min="13837" max="13839" width="0" style="167" hidden="1" customWidth="1"/>
    <col min="13840" max="14080" width="9.140625" style="167"/>
    <col min="14081" max="14081" width="5.7109375" style="167" customWidth="1"/>
    <col min="14082" max="14082" width="16.7109375" style="167" customWidth="1"/>
    <col min="14083" max="14083" width="25.28515625" style="167" customWidth="1"/>
    <col min="14084" max="14084" width="14.5703125" style="167" customWidth="1"/>
    <col min="14085" max="14085" width="17" style="167" customWidth="1"/>
    <col min="14086" max="14086" width="14.140625" style="167" customWidth="1"/>
    <col min="14087" max="14087" width="15.140625" style="167" customWidth="1"/>
    <col min="14088" max="14088" width="19.42578125" style="167" customWidth="1"/>
    <col min="14089" max="14089" width="9.28515625" style="167" customWidth="1"/>
    <col min="14090" max="14090" width="9.85546875" style="167" customWidth="1"/>
    <col min="14091" max="14091" width="8" style="167" customWidth="1"/>
    <col min="14092" max="14092" width="7.85546875" style="167" customWidth="1"/>
    <col min="14093" max="14095" width="0" style="167" hidden="1" customWidth="1"/>
    <col min="14096" max="14336" width="9.140625" style="167"/>
    <col min="14337" max="14337" width="5.7109375" style="167" customWidth="1"/>
    <col min="14338" max="14338" width="16.7109375" style="167" customWidth="1"/>
    <col min="14339" max="14339" width="25.28515625" style="167" customWidth="1"/>
    <col min="14340" max="14340" width="14.5703125" style="167" customWidth="1"/>
    <col min="14341" max="14341" width="17" style="167" customWidth="1"/>
    <col min="14342" max="14342" width="14.140625" style="167" customWidth="1"/>
    <col min="14343" max="14343" width="15.140625" style="167" customWidth="1"/>
    <col min="14344" max="14344" width="19.42578125" style="167" customWidth="1"/>
    <col min="14345" max="14345" width="9.28515625" style="167" customWidth="1"/>
    <col min="14346" max="14346" width="9.85546875" style="167" customWidth="1"/>
    <col min="14347" max="14347" width="8" style="167" customWidth="1"/>
    <col min="14348" max="14348" width="7.85546875" style="167" customWidth="1"/>
    <col min="14349" max="14351" width="0" style="167" hidden="1" customWidth="1"/>
    <col min="14352" max="14592" width="9.140625" style="167"/>
    <col min="14593" max="14593" width="5.7109375" style="167" customWidth="1"/>
    <col min="14594" max="14594" width="16.7109375" style="167" customWidth="1"/>
    <col min="14595" max="14595" width="25.28515625" style="167" customWidth="1"/>
    <col min="14596" max="14596" width="14.5703125" style="167" customWidth="1"/>
    <col min="14597" max="14597" width="17" style="167" customWidth="1"/>
    <col min="14598" max="14598" width="14.140625" style="167" customWidth="1"/>
    <col min="14599" max="14599" width="15.140625" style="167" customWidth="1"/>
    <col min="14600" max="14600" width="19.42578125" style="167" customWidth="1"/>
    <col min="14601" max="14601" width="9.28515625" style="167" customWidth="1"/>
    <col min="14602" max="14602" width="9.85546875" style="167" customWidth="1"/>
    <col min="14603" max="14603" width="8" style="167" customWidth="1"/>
    <col min="14604" max="14604" width="7.85546875" style="167" customWidth="1"/>
    <col min="14605" max="14607" width="0" style="167" hidden="1" customWidth="1"/>
    <col min="14608" max="14848" width="9.140625" style="167"/>
    <col min="14849" max="14849" width="5.7109375" style="167" customWidth="1"/>
    <col min="14850" max="14850" width="16.7109375" style="167" customWidth="1"/>
    <col min="14851" max="14851" width="25.28515625" style="167" customWidth="1"/>
    <col min="14852" max="14852" width="14.5703125" style="167" customWidth="1"/>
    <col min="14853" max="14853" width="17" style="167" customWidth="1"/>
    <col min="14854" max="14854" width="14.140625" style="167" customWidth="1"/>
    <col min="14855" max="14855" width="15.140625" style="167" customWidth="1"/>
    <col min="14856" max="14856" width="19.42578125" style="167" customWidth="1"/>
    <col min="14857" max="14857" width="9.28515625" style="167" customWidth="1"/>
    <col min="14858" max="14858" width="9.85546875" style="167" customWidth="1"/>
    <col min="14859" max="14859" width="8" style="167" customWidth="1"/>
    <col min="14860" max="14860" width="7.85546875" style="167" customWidth="1"/>
    <col min="14861" max="14863" width="0" style="167" hidden="1" customWidth="1"/>
    <col min="14864" max="15104" width="9.140625" style="167"/>
    <col min="15105" max="15105" width="5.7109375" style="167" customWidth="1"/>
    <col min="15106" max="15106" width="16.7109375" style="167" customWidth="1"/>
    <col min="15107" max="15107" width="25.28515625" style="167" customWidth="1"/>
    <col min="15108" max="15108" width="14.5703125" style="167" customWidth="1"/>
    <col min="15109" max="15109" width="17" style="167" customWidth="1"/>
    <col min="15110" max="15110" width="14.140625" style="167" customWidth="1"/>
    <col min="15111" max="15111" width="15.140625" style="167" customWidth="1"/>
    <col min="15112" max="15112" width="19.42578125" style="167" customWidth="1"/>
    <col min="15113" max="15113" width="9.28515625" style="167" customWidth="1"/>
    <col min="15114" max="15114" width="9.85546875" style="167" customWidth="1"/>
    <col min="15115" max="15115" width="8" style="167" customWidth="1"/>
    <col min="15116" max="15116" width="7.85546875" style="167" customWidth="1"/>
    <col min="15117" max="15119" width="0" style="167" hidden="1" customWidth="1"/>
    <col min="15120" max="15360" width="9.140625" style="167"/>
    <col min="15361" max="15361" width="5.7109375" style="167" customWidth="1"/>
    <col min="15362" max="15362" width="16.7109375" style="167" customWidth="1"/>
    <col min="15363" max="15363" width="25.28515625" style="167" customWidth="1"/>
    <col min="15364" max="15364" width="14.5703125" style="167" customWidth="1"/>
    <col min="15365" max="15365" width="17" style="167" customWidth="1"/>
    <col min="15366" max="15366" width="14.140625" style="167" customWidth="1"/>
    <col min="15367" max="15367" width="15.140625" style="167" customWidth="1"/>
    <col min="15368" max="15368" width="19.42578125" style="167" customWidth="1"/>
    <col min="15369" max="15369" width="9.28515625" style="167" customWidth="1"/>
    <col min="15370" max="15370" width="9.85546875" style="167" customWidth="1"/>
    <col min="15371" max="15371" width="8" style="167" customWidth="1"/>
    <col min="15372" max="15372" width="7.85546875" style="167" customWidth="1"/>
    <col min="15373" max="15375" width="0" style="167" hidden="1" customWidth="1"/>
    <col min="15376" max="15616" width="9.140625" style="167"/>
    <col min="15617" max="15617" width="5.7109375" style="167" customWidth="1"/>
    <col min="15618" max="15618" width="16.7109375" style="167" customWidth="1"/>
    <col min="15619" max="15619" width="25.28515625" style="167" customWidth="1"/>
    <col min="15620" max="15620" width="14.5703125" style="167" customWidth="1"/>
    <col min="15621" max="15621" width="17" style="167" customWidth="1"/>
    <col min="15622" max="15622" width="14.140625" style="167" customWidth="1"/>
    <col min="15623" max="15623" width="15.140625" style="167" customWidth="1"/>
    <col min="15624" max="15624" width="19.42578125" style="167" customWidth="1"/>
    <col min="15625" max="15625" width="9.28515625" style="167" customWidth="1"/>
    <col min="15626" max="15626" width="9.85546875" style="167" customWidth="1"/>
    <col min="15627" max="15627" width="8" style="167" customWidth="1"/>
    <col min="15628" max="15628" width="7.85546875" style="167" customWidth="1"/>
    <col min="15629" max="15631" width="0" style="167" hidden="1" customWidth="1"/>
    <col min="15632" max="15872" width="9.140625" style="167"/>
    <col min="15873" max="15873" width="5.7109375" style="167" customWidth="1"/>
    <col min="15874" max="15874" width="16.7109375" style="167" customWidth="1"/>
    <col min="15875" max="15875" width="25.28515625" style="167" customWidth="1"/>
    <col min="15876" max="15876" width="14.5703125" style="167" customWidth="1"/>
    <col min="15877" max="15877" width="17" style="167" customWidth="1"/>
    <col min="15878" max="15878" width="14.140625" style="167" customWidth="1"/>
    <col min="15879" max="15879" width="15.140625" style="167" customWidth="1"/>
    <col min="15880" max="15880" width="19.42578125" style="167" customWidth="1"/>
    <col min="15881" max="15881" width="9.28515625" style="167" customWidth="1"/>
    <col min="15882" max="15882" width="9.85546875" style="167" customWidth="1"/>
    <col min="15883" max="15883" width="8" style="167" customWidth="1"/>
    <col min="15884" max="15884" width="7.85546875" style="167" customWidth="1"/>
    <col min="15885" max="15887" width="0" style="167" hidden="1" customWidth="1"/>
    <col min="15888" max="16128" width="9.140625" style="167"/>
    <col min="16129" max="16129" width="5.7109375" style="167" customWidth="1"/>
    <col min="16130" max="16130" width="16.7109375" style="167" customWidth="1"/>
    <col min="16131" max="16131" width="25.28515625" style="167" customWidth="1"/>
    <col min="16132" max="16132" width="14.5703125" style="167" customWidth="1"/>
    <col min="16133" max="16133" width="17" style="167" customWidth="1"/>
    <col min="16134" max="16134" width="14.140625" style="167" customWidth="1"/>
    <col min="16135" max="16135" width="15.140625" style="167" customWidth="1"/>
    <col min="16136" max="16136" width="19.42578125" style="167" customWidth="1"/>
    <col min="16137" max="16137" width="9.28515625" style="167" customWidth="1"/>
    <col min="16138" max="16138" width="9.85546875" style="167" customWidth="1"/>
    <col min="16139" max="16139" width="8" style="167" customWidth="1"/>
    <col min="16140" max="16140" width="7.85546875" style="167" customWidth="1"/>
    <col min="16141" max="16143" width="0" style="167" hidden="1" customWidth="1"/>
    <col min="16144" max="16384" width="9.140625" style="167"/>
  </cols>
  <sheetData>
    <row r="1" spans="2:18" ht="12" customHeight="1">
      <c r="F1" s="405" t="s">
        <v>256</v>
      </c>
      <c r="G1" s="405"/>
      <c r="H1" s="405"/>
      <c r="I1" s="169"/>
    </row>
    <row r="2" spans="2:18" ht="12" customHeight="1">
      <c r="D2" s="170"/>
      <c r="E2" s="170"/>
      <c r="F2" s="405"/>
      <c r="G2" s="405"/>
      <c r="H2" s="405"/>
      <c r="I2" s="171"/>
      <c r="J2" s="172"/>
      <c r="K2" s="172"/>
    </row>
    <row r="3" spans="2:18" ht="12" customHeight="1">
      <c r="D3" s="170"/>
      <c r="E3" s="170"/>
      <c r="F3" s="170"/>
      <c r="G3" s="170"/>
      <c r="H3" s="170"/>
      <c r="I3" s="170"/>
      <c r="J3" s="172"/>
      <c r="K3" s="172"/>
    </row>
    <row r="4" spans="2:18" ht="21.75" customHeight="1">
      <c r="C4" s="406" t="s">
        <v>257</v>
      </c>
      <c r="D4" s="406"/>
      <c r="E4" s="406"/>
      <c r="F4" s="406"/>
      <c r="G4" s="406"/>
      <c r="H4" s="406"/>
      <c r="I4" s="173"/>
      <c r="J4" s="174"/>
      <c r="K4" s="170"/>
    </row>
    <row r="5" spans="2:18" ht="9" customHeight="1">
      <c r="B5" s="175"/>
      <c r="C5" s="173"/>
      <c r="D5" s="173"/>
      <c r="E5" s="173"/>
      <c r="F5" s="173"/>
      <c r="G5" s="173"/>
      <c r="H5" s="173"/>
      <c r="I5" s="175"/>
      <c r="J5" s="175"/>
      <c r="K5" s="175"/>
    </row>
    <row r="6" spans="2:18" ht="15.75" customHeight="1">
      <c r="B6" s="175"/>
      <c r="C6" s="407" t="s">
        <v>258</v>
      </c>
      <c r="D6" s="407"/>
      <c r="E6" s="407"/>
      <c r="F6" s="407"/>
      <c r="G6" s="407"/>
      <c r="H6" s="407"/>
      <c r="I6" s="175"/>
      <c r="J6" s="175"/>
      <c r="K6" s="175"/>
      <c r="N6" s="170"/>
      <c r="O6" s="170"/>
      <c r="P6" s="170"/>
      <c r="Q6" s="170"/>
      <c r="R6" s="170"/>
    </row>
    <row r="7" spans="2:18" ht="14.25" customHeight="1">
      <c r="C7" s="408" t="s">
        <v>259</v>
      </c>
      <c r="D7" s="408"/>
      <c r="E7" s="408"/>
      <c r="F7" s="408"/>
      <c r="G7" s="408"/>
      <c r="H7" s="408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2:18" ht="32.25" customHeight="1">
      <c r="B8" s="409" t="s">
        <v>276</v>
      </c>
      <c r="C8" s="409"/>
      <c r="D8" s="409"/>
      <c r="E8" s="409"/>
      <c r="F8" s="409"/>
      <c r="G8" s="409"/>
      <c r="H8" s="409"/>
      <c r="I8" s="177"/>
      <c r="J8" s="177"/>
      <c r="K8" s="177"/>
      <c r="L8" s="178"/>
      <c r="M8" s="178"/>
      <c r="N8" s="178"/>
      <c r="O8" s="178"/>
      <c r="P8" s="178"/>
      <c r="Q8" s="178"/>
      <c r="R8" s="178"/>
    </row>
    <row r="9" spans="2:18" ht="21" customHeight="1">
      <c r="C9" s="173"/>
      <c r="D9" s="173"/>
      <c r="E9" s="179">
        <v>45107</v>
      </c>
      <c r="F9" s="180"/>
    </row>
    <row r="10" spans="2:18" ht="12.75">
      <c r="C10" s="173"/>
      <c r="D10" s="404"/>
      <c r="E10" s="404"/>
      <c r="F10" s="167"/>
    </row>
    <row r="11" spans="2:18" ht="12.75">
      <c r="C11" s="173"/>
      <c r="D11" s="167"/>
      <c r="E11" s="181" t="s">
        <v>260</v>
      </c>
      <c r="F11" s="182"/>
    </row>
    <row r="12" spans="2:18" ht="12.75">
      <c r="C12" s="167"/>
      <c r="D12" s="167"/>
      <c r="E12" s="183" t="s">
        <v>261</v>
      </c>
      <c r="F12" s="184"/>
    </row>
    <row r="13" spans="2:18" ht="12.75" customHeight="1">
      <c r="B13" s="178"/>
    </row>
    <row r="14" spans="2:18" ht="17.25" customHeight="1">
      <c r="B14" s="173"/>
      <c r="H14" s="182" t="s">
        <v>4</v>
      </c>
    </row>
    <row r="15" spans="2:18" ht="22.5" customHeight="1">
      <c r="B15" s="410" t="s">
        <v>262</v>
      </c>
      <c r="C15" s="410" t="s">
        <v>263</v>
      </c>
      <c r="D15" s="412" t="s">
        <v>264</v>
      </c>
      <c r="E15" s="413"/>
      <c r="F15" s="413"/>
      <c r="G15" s="413"/>
      <c r="H15" s="414"/>
    </row>
    <row r="16" spans="2:18" ht="21" hidden="1" customHeight="1">
      <c r="B16" s="411"/>
      <c r="C16" s="411"/>
      <c r="D16" s="185"/>
      <c r="E16" s="186"/>
      <c r="F16" s="186"/>
      <c r="G16" s="186"/>
      <c r="H16" s="187"/>
    </row>
    <row r="17" spans="2:14" ht="12.75" hidden="1" customHeight="1">
      <c r="B17" s="411"/>
      <c r="C17" s="411"/>
      <c r="D17" s="410" t="s">
        <v>265</v>
      </c>
      <c r="E17" s="410" t="s">
        <v>266</v>
      </c>
      <c r="F17" s="416" t="s">
        <v>267</v>
      </c>
      <c r="G17" s="410" t="s">
        <v>268</v>
      </c>
      <c r="H17" s="410" t="s">
        <v>269</v>
      </c>
    </row>
    <row r="18" spans="2:14" ht="47.25" customHeight="1">
      <c r="B18" s="411"/>
      <c r="C18" s="411"/>
      <c r="D18" s="415"/>
      <c r="E18" s="415"/>
      <c r="F18" s="417"/>
      <c r="G18" s="415"/>
      <c r="H18" s="415"/>
    </row>
    <row r="19" spans="2:14" ht="11.25" customHeight="1">
      <c r="B19" s="188">
        <v>1</v>
      </c>
      <c r="C19" s="189">
        <v>2</v>
      </c>
      <c r="D19" s="188">
        <v>3</v>
      </c>
      <c r="E19" s="188">
        <v>4</v>
      </c>
      <c r="F19" s="188">
        <v>5</v>
      </c>
      <c r="G19" s="188">
        <v>6</v>
      </c>
      <c r="H19" s="188">
        <v>7</v>
      </c>
    </row>
    <row r="20" spans="2:14" ht="27" customHeight="1">
      <c r="B20" s="190">
        <v>741</v>
      </c>
      <c r="C20" s="191" t="s">
        <v>270</v>
      </c>
      <c r="D20" s="192">
        <v>3929.14</v>
      </c>
      <c r="E20" s="193">
        <v>33787.03</v>
      </c>
      <c r="F20" s="193">
        <v>35601.9</v>
      </c>
      <c r="G20" s="194">
        <v>0</v>
      </c>
      <c r="H20" s="194">
        <f>D20+E20-F20-G20</f>
        <v>2114.2699999999968</v>
      </c>
    </row>
    <row r="21" spans="2:14" ht="25.5" customHeight="1">
      <c r="B21" s="190">
        <v>731</v>
      </c>
      <c r="C21" s="191" t="s">
        <v>271</v>
      </c>
      <c r="D21" s="192">
        <v>0</v>
      </c>
      <c r="E21" s="193">
        <v>0</v>
      </c>
      <c r="F21" s="193">
        <v>0</v>
      </c>
      <c r="G21" s="194">
        <v>0</v>
      </c>
      <c r="H21" s="194">
        <f>D21+E21-F21-G21</f>
        <v>0</v>
      </c>
    </row>
    <row r="22" spans="2:14" ht="14.45" customHeight="1">
      <c r="B22" s="190"/>
      <c r="C22" s="190"/>
      <c r="D22" s="195"/>
      <c r="E22" s="196"/>
      <c r="F22" s="197"/>
      <c r="G22" s="198"/>
      <c r="H22" s="198"/>
    </row>
    <row r="23" spans="2:14" ht="14.45" customHeight="1">
      <c r="B23" s="190"/>
      <c r="C23" s="190"/>
      <c r="D23" s="195"/>
      <c r="E23" s="196"/>
      <c r="F23" s="197"/>
      <c r="G23" s="198"/>
      <c r="H23" s="198"/>
    </row>
    <row r="24" spans="2:14" ht="14.45" customHeight="1">
      <c r="B24" s="190"/>
      <c r="C24" s="190"/>
      <c r="D24" s="195"/>
      <c r="E24" s="196"/>
      <c r="F24" s="197"/>
      <c r="G24" s="198"/>
      <c r="H24" s="198"/>
    </row>
    <row r="25" spans="2:14" ht="14.45" customHeight="1">
      <c r="B25" s="199"/>
      <c r="C25" s="200" t="s">
        <v>272</v>
      </c>
      <c r="D25" s="201">
        <f>SUM(D20:D21)</f>
        <v>3929.14</v>
      </c>
      <c r="E25" s="201">
        <f>SUM(E20:E24)</f>
        <v>33787.03</v>
      </c>
      <c r="F25" s="201">
        <f>SUM(F20:F24)</f>
        <v>35601.9</v>
      </c>
      <c r="G25" s="201">
        <f>SUM(G20:G24)</f>
        <v>0</v>
      </c>
      <c r="H25" s="202">
        <f>D25+E25-F25-G25</f>
        <v>2114.2699999999968</v>
      </c>
    </row>
    <row r="27" spans="2:14" ht="4.5" customHeight="1">
      <c r="C27" s="167"/>
      <c r="D27" s="167"/>
      <c r="E27" s="167"/>
      <c r="F27" s="167"/>
    </row>
    <row r="28" spans="2:14" ht="25.5" customHeight="1">
      <c r="B28" s="422" t="s">
        <v>254</v>
      </c>
      <c r="C28" s="422"/>
      <c r="D28" s="203"/>
      <c r="E28" s="204"/>
      <c r="F28" s="167"/>
      <c r="G28" s="423" t="s">
        <v>255</v>
      </c>
      <c r="H28" s="423"/>
      <c r="J28" s="203"/>
      <c r="L28" s="176"/>
    </row>
    <row r="29" spans="2:14" ht="30.75" customHeight="1">
      <c r="B29" s="424" t="s">
        <v>273</v>
      </c>
      <c r="C29" s="424"/>
      <c r="D29" s="205"/>
      <c r="E29" s="206" t="s">
        <v>1</v>
      </c>
      <c r="F29" s="206"/>
      <c r="G29" s="419" t="s">
        <v>30</v>
      </c>
      <c r="H29" s="419"/>
      <c r="I29" s="207"/>
      <c r="J29" s="208"/>
      <c r="L29" s="209"/>
    </row>
    <row r="30" spans="2:14" ht="27" customHeight="1">
      <c r="B30" s="425" t="s">
        <v>277</v>
      </c>
      <c r="C30" s="425"/>
      <c r="D30" s="210"/>
      <c r="E30" s="211"/>
      <c r="F30" s="167"/>
      <c r="G30" s="423" t="s">
        <v>28</v>
      </c>
      <c r="H30" s="423"/>
      <c r="I30" s="212"/>
      <c r="J30" s="203"/>
      <c r="L30" s="176"/>
      <c r="N30" s="213"/>
    </row>
    <row r="31" spans="2:14" ht="37.5" customHeight="1">
      <c r="B31" s="418" t="s">
        <v>274</v>
      </c>
      <c r="C31" s="418"/>
      <c r="D31" s="214"/>
      <c r="E31" s="206" t="s">
        <v>1</v>
      </c>
      <c r="F31" s="206"/>
      <c r="G31" s="419" t="s">
        <v>30</v>
      </c>
      <c r="H31" s="419"/>
      <c r="I31" s="215"/>
      <c r="J31" s="208"/>
      <c r="L31" s="209"/>
      <c r="N31" s="216"/>
    </row>
    <row r="32" spans="2:14">
      <c r="B32" s="420"/>
      <c r="C32" s="420"/>
      <c r="D32" s="420"/>
      <c r="E32" s="420"/>
      <c r="F32" s="217"/>
      <c r="G32" s="175"/>
      <c r="H32" s="175"/>
      <c r="I32" s="175"/>
      <c r="J32" s="175"/>
      <c r="K32" s="175"/>
    </row>
    <row r="33" spans="1:11">
      <c r="A33" s="218"/>
      <c r="B33" s="421" t="s">
        <v>275</v>
      </c>
      <c r="C33" s="421"/>
      <c r="D33" s="421"/>
      <c r="E33" s="421"/>
      <c r="F33" s="421"/>
      <c r="G33" s="175"/>
      <c r="H33" s="175"/>
      <c r="I33" s="175"/>
      <c r="J33" s="175"/>
      <c r="K33" s="175"/>
    </row>
    <row r="34" spans="1:11">
      <c r="B34" s="175"/>
      <c r="C34" s="217"/>
      <c r="D34" s="217"/>
      <c r="E34" s="217"/>
      <c r="F34" s="217"/>
      <c r="G34" s="175"/>
      <c r="H34" s="175"/>
      <c r="I34" s="175"/>
      <c r="J34" s="175"/>
      <c r="K34" s="175"/>
    </row>
    <row r="35" spans="1:11">
      <c r="B35" s="175"/>
      <c r="C35" s="217"/>
      <c r="D35" s="217"/>
      <c r="E35" s="217"/>
      <c r="F35" s="217"/>
      <c r="G35" s="175"/>
      <c r="H35" s="175"/>
      <c r="I35" s="175"/>
      <c r="J35" s="175"/>
      <c r="K35" s="175"/>
    </row>
    <row r="36" spans="1:11">
      <c r="B36" s="175"/>
      <c r="C36" s="217"/>
      <c r="D36" s="217"/>
      <c r="E36" s="217"/>
      <c r="F36" s="217"/>
      <c r="G36" s="175"/>
      <c r="H36" s="175"/>
      <c r="I36" s="175"/>
      <c r="J36" s="175"/>
      <c r="K36" s="175"/>
    </row>
    <row r="37" spans="1:11">
      <c r="B37" s="175"/>
      <c r="C37" s="217"/>
      <c r="D37" s="217"/>
      <c r="E37" s="217"/>
      <c r="F37" s="217"/>
      <c r="G37" s="175"/>
      <c r="H37" s="175"/>
      <c r="I37" s="175"/>
      <c r="J37" s="175"/>
      <c r="K37" s="175"/>
    </row>
    <row r="38" spans="1:11">
      <c r="B38" s="175"/>
      <c r="C38" s="217"/>
      <c r="D38" s="217"/>
      <c r="E38" s="217"/>
      <c r="F38" s="217"/>
      <c r="G38" s="175"/>
      <c r="H38" s="175"/>
      <c r="I38" s="175"/>
      <c r="J38" s="175"/>
      <c r="K38" s="175"/>
    </row>
    <row r="39" spans="1:11">
      <c r="B39" s="175"/>
      <c r="C39" s="217"/>
      <c r="D39" s="217"/>
      <c r="E39" s="217"/>
      <c r="F39" s="217"/>
      <c r="G39" s="175"/>
      <c r="H39" s="175"/>
      <c r="I39" s="175"/>
      <c r="J39" s="175"/>
      <c r="K39" s="175"/>
    </row>
    <row r="40" spans="1:11">
      <c r="B40" s="175"/>
      <c r="C40" s="217"/>
      <c r="D40" s="217"/>
      <c r="E40" s="217"/>
      <c r="F40" s="217"/>
      <c r="G40" s="175"/>
      <c r="H40" s="175"/>
      <c r="I40" s="175"/>
      <c r="J40" s="175"/>
      <c r="K40" s="175"/>
    </row>
    <row r="41" spans="1:11">
      <c r="B41" s="175"/>
      <c r="C41" s="217"/>
      <c r="D41" s="217"/>
      <c r="E41" s="217"/>
      <c r="F41" s="217"/>
      <c r="G41" s="175"/>
      <c r="H41" s="175"/>
      <c r="I41" s="175"/>
      <c r="J41" s="175"/>
      <c r="K41" s="175"/>
    </row>
    <row r="42" spans="1:11">
      <c r="B42" s="175"/>
      <c r="C42" s="217"/>
      <c r="D42" s="217"/>
      <c r="E42" s="217"/>
      <c r="F42" s="217"/>
      <c r="G42" s="175"/>
      <c r="H42" s="175"/>
      <c r="I42" s="175"/>
      <c r="J42" s="175"/>
      <c r="K42" s="175"/>
    </row>
    <row r="43" spans="1:11">
      <c r="B43" s="175"/>
      <c r="C43" s="217"/>
      <c r="D43" s="217"/>
      <c r="E43" s="217"/>
      <c r="F43" s="217"/>
      <c r="G43" s="175"/>
      <c r="H43" s="175"/>
      <c r="I43" s="175"/>
      <c r="J43" s="175"/>
      <c r="K43" s="175"/>
    </row>
    <row r="44" spans="1:11">
      <c r="B44" s="175"/>
      <c r="C44" s="217"/>
      <c r="D44" s="217"/>
      <c r="E44" s="217"/>
      <c r="F44" s="217"/>
      <c r="G44" s="175"/>
      <c r="H44" s="175"/>
      <c r="I44" s="175"/>
      <c r="J44" s="175"/>
      <c r="K44" s="175"/>
    </row>
    <row r="45" spans="1:11">
      <c r="B45" s="175"/>
      <c r="C45" s="217"/>
      <c r="D45" s="217"/>
      <c r="E45" s="217"/>
      <c r="F45" s="217"/>
      <c r="G45" s="175"/>
      <c r="H45" s="175"/>
      <c r="I45" s="175"/>
      <c r="J45" s="175"/>
      <c r="K45" s="175"/>
    </row>
    <row r="46" spans="1:11">
      <c r="B46" s="175"/>
      <c r="C46" s="217"/>
      <c r="D46" s="217"/>
      <c r="E46" s="217"/>
      <c r="F46" s="217"/>
      <c r="G46" s="175"/>
      <c r="H46" s="175"/>
      <c r="I46" s="175"/>
      <c r="J46" s="175"/>
      <c r="K46" s="175"/>
    </row>
    <row r="47" spans="1:11">
      <c r="B47" s="175"/>
      <c r="C47" s="217"/>
      <c r="D47" s="217"/>
      <c r="E47" s="217"/>
      <c r="F47" s="217"/>
      <c r="G47" s="175"/>
      <c r="H47" s="175"/>
      <c r="I47" s="175"/>
      <c r="J47" s="175"/>
      <c r="K47" s="175"/>
    </row>
    <row r="48" spans="1:11">
      <c r="B48" s="175"/>
      <c r="C48" s="217"/>
      <c r="D48" s="217"/>
      <c r="E48" s="217"/>
      <c r="F48" s="217"/>
      <c r="G48" s="175"/>
      <c r="H48" s="175"/>
      <c r="I48" s="175"/>
      <c r="J48" s="175"/>
      <c r="K48" s="175"/>
    </row>
    <row r="49" spans="2:11">
      <c r="B49" s="175"/>
      <c r="C49" s="217"/>
      <c r="D49" s="217"/>
      <c r="E49" s="217"/>
      <c r="F49" s="217"/>
      <c r="G49" s="175"/>
      <c r="H49" s="175"/>
      <c r="I49" s="175"/>
      <c r="J49" s="175"/>
      <c r="K49" s="175"/>
    </row>
    <row r="50" spans="2:11">
      <c r="B50" s="175"/>
      <c r="C50" s="217"/>
      <c r="D50" s="217"/>
      <c r="E50" s="217"/>
      <c r="F50" s="217"/>
      <c r="G50" s="175"/>
      <c r="H50" s="175"/>
      <c r="I50" s="175"/>
      <c r="J50" s="175"/>
      <c r="K50" s="175"/>
    </row>
    <row r="51" spans="2:11">
      <c r="B51" s="175"/>
      <c r="C51" s="217"/>
      <c r="D51" s="217"/>
      <c r="E51" s="217"/>
      <c r="F51" s="217"/>
      <c r="G51" s="175"/>
      <c r="H51" s="175"/>
      <c r="I51" s="175"/>
      <c r="J51" s="175"/>
      <c r="K51" s="175"/>
    </row>
    <row r="52" spans="2:11">
      <c r="B52" s="175"/>
      <c r="C52" s="217"/>
      <c r="D52" s="217"/>
      <c r="E52" s="217"/>
      <c r="F52" s="217"/>
      <c r="G52" s="175"/>
      <c r="H52" s="175"/>
      <c r="I52" s="175"/>
      <c r="J52" s="175"/>
      <c r="K52" s="175"/>
    </row>
    <row r="53" spans="2:11">
      <c r="B53" s="175"/>
      <c r="C53" s="217"/>
      <c r="D53" s="217"/>
      <c r="E53" s="217"/>
      <c r="F53" s="217"/>
      <c r="G53" s="175"/>
      <c r="H53" s="175"/>
      <c r="I53" s="175"/>
      <c r="J53" s="175"/>
      <c r="K53" s="175"/>
    </row>
    <row r="54" spans="2:11">
      <c r="B54" s="175"/>
      <c r="C54" s="217"/>
      <c r="D54" s="217"/>
      <c r="E54" s="217"/>
      <c r="F54" s="217"/>
      <c r="G54" s="175"/>
      <c r="H54" s="175"/>
      <c r="I54" s="175"/>
      <c r="J54" s="175"/>
      <c r="K54" s="175"/>
    </row>
  </sheetData>
  <mergeCells count="24"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  <mergeCell ref="B15:B18"/>
    <mergeCell ref="C15:C18"/>
    <mergeCell ref="D15:H15"/>
    <mergeCell ref="D17:D18"/>
    <mergeCell ref="E17:E18"/>
    <mergeCell ref="F17:F18"/>
    <mergeCell ref="G17:G18"/>
    <mergeCell ref="H17:H18"/>
    <mergeCell ref="D10:E10"/>
    <mergeCell ref="F1:H2"/>
    <mergeCell ref="C4:H4"/>
    <mergeCell ref="C6:H6"/>
    <mergeCell ref="C7:H7"/>
    <mergeCell ref="B8:H8"/>
  </mergeCells>
  <pageMargins left="0.51181102362204722" right="0.51181102362204722" top="0.15748031496062992" bottom="0.1574803149606299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6B27-E71C-4C1B-AF5A-7F9B19DA94AC}">
  <dimension ref="A2:I38"/>
  <sheetViews>
    <sheetView showRuler="0" topLeftCell="A10" zoomScaleNormal="100" workbookViewId="0">
      <selection activeCell="L24" sqref="L24"/>
    </sheetView>
  </sheetViews>
  <sheetFormatPr defaultRowHeight="15"/>
  <cols>
    <col min="1" max="1" width="6.42578125" style="223" customWidth="1"/>
    <col min="2" max="2" width="13.7109375" style="223" customWidth="1"/>
    <col min="3" max="3" width="11.5703125" style="223" customWidth="1"/>
    <col min="4" max="4" width="9.140625" style="223"/>
    <col min="5" max="5" width="7.140625" style="223" customWidth="1"/>
    <col min="6" max="6" width="13.7109375" style="223" customWidth="1"/>
    <col min="7" max="7" width="10" style="223" customWidth="1"/>
    <col min="8" max="8" width="13.5703125" style="223" customWidth="1"/>
    <col min="9" max="9" width="9.140625" style="223"/>
    <col min="10" max="16384" width="9.140625" style="222"/>
  </cols>
  <sheetData>
    <row r="2" spans="1:9">
      <c r="A2" s="436" t="s">
        <v>319</v>
      </c>
      <c r="B2" s="436"/>
      <c r="C2" s="436"/>
      <c r="D2" s="436"/>
      <c r="E2" s="436"/>
      <c r="F2" s="436"/>
      <c r="G2" s="436"/>
      <c r="H2" s="436"/>
    </row>
    <row r="3" spans="1:9">
      <c r="A3" s="431" t="s">
        <v>2</v>
      </c>
      <c r="B3" s="431"/>
      <c r="C3" s="431"/>
      <c r="D3" s="431"/>
      <c r="E3" s="431"/>
      <c r="F3" s="431"/>
      <c r="G3" s="431"/>
      <c r="H3" s="431"/>
    </row>
    <row r="6" spans="1:9">
      <c r="A6" s="438" t="s">
        <v>318</v>
      </c>
      <c r="B6" s="438"/>
      <c r="C6" s="438"/>
      <c r="D6" s="438"/>
      <c r="E6" s="438"/>
      <c r="F6" s="438"/>
      <c r="G6" s="438"/>
      <c r="H6" s="438"/>
    </row>
    <row r="9" spans="1:9" ht="15" customHeight="1">
      <c r="A9" s="437" t="s">
        <v>317</v>
      </c>
      <c r="B9" s="437"/>
      <c r="C9" s="437"/>
      <c r="D9" s="437"/>
      <c r="E9" s="437"/>
      <c r="F9" s="437"/>
      <c r="G9" s="437"/>
      <c r="H9" s="437"/>
      <c r="I9" s="222"/>
    </row>
    <row r="10" spans="1:9">
      <c r="D10" s="232"/>
    </row>
    <row r="11" spans="1:9">
      <c r="C11" s="438" t="s">
        <v>316</v>
      </c>
      <c r="D11" s="438"/>
      <c r="E11" s="438"/>
      <c r="F11" s="438"/>
    </row>
    <row r="12" spans="1:9">
      <c r="B12" s="440" t="s">
        <v>260</v>
      </c>
      <c r="C12" s="440"/>
      <c r="D12" s="440"/>
      <c r="E12" s="440"/>
      <c r="F12" s="440"/>
      <c r="G12" s="440"/>
    </row>
    <row r="14" spans="1:9" ht="15" customHeight="1">
      <c r="A14" s="432" t="s">
        <v>315</v>
      </c>
      <c r="B14" s="432"/>
      <c r="C14" s="231" t="s">
        <v>314</v>
      </c>
      <c r="D14" s="230"/>
      <c r="E14" s="230"/>
      <c r="F14" s="230"/>
      <c r="G14" s="230"/>
      <c r="H14" s="230"/>
      <c r="I14" s="222"/>
    </row>
    <row r="15" spans="1:9">
      <c r="A15" s="439" t="s">
        <v>313</v>
      </c>
      <c r="B15" s="439"/>
      <c r="C15" s="439"/>
      <c r="D15" s="439"/>
      <c r="E15" s="439"/>
      <c r="F15" s="439"/>
      <c r="G15" s="439"/>
      <c r="H15" s="439"/>
    </row>
    <row r="16" spans="1:9" ht="27.95" customHeight="1">
      <c r="A16" s="233" t="s">
        <v>312</v>
      </c>
      <c r="B16" s="233" t="s">
        <v>311</v>
      </c>
      <c r="C16" s="433" t="s">
        <v>310</v>
      </c>
      <c r="D16" s="434"/>
      <c r="E16" s="435"/>
      <c r="F16" s="233" t="s">
        <v>309</v>
      </c>
      <c r="G16" s="234" t="s">
        <v>308</v>
      </c>
      <c r="H16" s="234" t="s">
        <v>307</v>
      </c>
      <c r="I16" s="222"/>
    </row>
    <row r="17" spans="1:8">
      <c r="A17" s="225">
        <v>1</v>
      </c>
      <c r="B17" s="224" t="s">
        <v>290</v>
      </c>
      <c r="C17" s="428" t="s">
        <v>306</v>
      </c>
      <c r="D17" s="428"/>
      <c r="E17" s="428"/>
      <c r="F17" s="228" t="s">
        <v>303</v>
      </c>
      <c r="G17" s="227">
        <v>1</v>
      </c>
      <c r="H17" s="226">
        <v>862</v>
      </c>
    </row>
    <row r="18" spans="1:8">
      <c r="A18" s="235"/>
      <c r="B18" s="236"/>
      <c r="C18" s="427" t="s">
        <v>304</v>
      </c>
      <c r="D18" s="427"/>
      <c r="E18" s="427"/>
      <c r="F18" s="237" t="s">
        <v>303</v>
      </c>
      <c r="G18" s="238">
        <v>1</v>
      </c>
      <c r="H18" s="239">
        <f>0+H17</f>
        <v>862</v>
      </c>
    </row>
    <row r="19" spans="1:8">
      <c r="A19" s="225">
        <v>2</v>
      </c>
      <c r="B19" s="224" t="s">
        <v>293</v>
      </c>
      <c r="C19" s="428" t="s">
        <v>305</v>
      </c>
      <c r="D19" s="428"/>
      <c r="E19" s="428"/>
      <c r="F19" s="228" t="s">
        <v>303</v>
      </c>
      <c r="G19" s="227">
        <v>1</v>
      </c>
      <c r="H19" s="226">
        <v>308281.46000000002</v>
      </c>
    </row>
    <row r="20" spans="1:8">
      <c r="A20" s="235"/>
      <c r="B20" s="236"/>
      <c r="C20" s="427" t="s">
        <v>304</v>
      </c>
      <c r="D20" s="427"/>
      <c r="E20" s="427"/>
      <c r="F20" s="237" t="s">
        <v>303</v>
      </c>
      <c r="G20" s="238">
        <v>1</v>
      </c>
      <c r="H20" s="239">
        <f>0+H19</f>
        <v>308281.46000000002</v>
      </c>
    </row>
    <row r="21" spans="1:8">
      <c r="A21" s="225">
        <v>3</v>
      </c>
      <c r="B21" s="224" t="s">
        <v>295</v>
      </c>
      <c r="C21" s="428" t="s">
        <v>305</v>
      </c>
      <c r="D21" s="428"/>
      <c r="E21" s="428"/>
      <c r="F21" s="228" t="s">
        <v>303</v>
      </c>
      <c r="G21" s="227">
        <v>1</v>
      </c>
      <c r="H21" s="226">
        <v>6000</v>
      </c>
    </row>
    <row r="22" spans="1:8">
      <c r="A22" s="235"/>
      <c r="B22" s="236"/>
      <c r="C22" s="427" t="s">
        <v>304</v>
      </c>
      <c r="D22" s="427"/>
      <c r="E22" s="427"/>
      <c r="F22" s="237" t="s">
        <v>303</v>
      </c>
      <c r="G22" s="238">
        <v>1</v>
      </c>
      <c r="H22" s="239">
        <f>0+H21</f>
        <v>6000</v>
      </c>
    </row>
    <row r="23" spans="1:8">
      <c r="A23" s="225">
        <v>4</v>
      </c>
      <c r="B23" s="224" t="s">
        <v>285</v>
      </c>
      <c r="C23" s="428" t="s">
        <v>306</v>
      </c>
      <c r="D23" s="428"/>
      <c r="E23" s="428"/>
      <c r="F23" s="228" t="s">
        <v>303</v>
      </c>
      <c r="G23" s="227">
        <v>1</v>
      </c>
      <c r="H23" s="226">
        <v>11845.29</v>
      </c>
    </row>
    <row r="24" spans="1:8">
      <c r="A24" s="225">
        <v>5</v>
      </c>
      <c r="B24" s="224" t="s">
        <v>285</v>
      </c>
      <c r="C24" s="428" t="s">
        <v>305</v>
      </c>
      <c r="D24" s="428"/>
      <c r="E24" s="428"/>
      <c r="F24" s="228" t="s">
        <v>303</v>
      </c>
      <c r="G24" s="227">
        <v>1</v>
      </c>
      <c r="H24" s="226">
        <v>415866.89</v>
      </c>
    </row>
    <row r="25" spans="1:8">
      <c r="A25" s="235"/>
      <c r="B25" s="236"/>
      <c r="C25" s="427" t="s">
        <v>304</v>
      </c>
      <c r="D25" s="427"/>
      <c r="E25" s="427"/>
      <c r="F25" s="237" t="s">
        <v>303</v>
      </c>
      <c r="G25" s="238">
        <v>1</v>
      </c>
      <c r="H25" s="239">
        <f>0+H23+H24</f>
        <v>427712.18</v>
      </c>
    </row>
    <row r="26" spans="1:8">
      <c r="A26" s="225">
        <v>6</v>
      </c>
      <c r="B26" s="224" t="s">
        <v>297</v>
      </c>
      <c r="C26" s="428" t="s">
        <v>305</v>
      </c>
      <c r="D26" s="428"/>
      <c r="E26" s="428"/>
      <c r="F26" s="228" t="s">
        <v>303</v>
      </c>
      <c r="G26" s="227">
        <v>1</v>
      </c>
      <c r="H26" s="226">
        <v>2652</v>
      </c>
    </row>
    <row r="27" spans="1:8">
      <c r="A27" s="235"/>
      <c r="B27" s="236"/>
      <c r="C27" s="427" t="s">
        <v>304</v>
      </c>
      <c r="D27" s="427"/>
      <c r="E27" s="427"/>
      <c r="F27" s="237" t="s">
        <v>303</v>
      </c>
      <c r="G27" s="238">
        <v>1</v>
      </c>
      <c r="H27" s="239">
        <f>0+H26</f>
        <v>2652</v>
      </c>
    </row>
    <row r="28" spans="1:8">
      <c r="A28" s="225">
        <v>7</v>
      </c>
      <c r="B28" s="224" t="s">
        <v>299</v>
      </c>
      <c r="C28" s="428" t="s">
        <v>305</v>
      </c>
      <c r="D28" s="428"/>
      <c r="E28" s="428"/>
      <c r="F28" s="228" t="s">
        <v>303</v>
      </c>
      <c r="G28" s="227">
        <v>1</v>
      </c>
      <c r="H28" s="226">
        <v>1760</v>
      </c>
    </row>
    <row r="29" spans="1:8">
      <c r="A29" s="235"/>
      <c r="B29" s="236"/>
      <c r="C29" s="427" t="s">
        <v>304</v>
      </c>
      <c r="D29" s="427"/>
      <c r="E29" s="427"/>
      <c r="F29" s="237" t="s">
        <v>303</v>
      </c>
      <c r="G29" s="238">
        <v>1</v>
      </c>
      <c r="H29" s="239">
        <f>0+H28</f>
        <v>1760</v>
      </c>
    </row>
    <row r="30" spans="1:8">
      <c r="C30" s="426"/>
      <c r="D30" s="426"/>
      <c r="E30" s="426"/>
    </row>
    <row r="32" spans="1:8" ht="27" customHeight="1">
      <c r="A32" s="432" t="s">
        <v>254</v>
      </c>
      <c r="B32" s="432"/>
      <c r="C32" s="432"/>
      <c r="D32" s="432"/>
      <c r="E32" s="429" t="s">
        <v>255</v>
      </c>
      <c r="F32" s="429"/>
      <c r="G32" s="429"/>
      <c r="H32" s="429"/>
    </row>
    <row r="33" spans="1:8">
      <c r="A33" s="229"/>
      <c r="B33" s="229"/>
      <c r="C33" s="229"/>
      <c r="D33" s="229"/>
      <c r="E33" s="430" t="s">
        <v>302</v>
      </c>
      <c r="F33" s="430"/>
      <c r="G33" s="430"/>
      <c r="H33" s="430"/>
    </row>
    <row r="34" spans="1:8">
      <c r="A34" s="229"/>
      <c r="B34" s="229"/>
      <c r="C34" s="229"/>
      <c r="D34" s="229"/>
    </row>
    <row r="35" spans="1:8" ht="32.25" customHeight="1">
      <c r="A35" s="432" t="s">
        <v>27</v>
      </c>
      <c r="B35" s="432"/>
      <c r="C35" s="432"/>
      <c r="D35" s="432"/>
      <c r="E35" s="429" t="s">
        <v>28</v>
      </c>
      <c r="F35" s="429"/>
      <c r="G35" s="429"/>
      <c r="H35" s="429"/>
    </row>
    <row r="36" spans="1:8">
      <c r="E36" s="430" t="s">
        <v>302</v>
      </c>
      <c r="F36" s="430"/>
      <c r="G36" s="430"/>
      <c r="H36" s="430"/>
    </row>
    <row r="38" spans="1:8">
      <c r="A38" s="219" t="s">
        <v>275</v>
      </c>
    </row>
  </sheetData>
  <mergeCells count="29">
    <mergeCell ref="A2:H2"/>
    <mergeCell ref="A9:H9"/>
    <mergeCell ref="C11:F11"/>
    <mergeCell ref="A15:H15"/>
    <mergeCell ref="B12:G12"/>
    <mergeCell ref="A14:B14"/>
    <mergeCell ref="A6:H6"/>
    <mergeCell ref="E32:H32"/>
    <mergeCell ref="E33:H33"/>
    <mergeCell ref="E35:H35"/>
    <mergeCell ref="E36:H36"/>
    <mergeCell ref="A3:H3"/>
    <mergeCell ref="C17:E17"/>
    <mergeCell ref="C18:E18"/>
    <mergeCell ref="A32:D32"/>
    <mergeCell ref="A35:D35"/>
    <mergeCell ref="C16:E16"/>
    <mergeCell ref="C19:E19"/>
    <mergeCell ref="C20:E20"/>
    <mergeCell ref="C21:E21"/>
    <mergeCell ref="C22:E22"/>
    <mergeCell ref="C23:E23"/>
    <mergeCell ref="C24:E24"/>
    <mergeCell ref="C30:E30"/>
    <mergeCell ref="C25:E25"/>
    <mergeCell ref="C26:E26"/>
    <mergeCell ref="C27:E27"/>
    <mergeCell ref="C28:E28"/>
    <mergeCell ref="C29:E29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31A1-893D-4CCB-935F-67BCFA64ACF1}">
  <sheetPr>
    <pageSetUpPr fitToPage="1"/>
  </sheetPr>
  <dimension ref="A1:L99"/>
  <sheetViews>
    <sheetView showRuler="0" topLeftCell="A25" zoomScaleNormal="100" workbookViewId="0">
      <selection activeCell="P91" sqref="P91"/>
    </sheetView>
  </sheetViews>
  <sheetFormatPr defaultRowHeight="15"/>
  <cols>
    <col min="1" max="2" width="1.85546875" style="257" customWidth="1"/>
    <col min="3" max="3" width="1.5703125" style="257" customWidth="1"/>
    <col min="4" max="4" width="2.28515625" style="257" customWidth="1"/>
    <col min="5" max="5" width="2" style="257" customWidth="1"/>
    <col min="6" max="6" width="2.42578125" style="257" customWidth="1"/>
    <col min="7" max="7" width="35.85546875" style="255" customWidth="1"/>
    <col min="8" max="8" width="3.42578125" style="256" customWidth="1"/>
    <col min="9" max="10" width="10.7109375" style="255" customWidth="1"/>
    <col min="11" max="11" width="13.28515625" style="255" customWidth="1"/>
    <col min="12" max="12" width="9.140625" style="223"/>
    <col min="13" max="16384" width="9.140625" style="222"/>
  </cols>
  <sheetData>
    <row r="1" spans="1:11">
      <c r="A1" s="265"/>
      <c r="B1" s="265"/>
      <c r="C1" s="265"/>
      <c r="D1" s="265"/>
      <c r="E1" s="265"/>
      <c r="F1" s="265"/>
      <c r="G1" s="265"/>
      <c r="H1" s="304" t="s">
        <v>407</v>
      </c>
      <c r="I1" s="229"/>
      <c r="J1" s="223"/>
      <c r="K1" s="265"/>
    </row>
    <row r="2" spans="1:11">
      <c r="A2" s="265"/>
      <c r="B2" s="265"/>
      <c r="C2" s="265"/>
      <c r="D2" s="265"/>
      <c r="E2" s="265"/>
      <c r="F2" s="265"/>
      <c r="G2" s="265"/>
      <c r="H2" s="304" t="s">
        <v>406</v>
      </c>
      <c r="I2" s="229"/>
      <c r="J2" s="223"/>
      <c r="K2" s="265"/>
    </row>
    <row r="3" spans="1:11" ht="15" customHeight="1">
      <c r="A3" s="265"/>
      <c r="B3" s="265"/>
      <c r="C3" s="265"/>
      <c r="D3" s="265"/>
      <c r="E3" s="265"/>
      <c r="F3" s="265"/>
      <c r="G3" s="265"/>
      <c r="H3" s="304" t="s">
        <v>405</v>
      </c>
      <c r="I3" s="229"/>
      <c r="J3" s="303"/>
      <c r="K3" s="265"/>
    </row>
    <row r="4" spans="1:11" ht="6" customHeight="1">
      <c r="A4" s="265"/>
      <c r="B4" s="265"/>
      <c r="C4" s="265"/>
      <c r="D4" s="265"/>
      <c r="E4" s="265"/>
      <c r="F4" s="265"/>
      <c r="G4" s="265"/>
      <c r="I4" s="223"/>
      <c r="J4" s="303"/>
      <c r="K4" s="265"/>
    </row>
    <row r="5" spans="1:11">
      <c r="A5" s="452" t="s">
        <v>404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</row>
    <row r="6" spans="1:11" ht="30" customHeight="1">
      <c r="A6" s="451" t="s">
        <v>245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</row>
    <row r="7" spans="1:11">
      <c r="A7" s="451" t="s">
        <v>244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</row>
    <row r="8" spans="1:11" ht="6.95" customHeight="1">
      <c r="A8" s="269"/>
      <c r="B8" s="269"/>
      <c r="C8" s="269"/>
      <c r="D8" s="269"/>
      <c r="E8" s="269"/>
      <c r="F8" s="291"/>
      <c r="G8" s="453"/>
      <c r="H8" s="453"/>
      <c r="I8" s="451"/>
      <c r="J8" s="451"/>
      <c r="K8" s="451"/>
    </row>
    <row r="9" spans="1:11" ht="15" customHeight="1">
      <c r="A9" s="454" t="s">
        <v>403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</row>
    <row r="10" spans="1:11" ht="6.95" customHeight="1">
      <c r="A10" s="302"/>
      <c r="B10" s="301"/>
      <c r="C10" s="301"/>
      <c r="D10" s="301"/>
      <c r="E10" s="301"/>
      <c r="F10" s="301"/>
      <c r="G10" s="301"/>
      <c r="H10" s="301"/>
      <c r="I10" s="301"/>
      <c r="J10" s="301"/>
      <c r="K10" s="301"/>
    </row>
    <row r="11" spans="1:11">
      <c r="A11" s="456" t="s">
        <v>402</v>
      </c>
      <c r="B11" s="451"/>
      <c r="C11" s="451"/>
      <c r="D11" s="451"/>
      <c r="E11" s="451"/>
      <c r="F11" s="451"/>
      <c r="G11" s="451"/>
      <c r="H11" s="451"/>
      <c r="I11" s="451"/>
      <c r="J11" s="451"/>
      <c r="K11" s="451"/>
    </row>
    <row r="12" spans="1:11">
      <c r="A12" s="451" t="s">
        <v>279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</row>
    <row r="13" spans="1:11">
      <c r="A13" s="451" t="s">
        <v>242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</row>
    <row r="14" spans="1:11" ht="11.1" customHeight="1">
      <c r="A14" s="302"/>
      <c r="B14" s="301"/>
      <c r="C14" s="301"/>
      <c r="D14" s="301"/>
      <c r="E14" s="301"/>
      <c r="F14" s="301"/>
      <c r="G14" s="291"/>
      <c r="H14" s="291"/>
      <c r="I14" s="291"/>
      <c r="J14" s="291"/>
      <c r="K14" s="291"/>
    </row>
    <row r="15" spans="1:11">
      <c r="A15" s="456" t="s">
        <v>241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1" ht="15" customHeight="1">
      <c r="A16" s="451" t="s">
        <v>401</v>
      </c>
      <c r="B16" s="451"/>
      <c r="C16" s="451"/>
      <c r="D16" s="451"/>
      <c r="E16" s="451"/>
      <c r="F16" s="451"/>
      <c r="G16" s="451"/>
      <c r="H16" s="451"/>
      <c r="I16" s="451"/>
      <c r="J16" s="451"/>
      <c r="K16" s="451"/>
    </row>
    <row r="17" spans="1:11">
      <c r="A17" s="296"/>
      <c r="B17" s="291"/>
      <c r="C17" s="291"/>
      <c r="D17" s="291"/>
      <c r="E17" s="291"/>
      <c r="F17" s="291"/>
      <c r="G17" s="291" t="s">
        <v>400</v>
      </c>
      <c r="H17" s="291"/>
      <c r="I17" s="265"/>
      <c r="J17" s="265"/>
      <c r="K17" s="300"/>
    </row>
    <row r="18" spans="1:11" ht="9" customHeight="1">
      <c r="A18" s="451"/>
      <c r="B18" s="451"/>
      <c r="C18" s="451"/>
      <c r="D18" s="451"/>
      <c r="E18" s="451"/>
      <c r="F18" s="451"/>
      <c r="G18" s="451"/>
      <c r="H18" s="451"/>
      <c r="I18" s="451"/>
      <c r="J18" s="451"/>
      <c r="K18" s="451"/>
    </row>
    <row r="19" spans="1:11">
      <c r="A19" s="296"/>
      <c r="B19" s="291"/>
      <c r="C19" s="291"/>
      <c r="D19" s="291"/>
      <c r="E19" s="291"/>
      <c r="F19" s="291"/>
      <c r="G19" s="291"/>
      <c r="H19" s="291"/>
      <c r="I19" s="299"/>
      <c r="J19" s="298"/>
      <c r="K19" s="297" t="s">
        <v>238</v>
      </c>
    </row>
    <row r="20" spans="1:11">
      <c r="A20" s="296"/>
      <c r="B20" s="291"/>
      <c r="C20" s="291"/>
      <c r="D20" s="291"/>
      <c r="E20" s="291"/>
      <c r="F20" s="291"/>
      <c r="G20" s="291"/>
      <c r="H20" s="291"/>
      <c r="I20" s="295"/>
      <c r="J20" s="295" t="s">
        <v>399</v>
      </c>
      <c r="K20" s="294"/>
    </row>
    <row r="21" spans="1:11">
      <c r="A21" s="296"/>
      <c r="B21" s="291"/>
      <c r="C21" s="291"/>
      <c r="D21" s="291"/>
      <c r="E21" s="291"/>
      <c r="F21" s="291"/>
      <c r="G21" s="291"/>
      <c r="H21" s="291"/>
      <c r="I21" s="295"/>
      <c r="J21" s="295" t="s">
        <v>236</v>
      </c>
      <c r="K21" s="294"/>
    </row>
    <row r="22" spans="1:11">
      <c r="A22" s="296"/>
      <c r="B22" s="291"/>
      <c r="C22" s="291"/>
      <c r="D22" s="291"/>
      <c r="E22" s="291"/>
      <c r="F22" s="291"/>
      <c r="G22" s="291"/>
      <c r="H22" s="291"/>
      <c r="I22" s="289"/>
      <c r="J22" s="295" t="s">
        <v>235</v>
      </c>
      <c r="K22" s="294" t="s">
        <v>234</v>
      </c>
    </row>
    <row r="23" spans="1:11" ht="8.1" customHeight="1">
      <c r="A23" s="269"/>
      <c r="B23" s="269"/>
      <c r="C23" s="269"/>
      <c r="D23" s="269"/>
      <c r="E23" s="269"/>
      <c r="F23" s="269"/>
      <c r="G23" s="291"/>
      <c r="H23" s="291"/>
      <c r="I23" s="290"/>
      <c r="J23" s="290"/>
      <c r="K23" s="293"/>
    </row>
    <row r="24" spans="1:11">
      <c r="A24" s="269"/>
      <c r="B24" s="269"/>
      <c r="C24" s="269"/>
      <c r="D24" s="269"/>
      <c r="E24" s="269"/>
      <c r="F24" s="269"/>
      <c r="G24" s="292"/>
      <c r="H24" s="291"/>
      <c r="I24" s="290"/>
      <c r="J24" s="290"/>
      <c r="K24" s="289" t="s">
        <v>398</v>
      </c>
    </row>
    <row r="25" spans="1:11" ht="15" customHeight="1">
      <c r="A25" s="445" t="s">
        <v>228</v>
      </c>
      <c r="B25" s="460"/>
      <c r="C25" s="460"/>
      <c r="D25" s="460"/>
      <c r="E25" s="460"/>
      <c r="F25" s="460"/>
      <c r="G25" s="445" t="s">
        <v>227</v>
      </c>
      <c r="H25" s="445" t="s">
        <v>397</v>
      </c>
      <c r="I25" s="461" t="s">
        <v>396</v>
      </c>
      <c r="J25" s="462"/>
      <c r="K25" s="462"/>
    </row>
    <row r="26" spans="1:11">
      <c r="A26" s="460"/>
      <c r="B26" s="460"/>
      <c r="C26" s="460"/>
      <c r="D26" s="460"/>
      <c r="E26" s="460"/>
      <c r="F26" s="460"/>
      <c r="G26" s="445"/>
      <c r="H26" s="445"/>
      <c r="I26" s="443" t="s">
        <v>329</v>
      </c>
      <c r="J26" s="443"/>
      <c r="K26" s="444"/>
    </row>
    <row r="27" spans="1:11" ht="24.95" customHeight="1">
      <c r="A27" s="460"/>
      <c r="B27" s="460"/>
      <c r="C27" s="460"/>
      <c r="D27" s="460"/>
      <c r="E27" s="460"/>
      <c r="F27" s="460"/>
      <c r="G27" s="445"/>
      <c r="H27" s="445"/>
      <c r="I27" s="445" t="s">
        <v>395</v>
      </c>
      <c r="J27" s="445" t="s">
        <v>394</v>
      </c>
      <c r="K27" s="446"/>
    </row>
    <row r="28" spans="1:11" ht="36" customHeight="1">
      <c r="A28" s="460"/>
      <c r="B28" s="460"/>
      <c r="C28" s="460"/>
      <c r="D28" s="460"/>
      <c r="E28" s="460"/>
      <c r="F28" s="460"/>
      <c r="G28" s="445"/>
      <c r="H28" s="445"/>
      <c r="I28" s="445"/>
      <c r="J28" s="288" t="s">
        <v>393</v>
      </c>
      <c r="K28" s="288" t="s">
        <v>392</v>
      </c>
    </row>
    <row r="29" spans="1:11">
      <c r="A29" s="457">
        <v>1</v>
      </c>
      <c r="B29" s="457"/>
      <c r="C29" s="457"/>
      <c r="D29" s="457"/>
      <c r="E29" s="457"/>
      <c r="F29" s="457"/>
      <c r="G29" s="279">
        <v>2</v>
      </c>
      <c r="H29" s="279">
        <v>3</v>
      </c>
      <c r="I29" s="279">
        <v>4</v>
      </c>
      <c r="J29" s="279">
        <v>5</v>
      </c>
      <c r="K29" s="279">
        <v>6</v>
      </c>
    </row>
    <row r="30" spans="1:11">
      <c r="A30" s="275">
        <v>2</v>
      </c>
      <c r="B30" s="275"/>
      <c r="C30" s="284"/>
      <c r="D30" s="284"/>
      <c r="E30" s="284"/>
      <c r="F30" s="284"/>
      <c r="G30" s="287" t="s">
        <v>391</v>
      </c>
      <c r="H30" s="273">
        <v>1</v>
      </c>
      <c r="I30" s="272">
        <f>I31+I37+I39+I42+I47+I59+I66+I75+I81</f>
        <v>25.38</v>
      </c>
      <c r="J30" s="272">
        <f>J31+J37+J39+J42+J47+J59+J66+J75+J81</f>
        <v>91776.94</v>
      </c>
      <c r="K30" s="272">
        <f>K31+K37+K39+K42+K47+K59+K66+K75+K81</f>
        <v>0</v>
      </c>
    </row>
    <row r="31" spans="1:11">
      <c r="A31" s="275">
        <v>2</v>
      </c>
      <c r="B31" s="275">
        <v>1</v>
      </c>
      <c r="C31" s="275"/>
      <c r="D31" s="275"/>
      <c r="E31" s="275"/>
      <c r="F31" s="275"/>
      <c r="G31" s="274" t="s">
        <v>217</v>
      </c>
      <c r="H31" s="273">
        <v>2</v>
      </c>
      <c r="I31" s="272">
        <f>I32+I36</f>
        <v>0</v>
      </c>
      <c r="J31" s="272">
        <f>J32+J36</f>
        <v>85066.66</v>
      </c>
      <c r="K31" s="272">
        <f>K32+K36</f>
        <v>0</v>
      </c>
    </row>
    <row r="32" spans="1:11">
      <c r="A32" s="284">
        <v>2</v>
      </c>
      <c r="B32" s="284">
        <v>1</v>
      </c>
      <c r="C32" s="284">
        <v>1</v>
      </c>
      <c r="D32" s="284"/>
      <c r="E32" s="284"/>
      <c r="F32" s="284"/>
      <c r="G32" s="282" t="s">
        <v>390</v>
      </c>
      <c r="H32" s="279">
        <v>3</v>
      </c>
      <c r="I32" s="278">
        <f>I33+I35</f>
        <v>0</v>
      </c>
      <c r="J32" s="278">
        <f>J33+J35</f>
        <v>83713.66</v>
      </c>
      <c r="K32" s="278">
        <f>K33+K35</f>
        <v>0</v>
      </c>
    </row>
    <row r="33" spans="1:11">
      <c r="A33" s="284">
        <v>2</v>
      </c>
      <c r="B33" s="284">
        <v>1</v>
      </c>
      <c r="C33" s="284">
        <v>1</v>
      </c>
      <c r="D33" s="284">
        <v>1</v>
      </c>
      <c r="E33" s="284">
        <v>1</v>
      </c>
      <c r="F33" s="284">
        <v>1</v>
      </c>
      <c r="G33" s="282" t="s">
        <v>389</v>
      </c>
      <c r="H33" s="279">
        <v>4</v>
      </c>
      <c r="I33" s="278"/>
      <c r="J33" s="278">
        <v>83713.66</v>
      </c>
      <c r="K33" s="278"/>
    </row>
    <row r="34" spans="1:11">
      <c r="A34" s="284"/>
      <c r="B34" s="284"/>
      <c r="C34" s="284"/>
      <c r="D34" s="284"/>
      <c r="E34" s="284"/>
      <c r="F34" s="284"/>
      <c r="G34" s="282" t="s">
        <v>388</v>
      </c>
      <c r="H34" s="279">
        <v>5</v>
      </c>
      <c r="I34" s="278"/>
      <c r="J34" s="278">
        <v>2058.0700000000002</v>
      </c>
      <c r="K34" s="278"/>
    </row>
    <row r="35" spans="1:11" hidden="1" collapsed="1">
      <c r="A35" s="284">
        <v>2</v>
      </c>
      <c r="B35" s="284">
        <v>1</v>
      </c>
      <c r="C35" s="284">
        <v>1</v>
      </c>
      <c r="D35" s="284">
        <v>1</v>
      </c>
      <c r="E35" s="284">
        <v>2</v>
      </c>
      <c r="F35" s="284">
        <v>1</v>
      </c>
      <c r="G35" s="282" t="s">
        <v>214</v>
      </c>
      <c r="H35" s="279">
        <v>6</v>
      </c>
      <c r="I35" s="278"/>
      <c r="J35" s="278"/>
      <c r="K35" s="278"/>
    </row>
    <row r="36" spans="1:11">
      <c r="A36" s="284">
        <v>2</v>
      </c>
      <c r="B36" s="284">
        <v>1</v>
      </c>
      <c r="C36" s="284">
        <v>2</v>
      </c>
      <c r="D36" s="284"/>
      <c r="E36" s="284"/>
      <c r="F36" s="284"/>
      <c r="G36" s="282" t="s">
        <v>213</v>
      </c>
      <c r="H36" s="279">
        <v>7</v>
      </c>
      <c r="I36" s="278"/>
      <c r="J36" s="278">
        <v>1353</v>
      </c>
      <c r="K36" s="278"/>
    </row>
    <row r="37" spans="1:11">
      <c r="A37" s="275">
        <v>2</v>
      </c>
      <c r="B37" s="275">
        <v>2</v>
      </c>
      <c r="C37" s="275"/>
      <c r="D37" s="275"/>
      <c r="E37" s="275"/>
      <c r="F37" s="275"/>
      <c r="G37" s="274" t="s">
        <v>387</v>
      </c>
      <c r="H37" s="273">
        <v>8</v>
      </c>
      <c r="I37" s="286">
        <f>I38</f>
        <v>25.38</v>
      </c>
      <c r="J37" s="286">
        <f>J38</f>
        <v>6324.17</v>
      </c>
      <c r="K37" s="286">
        <f>K38</f>
        <v>0</v>
      </c>
    </row>
    <row r="38" spans="1:11">
      <c r="A38" s="284">
        <v>2</v>
      </c>
      <c r="B38" s="284">
        <v>2</v>
      </c>
      <c r="C38" s="284">
        <v>1</v>
      </c>
      <c r="D38" s="284"/>
      <c r="E38" s="284"/>
      <c r="F38" s="284"/>
      <c r="G38" s="282" t="s">
        <v>387</v>
      </c>
      <c r="H38" s="279">
        <v>9</v>
      </c>
      <c r="I38" s="278">
        <v>25.38</v>
      </c>
      <c r="J38" s="278">
        <v>6324.17</v>
      </c>
      <c r="K38" s="278"/>
    </row>
    <row r="39" spans="1:11" hidden="1" collapsed="1">
      <c r="A39" s="275">
        <v>2</v>
      </c>
      <c r="B39" s="275">
        <v>3</v>
      </c>
      <c r="C39" s="275"/>
      <c r="D39" s="275"/>
      <c r="E39" s="275"/>
      <c r="F39" s="275"/>
      <c r="G39" s="274" t="s">
        <v>196</v>
      </c>
      <c r="H39" s="273">
        <v>10</v>
      </c>
      <c r="I39" s="272">
        <f>I40+I41</f>
        <v>0</v>
      </c>
      <c r="J39" s="272">
        <f>J40+J41</f>
        <v>0</v>
      </c>
      <c r="K39" s="272">
        <f>K40+K41</f>
        <v>0</v>
      </c>
    </row>
    <row r="40" spans="1:11" hidden="1" collapsed="1">
      <c r="A40" s="284">
        <v>2</v>
      </c>
      <c r="B40" s="284">
        <v>3</v>
      </c>
      <c r="C40" s="284">
        <v>1</v>
      </c>
      <c r="D40" s="284"/>
      <c r="E40" s="284"/>
      <c r="F40" s="284"/>
      <c r="G40" s="282" t="s">
        <v>195</v>
      </c>
      <c r="H40" s="279">
        <v>11</v>
      </c>
      <c r="I40" s="278"/>
      <c r="J40" s="278"/>
      <c r="K40" s="278"/>
    </row>
    <row r="41" spans="1:11" hidden="1" collapsed="1">
      <c r="A41" s="284">
        <v>2</v>
      </c>
      <c r="B41" s="284">
        <v>3</v>
      </c>
      <c r="C41" s="284">
        <v>2</v>
      </c>
      <c r="D41" s="284"/>
      <c r="E41" s="284"/>
      <c r="F41" s="284"/>
      <c r="G41" s="282" t="s">
        <v>184</v>
      </c>
      <c r="H41" s="279">
        <v>12</v>
      </c>
      <c r="I41" s="278"/>
      <c r="J41" s="278"/>
      <c r="K41" s="278"/>
    </row>
    <row r="42" spans="1:11" hidden="1" collapsed="1">
      <c r="A42" s="275">
        <v>2</v>
      </c>
      <c r="B42" s="275">
        <v>4</v>
      </c>
      <c r="C42" s="275"/>
      <c r="D42" s="275"/>
      <c r="E42" s="275"/>
      <c r="F42" s="275"/>
      <c r="G42" s="274" t="s">
        <v>183</v>
      </c>
      <c r="H42" s="273">
        <v>13</v>
      </c>
      <c r="I42" s="272">
        <f>I43</f>
        <v>0</v>
      </c>
      <c r="J42" s="272">
        <f>J43</f>
        <v>0</v>
      </c>
      <c r="K42" s="272">
        <f>K43</f>
        <v>0</v>
      </c>
    </row>
    <row r="43" spans="1:11" hidden="1" collapsed="1">
      <c r="A43" s="284">
        <v>2</v>
      </c>
      <c r="B43" s="284">
        <v>4</v>
      </c>
      <c r="C43" s="284">
        <v>1</v>
      </c>
      <c r="D43" s="284"/>
      <c r="E43" s="284"/>
      <c r="F43" s="284"/>
      <c r="G43" s="282" t="s">
        <v>386</v>
      </c>
      <c r="H43" s="279">
        <v>14</v>
      </c>
      <c r="I43" s="278">
        <f>I44+I45+I46</f>
        <v>0</v>
      </c>
      <c r="J43" s="278">
        <f>J44+J45+J46</f>
        <v>0</v>
      </c>
      <c r="K43" s="278">
        <f>K44+K45+K46</f>
        <v>0</v>
      </c>
    </row>
    <row r="44" spans="1:11" hidden="1" collapsed="1">
      <c r="A44" s="284">
        <v>2</v>
      </c>
      <c r="B44" s="284">
        <v>4</v>
      </c>
      <c r="C44" s="284">
        <v>1</v>
      </c>
      <c r="D44" s="284">
        <v>1</v>
      </c>
      <c r="E44" s="284">
        <v>1</v>
      </c>
      <c r="F44" s="284">
        <v>1</v>
      </c>
      <c r="G44" s="282" t="s">
        <v>181</v>
      </c>
      <c r="H44" s="279">
        <v>15</v>
      </c>
      <c r="I44" s="278"/>
      <c r="J44" s="278"/>
      <c r="K44" s="278"/>
    </row>
    <row r="45" spans="1:11" hidden="1" collapsed="1">
      <c r="A45" s="284">
        <v>2</v>
      </c>
      <c r="B45" s="284">
        <v>4</v>
      </c>
      <c r="C45" s="284">
        <v>1</v>
      </c>
      <c r="D45" s="284">
        <v>1</v>
      </c>
      <c r="E45" s="284">
        <v>1</v>
      </c>
      <c r="F45" s="284">
        <v>2</v>
      </c>
      <c r="G45" s="282" t="s">
        <v>180</v>
      </c>
      <c r="H45" s="279">
        <v>16</v>
      </c>
      <c r="I45" s="278"/>
      <c r="J45" s="278"/>
      <c r="K45" s="278"/>
    </row>
    <row r="46" spans="1:11" hidden="1" collapsed="1">
      <c r="A46" s="284">
        <v>2</v>
      </c>
      <c r="B46" s="284">
        <v>4</v>
      </c>
      <c r="C46" s="284">
        <v>1</v>
      </c>
      <c r="D46" s="284">
        <v>1</v>
      </c>
      <c r="E46" s="284">
        <v>1</v>
      </c>
      <c r="F46" s="284">
        <v>3</v>
      </c>
      <c r="G46" s="282" t="s">
        <v>179</v>
      </c>
      <c r="H46" s="279">
        <v>17</v>
      </c>
      <c r="I46" s="278"/>
      <c r="J46" s="278"/>
      <c r="K46" s="278"/>
    </row>
    <row r="47" spans="1:11" hidden="1" collapsed="1">
      <c r="A47" s="275">
        <v>2</v>
      </c>
      <c r="B47" s="275">
        <v>5</v>
      </c>
      <c r="C47" s="275"/>
      <c r="D47" s="275"/>
      <c r="E47" s="275"/>
      <c r="F47" s="275"/>
      <c r="G47" s="274" t="s">
        <v>178</v>
      </c>
      <c r="H47" s="273">
        <v>18</v>
      </c>
      <c r="I47" s="272">
        <f>I48+I51+I54</f>
        <v>0</v>
      </c>
      <c r="J47" s="272">
        <f>J48+J51+J54</f>
        <v>0</v>
      </c>
      <c r="K47" s="272">
        <f>K48+K51+K54</f>
        <v>0</v>
      </c>
    </row>
    <row r="48" spans="1:11" hidden="1" collapsed="1">
      <c r="A48" s="284">
        <v>2</v>
      </c>
      <c r="B48" s="284">
        <v>5</v>
      </c>
      <c r="C48" s="284">
        <v>1</v>
      </c>
      <c r="D48" s="284"/>
      <c r="E48" s="284"/>
      <c r="F48" s="284"/>
      <c r="G48" s="282" t="s">
        <v>177</v>
      </c>
      <c r="H48" s="279">
        <v>19</v>
      </c>
      <c r="I48" s="278">
        <f>I49+I50</f>
        <v>0</v>
      </c>
      <c r="J48" s="278">
        <f>J49+J50</f>
        <v>0</v>
      </c>
      <c r="K48" s="278">
        <f>K49+K50</f>
        <v>0</v>
      </c>
    </row>
    <row r="49" spans="1:12" ht="24" hidden="1" customHeight="1" collapsed="1">
      <c r="A49" s="284">
        <v>2</v>
      </c>
      <c r="B49" s="284">
        <v>5</v>
      </c>
      <c r="C49" s="284">
        <v>1</v>
      </c>
      <c r="D49" s="284">
        <v>1</v>
      </c>
      <c r="E49" s="284">
        <v>1</v>
      </c>
      <c r="F49" s="284">
        <v>1</v>
      </c>
      <c r="G49" s="282" t="s">
        <v>176</v>
      </c>
      <c r="H49" s="279">
        <v>20</v>
      </c>
      <c r="I49" s="278"/>
      <c r="J49" s="278"/>
      <c r="K49" s="278"/>
      <c r="L49" s="222"/>
    </row>
    <row r="50" spans="1:12" hidden="1" collapsed="1">
      <c r="A50" s="284">
        <v>2</v>
      </c>
      <c r="B50" s="284">
        <v>5</v>
      </c>
      <c r="C50" s="284">
        <v>1</v>
      </c>
      <c r="D50" s="284">
        <v>1</v>
      </c>
      <c r="E50" s="284">
        <v>1</v>
      </c>
      <c r="F50" s="284">
        <v>2</v>
      </c>
      <c r="G50" s="282" t="s">
        <v>175</v>
      </c>
      <c r="H50" s="279">
        <v>21</v>
      </c>
      <c r="I50" s="278"/>
      <c r="J50" s="278"/>
      <c r="K50" s="278"/>
    </row>
    <row r="51" spans="1:12" hidden="1" collapsed="1">
      <c r="A51" s="284">
        <v>2</v>
      </c>
      <c r="B51" s="284">
        <v>5</v>
      </c>
      <c r="C51" s="284">
        <v>2</v>
      </c>
      <c r="D51" s="284"/>
      <c r="E51" s="284"/>
      <c r="F51" s="284"/>
      <c r="G51" s="282" t="s">
        <v>174</v>
      </c>
      <c r="H51" s="279">
        <v>22</v>
      </c>
      <c r="I51" s="278">
        <f>I52+I53</f>
        <v>0</v>
      </c>
      <c r="J51" s="278">
        <f>J52+J53</f>
        <v>0</v>
      </c>
      <c r="K51" s="278">
        <f>K52+K53</f>
        <v>0</v>
      </c>
    </row>
    <row r="52" spans="1:12" ht="24" hidden="1" customHeight="1" collapsed="1">
      <c r="A52" s="284">
        <v>2</v>
      </c>
      <c r="B52" s="284">
        <v>5</v>
      </c>
      <c r="C52" s="284">
        <v>2</v>
      </c>
      <c r="D52" s="284">
        <v>1</v>
      </c>
      <c r="E52" s="284">
        <v>1</v>
      </c>
      <c r="F52" s="284">
        <v>1</v>
      </c>
      <c r="G52" s="282" t="s">
        <v>173</v>
      </c>
      <c r="H52" s="279">
        <v>23</v>
      </c>
      <c r="I52" s="278"/>
      <c r="J52" s="278"/>
      <c r="K52" s="278"/>
      <c r="L52" s="222"/>
    </row>
    <row r="53" spans="1:12" ht="24" hidden="1" customHeight="1" collapsed="1">
      <c r="A53" s="284">
        <v>2</v>
      </c>
      <c r="B53" s="284">
        <v>5</v>
      </c>
      <c r="C53" s="284">
        <v>2</v>
      </c>
      <c r="D53" s="284">
        <v>1</v>
      </c>
      <c r="E53" s="284">
        <v>1</v>
      </c>
      <c r="F53" s="284">
        <v>2</v>
      </c>
      <c r="G53" s="282" t="s">
        <v>385</v>
      </c>
      <c r="H53" s="279">
        <v>24</v>
      </c>
      <c r="I53" s="278"/>
      <c r="J53" s="278"/>
      <c r="K53" s="278"/>
      <c r="L53" s="222"/>
    </row>
    <row r="54" spans="1:12" hidden="1" collapsed="1">
      <c r="A54" s="284">
        <v>2</v>
      </c>
      <c r="B54" s="284">
        <v>5</v>
      </c>
      <c r="C54" s="284">
        <v>3</v>
      </c>
      <c r="D54" s="284"/>
      <c r="E54" s="284"/>
      <c r="F54" s="284"/>
      <c r="G54" s="282" t="s">
        <v>171</v>
      </c>
      <c r="H54" s="279">
        <v>25</v>
      </c>
      <c r="I54" s="278">
        <f>I55+I56+I57+I58</f>
        <v>0</v>
      </c>
      <c r="J54" s="278">
        <f>J55+J56+J57+J58</f>
        <v>0</v>
      </c>
      <c r="K54" s="278">
        <f>K55+K56+K57+K58</f>
        <v>0</v>
      </c>
    </row>
    <row r="55" spans="1:12" ht="24" hidden="1" customHeight="1" collapsed="1">
      <c r="A55" s="284">
        <v>2</v>
      </c>
      <c r="B55" s="284">
        <v>5</v>
      </c>
      <c r="C55" s="284">
        <v>3</v>
      </c>
      <c r="D55" s="284">
        <v>1</v>
      </c>
      <c r="E55" s="284">
        <v>1</v>
      </c>
      <c r="F55" s="284">
        <v>1</v>
      </c>
      <c r="G55" s="282" t="s">
        <v>170</v>
      </c>
      <c r="H55" s="279">
        <v>26</v>
      </c>
      <c r="I55" s="278"/>
      <c r="J55" s="278"/>
      <c r="K55" s="278"/>
      <c r="L55" s="222"/>
    </row>
    <row r="56" spans="1:12" hidden="1" collapsed="1">
      <c r="A56" s="284">
        <v>2</v>
      </c>
      <c r="B56" s="284">
        <v>5</v>
      </c>
      <c r="C56" s="284">
        <v>3</v>
      </c>
      <c r="D56" s="284">
        <v>1</v>
      </c>
      <c r="E56" s="284">
        <v>1</v>
      </c>
      <c r="F56" s="284">
        <v>2</v>
      </c>
      <c r="G56" s="282" t="s">
        <v>169</v>
      </c>
      <c r="H56" s="279">
        <v>27</v>
      </c>
      <c r="I56" s="278"/>
      <c r="J56" s="278"/>
      <c r="K56" s="278"/>
    </row>
    <row r="57" spans="1:12" ht="24" hidden="1" customHeight="1" collapsed="1">
      <c r="A57" s="284">
        <v>2</v>
      </c>
      <c r="B57" s="284">
        <v>5</v>
      </c>
      <c r="C57" s="284">
        <v>3</v>
      </c>
      <c r="D57" s="284">
        <v>2</v>
      </c>
      <c r="E57" s="284">
        <v>1</v>
      </c>
      <c r="F57" s="284">
        <v>1</v>
      </c>
      <c r="G57" s="280" t="s">
        <v>168</v>
      </c>
      <c r="H57" s="279">
        <v>28</v>
      </c>
      <c r="I57" s="278"/>
      <c r="J57" s="278"/>
      <c r="K57" s="278"/>
      <c r="L57" s="222"/>
    </row>
    <row r="58" spans="1:12" hidden="1" collapsed="1">
      <c r="A58" s="284">
        <v>2</v>
      </c>
      <c r="B58" s="284">
        <v>5</v>
      </c>
      <c r="C58" s="284">
        <v>3</v>
      </c>
      <c r="D58" s="284">
        <v>2</v>
      </c>
      <c r="E58" s="284">
        <v>1</v>
      </c>
      <c r="F58" s="284">
        <v>2</v>
      </c>
      <c r="G58" s="280" t="s">
        <v>167</v>
      </c>
      <c r="H58" s="279">
        <v>29</v>
      </c>
      <c r="I58" s="278"/>
      <c r="J58" s="278"/>
      <c r="K58" s="278"/>
    </row>
    <row r="59" spans="1:12" hidden="1" collapsed="1">
      <c r="A59" s="275">
        <v>2</v>
      </c>
      <c r="B59" s="275">
        <v>6</v>
      </c>
      <c r="C59" s="275"/>
      <c r="D59" s="275"/>
      <c r="E59" s="275"/>
      <c r="F59" s="275"/>
      <c r="G59" s="274" t="s">
        <v>166</v>
      </c>
      <c r="H59" s="273">
        <v>30</v>
      </c>
      <c r="I59" s="272">
        <f>I60+I61+I62+I63+I64+I65</f>
        <v>0</v>
      </c>
      <c r="J59" s="272">
        <f>J60+J61+J62+J63+J64+J65</f>
        <v>0</v>
      </c>
      <c r="K59" s="272">
        <f>K60+K61+K62+K63+K64+K65</f>
        <v>0</v>
      </c>
    </row>
    <row r="60" spans="1:12" hidden="1" collapsed="1">
      <c r="A60" s="284">
        <v>2</v>
      </c>
      <c r="B60" s="284">
        <v>6</v>
      </c>
      <c r="C60" s="284">
        <v>1</v>
      </c>
      <c r="D60" s="284"/>
      <c r="E60" s="284"/>
      <c r="F60" s="284"/>
      <c r="G60" s="282" t="s">
        <v>384</v>
      </c>
      <c r="H60" s="279">
        <v>31</v>
      </c>
      <c r="I60" s="278"/>
      <c r="J60" s="278"/>
      <c r="K60" s="278"/>
    </row>
    <row r="61" spans="1:12" hidden="1" collapsed="1">
      <c r="A61" s="284">
        <v>2</v>
      </c>
      <c r="B61" s="284">
        <v>6</v>
      </c>
      <c r="C61" s="284">
        <v>2</v>
      </c>
      <c r="D61" s="284"/>
      <c r="E61" s="284"/>
      <c r="F61" s="284"/>
      <c r="G61" s="282" t="s">
        <v>383</v>
      </c>
      <c r="H61" s="279">
        <v>32</v>
      </c>
      <c r="I61" s="278"/>
      <c r="J61" s="278"/>
      <c r="K61" s="278"/>
    </row>
    <row r="62" spans="1:12" hidden="1" collapsed="1">
      <c r="A62" s="284">
        <v>2</v>
      </c>
      <c r="B62" s="284">
        <v>6</v>
      </c>
      <c r="C62" s="284">
        <v>3</v>
      </c>
      <c r="D62" s="284"/>
      <c r="E62" s="284"/>
      <c r="F62" s="284"/>
      <c r="G62" s="282" t="s">
        <v>382</v>
      </c>
      <c r="H62" s="279">
        <v>33</v>
      </c>
      <c r="I62" s="278"/>
      <c r="J62" s="278"/>
      <c r="K62" s="278"/>
    </row>
    <row r="63" spans="1:12" ht="24" hidden="1" customHeight="1" collapsed="1">
      <c r="A63" s="284">
        <v>2</v>
      </c>
      <c r="B63" s="284">
        <v>6</v>
      </c>
      <c r="C63" s="284">
        <v>4</v>
      </c>
      <c r="D63" s="284"/>
      <c r="E63" s="284"/>
      <c r="F63" s="284"/>
      <c r="G63" s="282" t="s">
        <v>160</v>
      </c>
      <c r="H63" s="279">
        <v>34</v>
      </c>
      <c r="I63" s="278"/>
      <c r="J63" s="278"/>
      <c r="K63" s="278"/>
      <c r="L63" s="222"/>
    </row>
    <row r="64" spans="1:12" ht="24" hidden="1" customHeight="1" collapsed="1">
      <c r="A64" s="284">
        <v>2</v>
      </c>
      <c r="B64" s="284">
        <v>6</v>
      </c>
      <c r="C64" s="284">
        <v>5</v>
      </c>
      <c r="D64" s="284"/>
      <c r="E64" s="284"/>
      <c r="F64" s="284"/>
      <c r="G64" s="282" t="s">
        <v>158</v>
      </c>
      <c r="H64" s="279">
        <v>35</v>
      </c>
      <c r="I64" s="278"/>
      <c r="J64" s="278"/>
      <c r="K64" s="278"/>
      <c r="L64" s="222"/>
    </row>
    <row r="65" spans="1:12" hidden="1" collapsed="1">
      <c r="A65" s="284">
        <v>2</v>
      </c>
      <c r="B65" s="284">
        <v>6</v>
      </c>
      <c r="C65" s="284">
        <v>6</v>
      </c>
      <c r="D65" s="284"/>
      <c r="E65" s="284"/>
      <c r="F65" s="284"/>
      <c r="G65" s="282" t="s">
        <v>157</v>
      </c>
      <c r="H65" s="279">
        <v>36</v>
      </c>
      <c r="I65" s="278"/>
      <c r="J65" s="278"/>
      <c r="K65" s="278"/>
    </row>
    <row r="66" spans="1:12">
      <c r="A66" s="275">
        <v>2</v>
      </c>
      <c r="B66" s="275">
        <v>7</v>
      </c>
      <c r="C66" s="284"/>
      <c r="D66" s="284"/>
      <c r="E66" s="284"/>
      <c r="F66" s="284"/>
      <c r="G66" s="274" t="s">
        <v>156</v>
      </c>
      <c r="H66" s="273">
        <v>37</v>
      </c>
      <c r="I66" s="272">
        <f>I67+I70+I74</f>
        <v>0</v>
      </c>
      <c r="J66" s="272">
        <f>J67+J70+J74</f>
        <v>386.11</v>
      </c>
      <c r="K66" s="272">
        <f>K67+K70+K74</f>
        <v>0</v>
      </c>
    </row>
    <row r="67" spans="1:12" hidden="1" collapsed="1">
      <c r="A67" s="284">
        <v>2</v>
      </c>
      <c r="B67" s="284">
        <v>7</v>
      </c>
      <c r="C67" s="284">
        <v>1</v>
      </c>
      <c r="D67" s="284"/>
      <c r="E67" s="284"/>
      <c r="F67" s="284"/>
      <c r="G67" s="285" t="s">
        <v>381</v>
      </c>
      <c r="H67" s="279">
        <v>38</v>
      </c>
      <c r="I67" s="278">
        <f>I68+I69</f>
        <v>0</v>
      </c>
      <c r="J67" s="278">
        <f>J68+J69</f>
        <v>0</v>
      </c>
      <c r="K67" s="278">
        <f>K68+K69</f>
        <v>0</v>
      </c>
    </row>
    <row r="68" spans="1:12" hidden="1" collapsed="1">
      <c r="A68" s="284">
        <v>2</v>
      </c>
      <c r="B68" s="284">
        <v>7</v>
      </c>
      <c r="C68" s="284">
        <v>1</v>
      </c>
      <c r="D68" s="284">
        <v>1</v>
      </c>
      <c r="E68" s="284">
        <v>1</v>
      </c>
      <c r="F68" s="284">
        <v>1</v>
      </c>
      <c r="G68" s="285" t="s">
        <v>154</v>
      </c>
      <c r="H68" s="279">
        <v>39</v>
      </c>
      <c r="I68" s="278"/>
      <c r="J68" s="278"/>
      <c r="K68" s="278"/>
    </row>
    <row r="69" spans="1:12" hidden="1" collapsed="1">
      <c r="A69" s="284">
        <v>2</v>
      </c>
      <c r="B69" s="284">
        <v>7</v>
      </c>
      <c r="C69" s="284">
        <v>1</v>
      </c>
      <c r="D69" s="284">
        <v>1</v>
      </c>
      <c r="E69" s="284">
        <v>1</v>
      </c>
      <c r="F69" s="284">
        <v>2</v>
      </c>
      <c r="G69" s="285" t="s">
        <v>153</v>
      </c>
      <c r="H69" s="279">
        <v>40</v>
      </c>
      <c r="I69" s="278"/>
      <c r="J69" s="278"/>
      <c r="K69" s="278"/>
    </row>
    <row r="70" spans="1:12" ht="24" customHeight="1">
      <c r="A70" s="284">
        <v>2</v>
      </c>
      <c r="B70" s="284">
        <v>7</v>
      </c>
      <c r="C70" s="284">
        <v>2</v>
      </c>
      <c r="D70" s="284"/>
      <c r="E70" s="284"/>
      <c r="F70" s="284"/>
      <c r="G70" s="282" t="s">
        <v>380</v>
      </c>
      <c r="H70" s="279">
        <v>41</v>
      </c>
      <c r="I70" s="278">
        <f>I71+I72+I73</f>
        <v>0</v>
      </c>
      <c r="J70" s="278">
        <f>J71+J72+J73</f>
        <v>386.11</v>
      </c>
      <c r="K70" s="278">
        <f>K71+K72+K73</f>
        <v>0</v>
      </c>
      <c r="L70" s="222"/>
    </row>
    <row r="71" spans="1:12">
      <c r="A71" s="284">
        <v>2</v>
      </c>
      <c r="B71" s="284">
        <v>7</v>
      </c>
      <c r="C71" s="284">
        <v>2</v>
      </c>
      <c r="D71" s="284">
        <v>1</v>
      </c>
      <c r="E71" s="284">
        <v>1</v>
      </c>
      <c r="F71" s="284">
        <v>1</v>
      </c>
      <c r="G71" s="282" t="s">
        <v>379</v>
      </c>
      <c r="H71" s="279">
        <v>42</v>
      </c>
      <c r="I71" s="278"/>
      <c r="J71" s="278">
        <v>386.11</v>
      </c>
      <c r="K71" s="278"/>
    </row>
    <row r="72" spans="1:12" hidden="1" collapsed="1">
      <c r="A72" s="284">
        <v>2</v>
      </c>
      <c r="B72" s="284">
        <v>7</v>
      </c>
      <c r="C72" s="284">
        <v>2</v>
      </c>
      <c r="D72" s="284">
        <v>1</v>
      </c>
      <c r="E72" s="284">
        <v>1</v>
      </c>
      <c r="F72" s="284">
        <v>2</v>
      </c>
      <c r="G72" s="282" t="s">
        <v>378</v>
      </c>
      <c r="H72" s="279">
        <v>43</v>
      </c>
      <c r="I72" s="278"/>
      <c r="J72" s="278"/>
      <c r="K72" s="278"/>
    </row>
    <row r="73" spans="1:12" hidden="1" collapsed="1">
      <c r="A73" s="284">
        <v>2</v>
      </c>
      <c r="B73" s="284">
        <v>7</v>
      </c>
      <c r="C73" s="284">
        <v>2</v>
      </c>
      <c r="D73" s="284">
        <v>2</v>
      </c>
      <c r="E73" s="284">
        <v>1</v>
      </c>
      <c r="F73" s="284">
        <v>1</v>
      </c>
      <c r="G73" s="282" t="s">
        <v>148</v>
      </c>
      <c r="H73" s="279">
        <v>44</v>
      </c>
      <c r="I73" s="278"/>
      <c r="J73" s="278"/>
      <c r="K73" s="278"/>
    </row>
    <row r="74" spans="1:12" hidden="1" collapsed="1">
      <c r="A74" s="284">
        <v>2</v>
      </c>
      <c r="B74" s="284">
        <v>7</v>
      </c>
      <c r="C74" s="284">
        <v>3</v>
      </c>
      <c r="D74" s="284"/>
      <c r="E74" s="284"/>
      <c r="F74" s="284"/>
      <c r="G74" s="282" t="s">
        <v>147</v>
      </c>
      <c r="H74" s="279">
        <v>45</v>
      </c>
      <c r="I74" s="278"/>
      <c r="J74" s="278"/>
      <c r="K74" s="278"/>
    </row>
    <row r="75" spans="1:12" hidden="1" collapsed="1">
      <c r="A75" s="275">
        <v>2</v>
      </c>
      <c r="B75" s="275">
        <v>8</v>
      </c>
      <c r="C75" s="275"/>
      <c r="D75" s="275"/>
      <c r="E75" s="275"/>
      <c r="F75" s="275"/>
      <c r="G75" s="274" t="s">
        <v>377</v>
      </c>
      <c r="H75" s="273">
        <v>46</v>
      </c>
      <c r="I75" s="272">
        <f>I76+I80</f>
        <v>0</v>
      </c>
      <c r="J75" s="272">
        <f>J76+J80</f>
        <v>0</v>
      </c>
      <c r="K75" s="272">
        <f>K76+K80</f>
        <v>0</v>
      </c>
    </row>
    <row r="76" spans="1:12" hidden="1" collapsed="1">
      <c r="A76" s="284">
        <v>2</v>
      </c>
      <c r="B76" s="284">
        <v>8</v>
      </c>
      <c r="C76" s="284">
        <v>1</v>
      </c>
      <c r="D76" s="284">
        <v>1</v>
      </c>
      <c r="E76" s="284"/>
      <c r="F76" s="284"/>
      <c r="G76" s="282" t="s">
        <v>143</v>
      </c>
      <c r="H76" s="279">
        <v>47</v>
      </c>
      <c r="I76" s="278">
        <f>I77+I78+I79</f>
        <v>0</v>
      </c>
      <c r="J76" s="278">
        <f>J77+J78+J79</f>
        <v>0</v>
      </c>
      <c r="K76" s="278">
        <f>K77+K78+K79</f>
        <v>0</v>
      </c>
    </row>
    <row r="77" spans="1:12" hidden="1" collapsed="1">
      <c r="A77" s="284">
        <v>2</v>
      </c>
      <c r="B77" s="284">
        <v>8</v>
      </c>
      <c r="C77" s="284">
        <v>1</v>
      </c>
      <c r="D77" s="284">
        <v>1</v>
      </c>
      <c r="E77" s="284">
        <v>1</v>
      </c>
      <c r="F77" s="284">
        <v>1</v>
      </c>
      <c r="G77" s="282" t="s">
        <v>376</v>
      </c>
      <c r="H77" s="279">
        <v>48</v>
      </c>
      <c r="I77" s="278"/>
      <c r="J77" s="278"/>
      <c r="K77" s="278"/>
    </row>
    <row r="78" spans="1:12" hidden="1" collapsed="1">
      <c r="A78" s="284">
        <v>2</v>
      </c>
      <c r="B78" s="284">
        <v>8</v>
      </c>
      <c r="C78" s="284">
        <v>1</v>
      </c>
      <c r="D78" s="284">
        <v>1</v>
      </c>
      <c r="E78" s="284">
        <v>1</v>
      </c>
      <c r="F78" s="284">
        <v>2</v>
      </c>
      <c r="G78" s="282" t="s">
        <v>375</v>
      </c>
      <c r="H78" s="279">
        <v>49</v>
      </c>
      <c r="I78" s="278"/>
      <c r="J78" s="278"/>
      <c r="K78" s="278"/>
    </row>
    <row r="79" spans="1:12" hidden="1" collapsed="1">
      <c r="A79" s="284">
        <v>2</v>
      </c>
      <c r="B79" s="284">
        <v>8</v>
      </c>
      <c r="C79" s="284">
        <v>1</v>
      </c>
      <c r="D79" s="284">
        <v>1</v>
      </c>
      <c r="E79" s="284">
        <v>1</v>
      </c>
      <c r="F79" s="284">
        <v>3</v>
      </c>
      <c r="G79" s="280" t="s">
        <v>140</v>
      </c>
      <c r="H79" s="279">
        <v>50</v>
      </c>
      <c r="I79" s="278"/>
      <c r="J79" s="278"/>
      <c r="K79" s="278"/>
    </row>
    <row r="80" spans="1:12" hidden="1" collapsed="1">
      <c r="A80" s="284">
        <v>2</v>
      </c>
      <c r="B80" s="284">
        <v>8</v>
      </c>
      <c r="C80" s="284">
        <v>1</v>
      </c>
      <c r="D80" s="284">
        <v>2</v>
      </c>
      <c r="E80" s="284"/>
      <c r="F80" s="284"/>
      <c r="G80" s="282" t="s">
        <v>139</v>
      </c>
      <c r="H80" s="279">
        <v>51</v>
      </c>
      <c r="I80" s="278"/>
      <c r="J80" s="278"/>
      <c r="K80" s="278"/>
    </row>
    <row r="81" spans="1:12" ht="36" hidden="1" customHeight="1" collapsed="1">
      <c r="A81" s="283">
        <v>2</v>
      </c>
      <c r="B81" s="283">
        <v>9</v>
      </c>
      <c r="C81" s="283"/>
      <c r="D81" s="283"/>
      <c r="E81" s="283"/>
      <c r="F81" s="283"/>
      <c r="G81" s="274" t="s">
        <v>374</v>
      </c>
      <c r="H81" s="273">
        <v>52</v>
      </c>
      <c r="I81" s="272"/>
      <c r="J81" s="272"/>
      <c r="K81" s="272"/>
      <c r="L81" s="222"/>
    </row>
    <row r="82" spans="1:12" ht="48" hidden="1" customHeight="1" collapsed="1">
      <c r="A82" s="275">
        <v>3</v>
      </c>
      <c r="B82" s="275"/>
      <c r="C82" s="275"/>
      <c r="D82" s="275"/>
      <c r="E82" s="275"/>
      <c r="F82" s="275"/>
      <c r="G82" s="274" t="s">
        <v>373</v>
      </c>
      <c r="H82" s="273">
        <v>53</v>
      </c>
      <c r="I82" s="272">
        <f>I83+I89+I90</f>
        <v>0</v>
      </c>
      <c r="J82" s="272">
        <f>J83+J89+J90</f>
        <v>0</v>
      </c>
      <c r="K82" s="272">
        <f>K83+K89+K90</f>
        <v>0</v>
      </c>
      <c r="L82" s="222"/>
    </row>
    <row r="83" spans="1:12" ht="24" hidden="1" customHeight="1" collapsed="1">
      <c r="A83" s="275">
        <v>3</v>
      </c>
      <c r="B83" s="275">
        <v>1</v>
      </c>
      <c r="C83" s="275"/>
      <c r="D83" s="275"/>
      <c r="E83" s="275"/>
      <c r="F83" s="275"/>
      <c r="G83" s="274" t="s">
        <v>125</v>
      </c>
      <c r="H83" s="273">
        <v>54</v>
      </c>
      <c r="I83" s="272">
        <f>I84+I85+I86+I87+I88</f>
        <v>0</v>
      </c>
      <c r="J83" s="272">
        <f>J84+J85+J86+J87+J88</f>
        <v>0</v>
      </c>
      <c r="K83" s="272">
        <f>K84+K85+K86+K87+K88</f>
        <v>0</v>
      </c>
      <c r="L83" s="222"/>
    </row>
    <row r="84" spans="1:12" ht="24" hidden="1" customHeight="1" collapsed="1">
      <c r="A84" s="281">
        <v>3</v>
      </c>
      <c r="B84" s="281">
        <v>1</v>
      </c>
      <c r="C84" s="281">
        <v>1</v>
      </c>
      <c r="D84" s="277"/>
      <c r="E84" s="277"/>
      <c r="F84" s="277"/>
      <c r="G84" s="282" t="s">
        <v>372</v>
      </c>
      <c r="H84" s="279">
        <v>55</v>
      </c>
      <c r="I84" s="278"/>
      <c r="J84" s="278"/>
      <c r="K84" s="278"/>
      <c r="L84" s="222"/>
    </row>
    <row r="85" spans="1:12" hidden="1" collapsed="1">
      <c r="A85" s="281">
        <v>3</v>
      </c>
      <c r="B85" s="281">
        <v>1</v>
      </c>
      <c r="C85" s="281">
        <v>2</v>
      </c>
      <c r="D85" s="281"/>
      <c r="E85" s="277"/>
      <c r="F85" s="277"/>
      <c r="G85" s="280" t="s">
        <v>108</v>
      </c>
      <c r="H85" s="279">
        <v>56</v>
      </c>
      <c r="I85" s="278"/>
      <c r="J85" s="278"/>
      <c r="K85" s="278"/>
    </row>
    <row r="86" spans="1:12" hidden="1" collapsed="1">
      <c r="A86" s="281">
        <v>3</v>
      </c>
      <c r="B86" s="281">
        <v>1</v>
      </c>
      <c r="C86" s="281">
        <v>3</v>
      </c>
      <c r="D86" s="281"/>
      <c r="E86" s="281"/>
      <c r="F86" s="281"/>
      <c r="G86" s="280" t="s">
        <v>103</v>
      </c>
      <c r="H86" s="279">
        <v>57</v>
      </c>
      <c r="I86" s="278"/>
      <c r="J86" s="278"/>
      <c r="K86" s="278"/>
    </row>
    <row r="87" spans="1:12" ht="24" hidden="1" customHeight="1" collapsed="1">
      <c r="A87" s="281">
        <v>3</v>
      </c>
      <c r="B87" s="281">
        <v>1</v>
      </c>
      <c r="C87" s="281">
        <v>4</v>
      </c>
      <c r="D87" s="281"/>
      <c r="E87" s="281"/>
      <c r="F87" s="281"/>
      <c r="G87" s="280" t="s">
        <v>94</v>
      </c>
      <c r="H87" s="279">
        <v>58</v>
      </c>
      <c r="I87" s="278"/>
      <c r="J87" s="278"/>
      <c r="K87" s="278"/>
      <c r="L87" s="222"/>
    </row>
    <row r="88" spans="1:12" ht="24" hidden="1" customHeight="1" collapsed="1">
      <c r="A88" s="281">
        <v>3</v>
      </c>
      <c r="B88" s="281">
        <v>1</v>
      </c>
      <c r="C88" s="281">
        <v>5</v>
      </c>
      <c r="D88" s="281"/>
      <c r="E88" s="281"/>
      <c r="F88" s="281"/>
      <c r="G88" s="280" t="s">
        <v>371</v>
      </c>
      <c r="H88" s="279">
        <v>59</v>
      </c>
      <c r="I88" s="278"/>
      <c r="J88" s="278"/>
      <c r="K88" s="278"/>
      <c r="L88" s="222"/>
    </row>
    <row r="89" spans="1:12" ht="36" hidden="1" customHeight="1" collapsed="1">
      <c r="A89" s="277">
        <v>3</v>
      </c>
      <c r="B89" s="277">
        <v>2</v>
      </c>
      <c r="C89" s="277"/>
      <c r="D89" s="277"/>
      <c r="E89" s="277"/>
      <c r="F89" s="277"/>
      <c r="G89" s="276" t="s">
        <v>89</v>
      </c>
      <c r="H89" s="273">
        <v>60</v>
      </c>
      <c r="I89" s="272"/>
      <c r="J89" s="272"/>
      <c r="K89" s="272"/>
      <c r="L89" s="222"/>
    </row>
    <row r="90" spans="1:12" ht="24" hidden="1" customHeight="1" collapsed="1">
      <c r="A90" s="277">
        <v>3</v>
      </c>
      <c r="B90" s="277">
        <v>3</v>
      </c>
      <c r="C90" s="277"/>
      <c r="D90" s="277"/>
      <c r="E90" s="277"/>
      <c r="F90" s="277"/>
      <c r="G90" s="276" t="s">
        <v>61</v>
      </c>
      <c r="H90" s="273">
        <v>61</v>
      </c>
      <c r="I90" s="272"/>
      <c r="J90" s="272"/>
      <c r="K90" s="272"/>
      <c r="L90" s="222"/>
    </row>
    <row r="91" spans="1:12">
      <c r="A91" s="275"/>
      <c r="B91" s="275"/>
      <c r="C91" s="275"/>
      <c r="D91" s="275"/>
      <c r="E91" s="275"/>
      <c r="F91" s="275"/>
      <c r="G91" s="274" t="s">
        <v>370</v>
      </c>
      <c r="H91" s="273">
        <v>62</v>
      </c>
      <c r="I91" s="272">
        <f>I30+I82</f>
        <v>25.38</v>
      </c>
      <c r="J91" s="272">
        <f>J30+J82</f>
        <v>91776.94</v>
      </c>
      <c r="K91" s="272">
        <f>K30+K82</f>
        <v>0</v>
      </c>
    </row>
    <row r="92" spans="1:12">
      <c r="A92" s="271"/>
      <c r="B92" s="271"/>
      <c r="C92" s="271"/>
      <c r="D92" s="270"/>
      <c r="E92" s="270"/>
      <c r="F92" s="270"/>
      <c r="G92" s="270"/>
      <c r="H92" s="269"/>
      <c r="I92" s="263"/>
      <c r="J92" s="263"/>
      <c r="K92" s="268"/>
    </row>
    <row r="93" spans="1:12">
      <c r="A93" s="263" t="s">
        <v>369</v>
      </c>
      <c r="B93" s="265"/>
      <c r="C93" s="265"/>
      <c r="D93" s="265"/>
      <c r="E93" s="265"/>
      <c r="F93" s="265"/>
      <c r="G93" s="265"/>
      <c r="H93" s="267"/>
      <c r="I93" s="266"/>
      <c r="J93" s="265"/>
      <c r="K93" s="265"/>
    </row>
    <row r="94" spans="1:12">
      <c r="A94" s="448" t="s">
        <v>254</v>
      </c>
      <c r="B94" s="448"/>
      <c r="C94" s="448"/>
      <c r="D94" s="448"/>
      <c r="E94" s="448"/>
      <c r="F94" s="448"/>
      <c r="G94" s="448"/>
      <c r="H94" s="259"/>
      <c r="I94" s="223"/>
      <c r="J94" s="447" t="s">
        <v>255</v>
      </c>
      <c r="K94" s="447"/>
    </row>
    <row r="95" spans="1:12">
      <c r="A95" s="453" t="s">
        <v>368</v>
      </c>
      <c r="B95" s="458"/>
      <c r="C95" s="458"/>
      <c r="D95" s="458"/>
      <c r="E95" s="458"/>
      <c r="F95" s="458"/>
      <c r="G95" s="458"/>
      <c r="H95" s="260"/>
      <c r="I95" s="258" t="s">
        <v>1</v>
      </c>
      <c r="J95" s="450" t="s">
        <v>30</v>
      </c>
      <c r="K95" s="450"/>
    </row>
    <row r="96" spans="1:12">
      <c r="A96" s="263"/>
      <c r="B96" s="263"/>
      <c r="C96" s="264"/>
      <c r="D96" s="263"/>
      <c r="E96" s="263"/>
      <c r="F96" s="459"/>
      <c r="G96" s="458"/>
      <c r="H96" s="260"/>
      <c r="I96" s="262"/>
      <c r="J96" s="261"/>
      <c r="K96" s="261"/>
    </row>
    <row r="97" spans="1:11">
      <c r="A97" s="449" t="s">
        <v>27</v>
      </c>
      <c r="B97" s="449"/>
      <c r="C97" s="449"/>
      <c r="D97" s="449"/>
      <c r="E97" s="449"/>
      <c r="F97" s="449"/>
      <c r="G97" s="449"/>
      <c r="H97" s="260"/>
      <c r="I97" s="223"/>
      <c r="J97" s="447" t="s">
        <v>28</v>
      </c>
      <c r="K97" s="447"/>
    </row>
    <row r="98" spans="1:11" ht="30" customHeight="1">
      <c r="A98" s="441" t="s">
        <v>367</v>
      </c>
      <c r="B98" s="442"/>
      <c r="C98" s="442"/>
      <c r="D98" s="442"/>
      <c r="E98" s="442"/>
      <c r="F98" s="442"/>
      <c r="G98" s="442"/>
      <c r="H98" s="259"/>
      <c r="I98" s="258" t="s">
        <v>1</v>
      </c>
      <c r="J98" s="450" t="s">
        <v>30</v>
      </c>
      <c r="K98" s="450"/>
    </row>
    <row r="99" spans="1:11">
      <c r="A99" s="219" t="s">
        <v>275</v>
      </c>
    </row>
  </sheetData>
  <mergeCells count="28"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13:K13"/>
    <mergeCell ref="A16:K16"/>
    <mergeCell ref="A7:K7"/>
    <mergeCell ref="A6:K6"/>
    <mergeCell ref="A5:K5"/>
    <mergeCell ref="G8:K8"/>
    <mergeCell ref="A9:K9"/>
    <mergeCell ref="A98:G98"/>
    <mergeCell ref="I26:K26"/>
    <mergeCell ref="I27:I28"/>
    <mergeCell ref="J27:K27"/>
    <mergeCell ref="J94:K94"/>
    <mergeCell ref="A94:G94"/>
    <mergeCell ref="A97:G97"/>
    <mergeCell ref="J97:K97"/>
    <mergeCell ref="J95:K95"/>
    <mergeCell ref="J98:K98"/>
  </mergeCells>
  <pageMargins left="0.70866141732283472" right="0.70866141732283472" top="0.35433070866141736" bottom="0.35433070866141736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72FE-1F31-42FD-BCAE-8B41D7AC263B}">
  <sheetPr>
    <pageSetUpPr fitToPage="1"/>
  </sheetPr>
  <dimension ref="A2:I50"/>
  <sheetViews>
    <sheetView topLeftCell="A28" workbookViewId="0">
      <selection activeCell="A50" sqref="A50:B50"/>
    </sheetView>
  </sheetViews>
  <sheetFormatPr defaultRowHeight="12.75"/>
  <cols>
    <col min="1" max="1" width="9.5703125" style="240" customWidth="1"/>
    <col min="2" max="2" width="34.85546875" style="240" customWidth="1"/>
    <col min="3" max="3" width="8.42578125" style="240" customWidth="1"/>
    <col min="4" max="4" width="9.5703125" style="240" customWidth="1"/>
    <col min="5" max="5" width="7.7109375" style="240" customWidth="1"/>
    <col min="6" max="6" width="8.42578125" style="240" customWidth="1"/>
    <col min="7" max="8" width="7.85546875" style="240" customWidth="1"/>
    <col min="9" max="9" width="8.28515625" style="240" customWidth="1"/>
    <col min="10" max="16384" width="9.140625" style="240"/>
  </cols>
  <sheetData>
    <row r="2" spans="1:9">
      <c r="E2" s="464" t="s">
        <v>320</v>
      </c>
      <c r="F2" s="464"/>
      <c r="G2" s="464"/>
      <c r="H2" s="464"/>
      <c r="I2" s="464"/>
    </row>
    <row r="3" spans="1:9">
      <c r="A3" s="241"/>
      <c r="E3" s="464" t="s">
        <v>321</v>
      </c>
      <c r="F3" s="464"/>
      <c r="G3" s="464"/>
      <c r="H3" s="464"/>
      <c r="I3" s="464"/>
    </row>
    <row r="4" spans="1:9">
      <c r="E4" s="464" t="s">
        <v>322</v>
      </c>
      <c r="F4" s="464"/>
      <c r="G4" s="464"/>
      <c r="H4" s="464"/>
      <c r="I4" s="464"/>
    </row>
    <row r="5" spans="1:9">
      <c r="E5" s="464" t="s">
        <v>323</v>
      </c>
      <c r="F5" s="464"/>
      <c r="G5" s="464"/>
      <c r="H5" s="464"/>
      <c r="I5" s="464"/>
    </row>
    <row r="6" spans="1:9">
      <c r="E6" s="464" t="s">
        <v>324</v>
      </c>
      <c r="F6" s="464"/>
      <c r="G6" s="464"/>
      <c r="H6" s="464"/>
      <c r="I6" s="464"/>
    </row>
    <row r="7" spans="1:9">
      <c r="G7" s="242"/>
      <c r="H7" s="242"/>
      <c r="I7" s="242"/>
    </row>
    <row r="8" spans="1:9" ht="15" customHeight="1">
      <c r="A8" s="463" t="s">
        <v>325</v>
      </c>
      <c r="B8" s="463"/>
      <c r="C8" s="463"/>
      <c r="D8" s="463"/>
    </row>
    <row r="9" spans="1:9">
      <c r="A9" s="465" t="s">
        <v>2</v>
      </c>
      <c r="B9" s="465"/>
      <c r="C9" s="465"/>
      <c r="D9" s="465"/>
      <c r="E9" s="243"/>
      <c r="F9" s="243"/>
      <c r="G9" s="243"/>
      <c r="H9" s="243"/>
      <c r="I9" s="243"/>
    </row>
    <row r="11" spans="1:9" ht="15" customHeight="1">
      <c r="A11" s="466" t="s">
        <v>364</v>
      </c>
      <c r="B11" s="466"/>
      <c r="C11" s="466"/>
      <c r="D11" s="466"/>
      <c r="E11" s="466"/>
      <c r="F11" s="466"/>
      <c r="G11" s="466"/>
      <c r="H11" s="466"/>
      <c r="I11" s="466"/>
    </row>
    <row r="12" spans="1:9">
      <c r="B12" s="241"/>
      <c r="C12" s="241"/>
      <c r="D12" s="241"/>
      <c r="E12" s="241"/>
      <c r="F12" s="241"/>
      <c r="G12" s="241"/>
      <c r="H12" s="241"/>
      <c r="I12" s="241"/>
    </row>
    <row r="13" spans="1:9">
      <c r="G13" s="467" t="s">
        <v>326</v>
      </c>
      <c r="H13" s="467"/>
      <c r="I13" s="467"/>
    </row>
    <row r="14" spans="1:9">
      <c r="C14" s="468"/>
      <c r="D14" s="468"/>
      <c r="E14" s="468"/>
      <c r="F14" s="244"/>
      <c r="G14" s="241"/>
      <c r="H14" s="469" t="s">
        <v>327</v>
      </c>
      <c r="I14" s="469"/>
    </row>
    <row r="15" spans="1:9" ht="12.75" customHeight="1">
      <c r="A15" s="470" t="s">
        <v>228</v>
      </c>
      <c r="B15" s="470" t="s">
        <v>227</v>
      </c>
      <c r="C15" s="473" t="s">
        <v>328</v>
      </c>
      <c r="D15" s="476" t="s">
        <v>329</v>
      </c>
      <c r="E15" s="476"/>
      <c r="F15" s="476"/>
      <c r="G15" s="476"/>
      <c r="H15" s="476"/>
      <c r="I15" s="476"/>
    </row>
    <row r="16" spans="1:9" ht="12.75" customHeight="1">
      <c r="A16" s="471"/>
      <c r="B16" s="471"/>
      <c r="C16" s="474"/>
      <c r="D16" s="477" t="s">
        <v>330</v>
      </c>
      <c r="E16" s="477" t="s">
        <v>331</v>
      </c>
      <c r="F16" s="478" t="s">
        <v>332</v>
      </c>
      <c r="G16" s="477" t="s">
        <v>333</v>
      </c>
      <c r="H16" s="477" t="s">
        <v>334</v>
      </c>
      <c r="I16" s="477" t="s">
        <v>335</v>
      </c>
    </row>
    <row r="17" spans="1:9">
      <c r="A17" s="471"/>
      <c r="B17" s="471"/>
      <c r="C17" s="474"/>
      <c r="D17" s="477"/>
      <c r="E17" s="477"/>
      <c r="F17" s="479"/>
      <c r="G17" s="477"/>
      <c r="H17" s="477"/>
      <c r="I17" s="481"/>
    </row>
    <row r="18" spans="1:9" ht="51" customHeight="1">
      <c r="A18" s="471"/>
      <c r="B18" s="471"/>
      <c r="C18" s="474"/>
      <c r="D18" s="477"/>
      <c r="E18" s="477"/>
      <c r="F18" s="480"/>
      <c r="G18" s="477"/>
      <c r="H18" s="477"/>
      <c r="I18" s="481"/>
    </row>
    <row r="19" spans="1:9" ht="30.75" customHeight="1">
      <c r="A19" s="472"/>
      <c r="B19" s="472"/>
      <c r="C19" s="475"/>
      <c r="D19" s="245" t="s">
        <v>285</v>
      </c>
      <c r="E19" s="245" t="s">
        <v>297</v>
      </c>
      <c r="F19" s="245" t="s">
        <v>299</v>
      </c>
      <c r="G19" s="245" t="s">
        <v>293</v>
      </c>
      <c r="H19" s="245" t="s">
        <v>301</v>
      </c>
      <c r="I19" s="246" t="s">
        <v>290</v>
      </c>
    </row>
    <row r="20" spans="1:9" ht="14.1" customHeight="1">
      <c r="A20" s="247" t="s">
        <v>336</v>
      </c>
      <c r="B20" s="247" t="s">
        <v>216</v>
      </c>
      <c r="C20" s="248">
        <f>(D20+E20+G20+H20+I20+F20)</f>
        <v>83713.66</v>
      </c>
      <c r="D20" s="249">
        <v>63944.160000000003</v>
      </c>
      <c r="E20" s="249"/>
      <c r="F20" s="249"/>
      <c r="G20" s="249">
        <v>19769.5</v>
      </c>
      <c r="H20" s="247"/>
      <c r="I20" s="247"/>
    </row>
    <row r="21" spans="1:9" ht="14.1" customHeight="1">
      <c r="A21" s="247"/>
      <c r="B21" s="247" t="s">
        <v>337</v>
      </c>
      <c r="C21" s="250"/>
      <c r="D21" s="247"/>
      <c r="E21" s="247"/>
      <c r="F21" s="247"/>
      <c r="G21" s="247"/>
      <c r="H21" s="247"/>
      <c r="I21" s="247"/>
    </row>
    <row r="22" spans="1:9" ht="14.1" customHeight="1">
      <c r="A22" s="247"/>
      <c r="B22" s="247" t="s">
        <v>338</v>
      </c>
      <c r="C22" s="250">
        <f>(D22+E22+G22+H22+I22+F22)</f>
        <v>2058.0700000000002</v>
      </c>
      <c r="D22" s="247">
        <v>2058.0700000000002</v>
      </c>
      <c r="E22" s="247"/>
      <c r="F22" s="247"/>
      <c r="G22" s="247"/>
      <c r="H22" s="247"/>
      <c r="I22" s="247"/>
    </row>
    <row r="23" spans="1:9" ht="14.1" customHeight="1">
      <c r="A23" s="247" t="s">
        <v>339</v>
      </c>
      <c r="B23" s="247" t="s">
        <v>340</v>
      </c>
      <c r="C23" s="250">
        <f t="shared" ref="C23:C41" si="0">(D23+E23+G23+H23+I23+F23)</f>
        <v>1353</v>
      </c>
      <c r="D23" s="249">
        <v>1353</v>
      </c>
      <c r="E23" s="249"/>
      <c r="F23" s="249"/>
      <c r="G23" s="247"/>
      <c r="H23" s="247"/>
      <c r="I23" s="247"/>
    </row>
    <row r="24" spans="1:9" ht="14.1" customHeight="1">
      <c r="A24" s="247" t="s">
        <v>341</v>
      </c>
      <c r="B24" s="247" t="s">
        <v>342</v>
      </c>
      <c r="C24" s="250">
        <f t="shared" si="0"/>
        <v>6324.17</v>
      </c>
      <c r="D24" s="249">
        <f>(D25+D26+D27+D28+D31+D32+D37+D38+D30+D29)</f>
        <v>3388.69</v>
      </c>
      <c r="E24" s="247">
        <f>(E25+E26+E27+E28+E31+E32+E37+E38)</f>
        <v>0</v>
      </c>
      <c r="F24" s="247">
        <f>(F25+F26+F27+F28+F31+F32+F37+F38)</f>
        <v>0</v>
      </c>
      <c r="G24" s="247">
        <f>(G25+G26+G27+G28+G31+G32+G37+G38)</f>
        <v>97.96</v>
      </c>
      <c r="H24" s="247">
        <f>(H25+H26+H27+H28+H31+H32+H37+H38)</f>
        <v>2837.52</v>
      </c>
      <c r="I24" s="249">
        <f>(I25+I26+I27+I28+I31+I32+I37+I38)</f>
        <v>0</v>
      </c>
    </row>
    <row r="25" spans="1:9" ht="14.1" customHeight="1">
      <c r="A25" s="247" t="s">
        <v>343</v>
      </c>
      <c r="B25" s="251" t="s">
        <v>211</v>
      </c>
      <c r="C25" s="250">
        <f t="shared" si="0"/>
        <v>2837.52</v>
      </c>
      <c r="D25" s="249"/>
      <c r="E25" s="247"/>
      <c r="F25" s="247"/>
      <c r="G25" s="247"/>
      <c r="H25" s="247">
        <v>2837.52</v>
      </c>
      <c r="I25" s="247"/>
    </row>
    <row r="26" spans="1:9" ht="24.75" customHeight="1">
      <c r="A26" s="247" t="s">
        <v>344</v>
      </c>
      <c r="B26" s="251" t="s">
        <v>210</v>
      </c>
      <c r="C26" s="248">
        <f t="shared" si="0"/>
        <v>0</v>
      </c>
      <c r="D26" s="249"/>
      <c r="E26" s="247"/>
      <c r="F26" s="247"/>
      <c r="G26" s="247"/>
      <c r="H26" s="247"/>
      <c r="I26" s="247"/>
    </row>
    <row r="27" spans="1:9" ht="14.1" customHeight="1">
      <c r="A27" s="247" t="s">
        <v>345</v>
      </c>
      <c r="B27" s="251" t="s">
        <v>346</v>
      </c>
      <c r="C27" s="250">
        <f t="shared" si="0"/>
        <v>156.07</v>
      </c>
      <c r="D27" s="249">
        <v>156.07</v>
      </c>
      <c r="E27" s="247"/>
      <c r="F27" s="247"/>
      <c r="G27" s="247"/>
      <c r="H27" s="247"/>
      <c r="I27" s="247"/>
    </row>
    <row r="28" spans="1:9" ht="14.1" customHeight="1">
      <c r="A28" s="247" t="s">
        <v>347</v>
      </c>
      <c r="B28" s="251" t="s">
        <v>348</v>
      </c>
      <c r="C28" s="250">
        <f t="shared" si="0"/>
        <v>714.95</v>
      </c>
      <c r="D28" s="249">
        <v>714.95</v>
      </c>
      <c r="E28" s="247"/>
      <c r="F28" s="247"/>
      <c r="G28" s="247"/>
      <c r="H28" s="247"/>
      <c r="I28" s="247"/>
    </row>
    <row r="29" spans="1:9" ht="27" customHeight="1">
      <c r="A29" s="247" t="s">
        <v>365</v>
      </c>
      <c r="B29" s="251" t="s">
        <v>366</v>
      </c>
      <c r="C29" s="250">
        <f t="shared" si="0"/>
        <v>1123.9000000000001</v>
      </c>
      <c r="D29" s="249">
        <v>1123.9000000000001</v>
      </c>
      <c r="E29" s="247"/>
      <c r="F29" s="247"/>
      <c r="G29" s="247"/>
      <c r="H29" s="247"/>
      <c r="I29" s="247"/>
    </row>
    <row r="30" spans="1:9" ht="27" customHeight="1">
      <c r="A30" s="247" t="s">
        <v>349</v>
      </c>
      <c r="B30" s="252" t="s">
        <v>350</v>
      </c>
      <c r="C30" s="250">
        <f t="shared" si="0"/>
        <v>0</v>
      </c>
      <c r="D30" s="249"/>
      <c r="E30" s="247"/>
      <c r="F30" s="247"/>
      <c r="G30" s="247"/>
      <c r="H30" s="247"/>
      <c r="I30" s="247"/>
    </row>
    <row r="31" spans="1:9" ht="14.1" customHeight="1">
      <c r="A31" s="247" t="s">
        <v>351</v>
      </c>
      <c r="B31" s="251" t="s">
        <v>352</v>
      </c>
      <c r="C31" s="250">
        <f t="shared" si="0"/>
        <v>1.1599999999999999</v>
      </c>
      <c r="D31" s="249"/>
      <c r="E31" s="247"/>
      <c r="F31" s="247"/>
      <c r="G31" s="247">
        <v>1.1599999999999999</v>
      </c>
      <c r="H31" s="247"/>
      <c r="I31" s="247"/>
    </row>
    <row r="32" spans="1:9" ht="14.1" customHeight="1">
      <c r="A32" s="247" t="s">
        <v>353</v>
      </c>
      <c r="B32" s="251" t="s">
        <v>200</v>
      </c>
      <c r="C32" s="250">
        <f t="shared" si="0"/>
        <v>1260.1500000000001</v>
      </c>
      <c r="D32" s="249">
        <f t="shared" ref="D32:I32" si="1">(D34+D35+D36)</f>
        <v>1260.1500000000001</v>
      </c>
      <c r="E32" s="247">
        <f t="shared" si="1"/>
        <v>0</v>
      </c>
      <c r="F32" s="247">
        <f t="shared" si="1"/>
        <v>0</v>
      </c>
      <c r="G32" s="247">
        <f t="shared" si="1"/>
        <v>0</v>
      </c>
      <c r="H32" s="247">
        <f t="shared" si="1"/>
        <v>0</v>
      </c>
      <c r="I32" s="247">
        <f t="shared" si="1"/>
        <v>0</v>
      </c>
    </row>
    <row r="33" spans="1:9" ht="14.1" customHeight="1">
      <c r="A33" s="247"/>
      <c r="B33" s="247" t="s">
        <v>337</v>
      </c>
      <c r="C33" s="250">
        <f t="shared" si="0"/>
        <v>0</v>
      </c>
      <c r="D33" s="249"/>
      <c r="E33" s="247"/>
      <c r="F33" s="247"/>
      <c r="G33" s="247"/>
      <c r="H33" s="247"/>
      <c r="I33" s="247"/>
    </row>
    <row r="34" spans="1:9" ht="14.1" customHeight="1">
      <c r="A34" s="247"/>
      <c r="B34" s="251" t="s">
        <v>354</v>
      </c>
      <c r="C34" s="250">
        <f t="shared" si="0"/>
        <v>837.12</v>
      </c>
      <c r="D34" s="249">
        <v>837.12</v>
      </c>
      <c r="E34" s="247"/>
      <c r="F34" s="247"/>
      <c r="G34" s="247"/>
      <c r="H34" s="247"/>
      <c r="I34" s="247"/>
    </row>
    <row r="35" spans="1:9" ht="14.1" customHeight="1">
      <c r="A35" s="247"/>
      <c r="B35" s="251" t="s">
        <v>355</v>
      </c>
      <c r="C35" s="250">
        <f t="shared" si="0"/>
        <v>423.03</v>
      </c>
      <c r="D35" s="249">
        <v>423.03</v>
      </c>
      <c r="E35" s="247"/>
      <c r="F35" s="247"/>
      <c r="G35" s="247"/>
      <c r="H35" s="247"/>
      <c r="I35" s="247"/>
    </row>
    <row r="36" spans="1:9" ht="14.1" customHeight="1">
      <c r="A36" s="247"/>
      <c r="B36" s="251" t="s">
        <v>356</v>
      </c>
      <c r="C36" s="250">
        <f t="shared" si="0"/>
        <v>0</v>
      </c>
      <c r="D36" s="249"/>
      <c r="E36" s="247"/>
      <c r="F36" s="247"/>
      <c r="G36" s="247"/>
      <c r="H36" s="247"/>
      <c r="I36" s="247"/>
    </row>
    <row r="37" spans="1:9" ht="26.25" customHeight="1">
      <c r="A37" s="247" t="s">
        <v>357</v>
      </c>
      <c r="B37" s="251" t="s">
        <v>199</v>
      </c>
      <c r="C37" s="250">
        <f t="shared" si="0"/>
        <v>96.8</v>
      </c>
      <c r="D37" s="249"/>
      <c r="E37" s="247"/>
      <c r="F37" s="247"/>
      <c r="G37" s="249">
        <v>96.8</v>
      </c>
      <c r="H37" s="247"/>
      <c r="I37" s="247"/>
    </row>
    <row r="38" spans="1:9" ht="14.1" customHeight="1">
      <c r="A38" s="247" t="s">
        <v>358</v>
      </c>
      <c r="B38" s="251" t="s">
        <v>197</v>
      </c>
      <c r="C38" s="250">
        <f t="shared" si="0"/>
        <v>133.62</v>
      </c>
      <c r="D38" s="249">
        <v>133.62</v>
      </c>
      <c r="E38" s="247"/>
      <c r="F38" s="247"/>
      <c r="G38" s="247"/>
      <c r="H38" s="247"/>
      <c r="I38" s="249"/>
    </row>
    <row r="39" spans="1:9" ht="14.1" customHeight="1">
      <c r="A39" s="247" t="s">
        <v>359</v>
      </c>
      <c r="B39" s="247" t="s">
        <v>146</v>
      </c>
      <c r="C39" s="250">
        <f t="shared" si="0"/>
        <v>386.11</v>
      </c>
      <c r="D39" s="247">
        <v>386.11</v>
      </c>
      <c r="E39" s="247"/>
      <c r="F39" s="247"/>
      <c r="G39" s="247"/>
      <c r="H39" s="247"/>
      <c r="I39" s="247"/>
    </row>
    <row r="40" spans="1:9" ht="14.1" customHeight="1">
      <c r="A40" s="247"/>
      <c r="B40" s="247"/>
      <c r="C40" s="250">
        <f t="shared" si="0"/>
        <v>0</v>
      </c>
      <c r="D40" s="247"/>
      <c r="E40" s="247"/>
      <c r="F40" s="247"/>
      <c r="G40" s="247"/>
      <c r="H40" s="247"/>
      <c r="I40" s="247"/>
    </row>
    <row r="41" spans="1:9" ht="14.1" customHeight="1">
      <c r="A41" s="247"/>
      <c r="B41" s="247"/>
      <c r="C41" s="250">
        <f t="shared" si="0"/>
        <v>0</v>
      </c>
      <c r="D41" s="247"/>
      <c r="E41" s="247"/>
      <c r="F41" s="247"/>
      <c r="G41" s="247"/>
      <c r="H41" s="247"/>
      <c r="I41" s="247"/>
    </row>
    <row r="42" spans="1:9" ht="17.25" customHeight="1">
      <c r="A42" s="253"/>
      <c r="B42" s="254" t="s">
        <v>360</v>
      </c>
      <c r="C42" s="248">
        <f>(D42+E42+G42+H42+I42+F42)</f>
        <v>91776.940000000017</v>
      </c>
      <c r="D42" s="248">
        <f>(D20+D23+D24+D39+D40+D41)</f>
        <v>69071.960000000006</v>
      </c>
      <c r="E42" s="248">
        <f t="shared" ref="E42:I42" si="2">(E20+E23+E24+E39+E40+E41)</f>
        <v>0</v>
      </c>
      <c r="F42" s="248">
        <f t="shared" si="2"/>
        <v>0</v>
      </c>
      <c r="G42" s="248">
        <f t="shared" si="2"/>
        <v>19867.46</v>
      </c>
      <c r="H42" s="248">
        <f t="shared" si="2"/>
        <v>2837.52</v>
      </c>
      <c r="I42" s="248">
        <f t="shared" si="2"/>
        <v>0</v>
      </c>
    </row>
    <row r="44" spans="1:9">
      <c r="A44" s="464" t="s">
        <v>254</v>
      </c>
      <c r="B44" s="464"/>
      <c r="C44" s="463"/>
      <c r="D44" s="463"/>
      <c r="G44" s="463" t="s">
        <v>255</v>
      </c>
      <c r="H44" s="463"/>
      <c r="I44" s="463"/>
    </row>
    <row r="45" spans="1:9">
      <c r="C45" s="482" t="s">
        <v>361</v>
      </c>
      <c r="D45" s="482"/>
      <c r="E45" s="243" t="s">
        <v>362</v>
      </c>
      <c r="F45" s="243"/>
      <c r="G45" s="482" t="s">
        <v>30</v>
      </c>
      <c r="H45" s="482"/>
      <c r="I45" s="482"/>
    </row>
    <row r="46" spans="1:9">
      <c r="C46" s="243"/>
      <c r="D46" s="243"/>
      <c r="E46" s="243"/>
      <c r="F46" s="243"/>
      <c r="G46" s="243"/>
      <c r="H46" s="243"/>
      <c r="I46" s="243"/>
    </row>
    <row r="47" spans="1:9" ht="27" customHeight="1">
      <c r="A47" s="483" t="s">
        <v>27</v>
      </c>
      <c r="B47" s="483"/>
      <c r="C47" s="463"/>
      <c r="D47" s="463"/>
      <c r="G47" s="463" t="s">
        <v>28</v>
      </c>
      <c r="H47" s="463"/>
      <c r="I47" s="463"/>
    </row>
    <row r="48" spans="1:9">
      <c r="C48" s="482" t="s">
        <v>361</v>
      </c>
      <c r="D48" s="482"/>
      <c r="E48" s="243" t="s">
        <v>363</v>
      </c>
      <c r="F48" s="243"/>
      <c r="G48" s="482" t="s">
        <v>30</v>
      </c>
      <c r="H48" s="482"/>
      <c r="I48" s="482"/>
    </row>
    <row r="49" spans="1:9">
      <c r="C49" s="243"/>
      <c r="D49" s="243"/>
      <c r="E49" s="243"/>
      <c r="F49" s="243"/>
      <c r="G49" s="243"/>
      <c r="H49" s="467"/>
      <c r="I49" s="467"/>
    </row>
    <row r="50" spans="1:9" ht="15">
      <c r="A50" s="219" t="s">
        <v>275</v>
      </c>
    </row>
  </sheetData>
  <mergeCells count="32">
    <mergeCell ref="A47:B47"/>
    <mergeCell ref="C47:D47"/>
    <mergeCell ref="G47:I47"/>
    <mergeCell ref="C48:D48"/>
    <mergeCell ref="G48:I48"/>
    <mergeCell ref="H16:H18"/>
    <mergeCell ref="I16:I18"/>
    <mergeCell ref="H49:I49"/>
    <mergeCell ref="C45:D45"/>
    <mergeCell ref="G45:I45"/>
    <mergeCell ref="A44:B44"/>
    <mergeCell ref="C44:D44"/>
    <mergeCell ref="G44:I44"/>
    <mergeCell ref="A9:D9"/>
    <mergeCell ref="A11:I11"/>
    <mergeCell ref="G13:I13"/>
    <mergeCell ref="C14:E14"/>
    <mergeCell ref="H14:I14"/>
    <mergeCell ref="A15:A19"/>
    <mergeCell ref="B15:B19"/>
    <mergeCell ref="C15:C19"/>
    <mergeCell ref="D15:I15"/>
    <mergeCell ref="D16:D18"/>
    <mergeCell ref="E16:E18"/>
    <mergeCell ref="F16:F18"/>
    <mergeCell ref="G16:G18"/>
    <mergeCell ref="A8:D8"/>
    <mergeCell ref="E2:I2"/>
    <mergeCell ref="E3:I3"/>
    <mergeCell ref="E4:I4"/>
    <mergeCell ref="E5:I5"/>
    <mergeCell ref="E6:I6"/>
  </mergeCells>
  <pageMargins left="0.23622047244094491" right="0" top="0" bottom="0" header="0" footer="0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2AA6-FDC6-411C-A812-E86794FC70F2}">
  <dimension ref="A2:I36"/>
  <sheetViews>
    <sheetView showRuler="0" topLeftCell="A19" zoomScaleNormal="100" workbookViewId="0">
      <selection activeCell="G44" sqref="G44"/>
    </sheetView>
  </sheetViews>
  <sheetFormatPr defaultRowHeight="15"/>
  <cols>
    <col min="1" max="1" width="6.42578125" style="223" customWidth="1"/>
    <col min="2" max="2" width="13.7109375" style="223" customWidth="1"/>
    <col min="3" max="3" width="11.5703125" style="223" customWidth="1"/>
    <col min="4" max="4" width="9.140625" style="223"/>
    <col min="5" max="5" width="7.140625" style="223" customWidth="1"/>
    <col min="6" max="6" width="13.7109375" style="223" customWidth="1"/>
    <col min="7" max="7" width="10" style="223" customWidth="1"/>
    <col min="8" max="8" width="13.5703125" style="223" customWidth="1"/>
    <col min="9" max="9" width="9.140625" style="223"/>
    <col min="10" max="16384" width="9.140625" style="222"/>
  </cols>
  <sheetData>
    <row r="2" spans="1:9">
      <c r="A2" s="436" t="s">
        <v>319</v>
      </c>
      <c r="B2" s="436"/>
      <c r="C2" s="436"/>
      <c r="D2" s="436"/>
      <c r="E2" s="436"/>
      <c r="F2" s="436"/>
      <c r="G2" s="436"/>
      <c r="H2" s="436"/>
    </row>
    <row r="3" spans="1:9">
      <c r="A3" s="431" t="s">
        <v>2</v>
      </c>
      <c r="B3" s="431"/>
      <c r="C3" s="431"/>
      <c r="D3" s="431"/>
      <c r="E3" s="431"/>
      <c r="F3" s="431"/>
      <c r="G3" s="431"/>
      <c r="H3" s="431"/>
    </row>
    <row r="6" spans="1:9">
      <c r="A6" s="438" t="s">
        <v>318</v>
      </c>
      <c r="B6" s="438"/>
      <c r="C6" s="438"/>
      <c r="D6" s="438"/>
      <c r="E6" s="438"/>
      <c r="F6" s="438"/>
      <c r="G6" s="438"/>
      <c r="H6" s="438"/>
    </row>
    <row r="9" spans="1:9" ht="15" customHeight="1">
      <c r="A9" s="437" t="s">
        <v>412</v>
      </c>
      <c r="B9" s="437"/>
      <c r="C9" s="437"/>
      <c r="D9" s="437"/>
      <c r="E9" s="437"/>
      <c r="F9" s="437"/>
      <c r="G9" s="437"/>
      <c r="H9" s="437"/>
      <c r="I9" s="222"/>
    </row>
    <row r="10" spans="1:9">
      <c r="D10" s="232"/>
    </row>
    <row r="11" spans="1:9">
      <c r="C11" s="438" t="s">
        <v>316</v>
      </c>
      <c r="D11" s="438"/>
      <c r="E11" s="438"/>
      <c r="F11" s="438"/>
    </row>
    <row r="12" spans="1:9">
      <c r="B12" s="440" t="s">
        <v>260</v>
      </c>
      <c r="C12" s="440"/>
      <c r="D12" s="440"/>
      <c r="E12" s="440"/>
      <c r="F12" s="440"/>
      <c r="G12" s="440"/>
    </row>
    <row r="14" spans="1:9" ht="15" customHeight="1">
      <c r="A14" s="432" t="s">
        <v>315</v>
      </c>
      <c r="B14" s="432"/>
      <c r="C14" s="231" t="s">
        <v>314</v>
      </c>
      <c r="D14" s="230"/>
      <c r="E14" s="230"/>
      <c r="F14" s="230"/>
      <c r="G14" s="230"/>
      <c r="H14" s="230"/>
      <c r="I14" s="222"/>
    </row>
    <row r="15" spans="1:9">
      <c r="A15" s="439" t="s">
        <v>411</v>
      </c>
      <c r="B15" s="439"/>
      <c r="C15" s="439"/>
      <c r="D15" s="439"/>
      <c r="E15" s="439"/>
      <c r="F15" s="439"/>
      <c r="G15" s="439"/>
      <c r="H15" s="439"/>
    </row>
    <row r="16" spans="1:9" ht="27.95" customHeight="1">
      <c r="A16" s="305" t="s">
        <v>312</v>
      </c>
      <c r="B16" s="305" t="s">
        <v>311</v>
      </c>
      <c r="C16" s="484" t="s">
        <v>310</v>
      </c>
      <c r="D16" s="485"/>
      <c r="E16" s="486"/>
      <c r="F16" s="305" t="s">
        <v>309</v>
      </c>
      <c r="G16" s="306" t="s">
        <v>308</v>
      </c>
      <c r="H16" s="306" t="s">
        <v>307</v>
      </c>
      <c r="I16" s="222"/>
    </row>
    <row r="17" spans="1:8">
      <c r="A17" s="225">
        <v>1</v>
      </c>
      <c r="B17" s="224" t="s">
        <v>293</v>
      </c>
      <c r="C17" s="428" t="s">
        <v>305</v>
      </c>
      <c r="D17" s="428"/>
      <c r="E17" s="428"/>
      <c r="F17" s="228" t="s">
        <v>303</v>
      </c>
      <c r="G17" s="227">
        <v>1</v>
      </c>
      <c r="H17" s="226">
        <v>19867.46</v>
      </c>
    </row>
    <row r="18" spans="1:8">
      <c r="A18" s="225">
        <v>2</v>
      </c>
      <c r="B18" s="224" t="s">
        <v>293</v>
      </c>
      <c r="C18" s="428" t="s">
        <v>410</v>
      </c>
      <c r="D18" s="428"/>
      <c r="E18" s="428"/>
      <c r="F18" s="228" t="s">
        <v>303</v>
      </c>
      <c r="G18" s="227">
        <v>1</v>
      </c>
      <c r="H18" s="226">
        <v>4962.67</v>
      </c>
    </row>
    <row r="19" spans="1:8">
      <c r="A19" s="225">
        <v>3</v>
      </c>
      <c r="B19" s="224" t="s">
        <v>293</v>
      </c>
      <c r="C19" s="428" t="s">
        <v>409</v>
      </c>
      <c r="D19" s="428"/>
      <c r="E19" s="428"/>
      <c r="F19" s="228" t="s">
        <v>303</v>
      </c>
      <c r="G19" s="227">
        <v>1</v>
      </c>
      <c r="H19" s="226">
        <v>56360.09</v>
      </c>
    </row>
    <row r="20" spans="1:8">
      <c r="A20" s="225">
        <v>4</v>
      </c>
      <c r="B20" s="224" t="s">
        <v>293</v>
      </c>
      <c r="C20" s="428" t="s">
        <v>408</v>
      </c>
      <c r="D20" s="428"/>
      <c r="E20" s="428"/>
      <c r="F20" s="228" t="s">
        <v>303</v>
      </c>
      <c r="G20" s="227">
        <v>1</v>
      </c>
      <c r="H20" s="226">
        <v>829.27</v>
      </c>
    </row>
    <row r="21" spans="1:8">
      <c r="A21" s="307"/>
      <c r="B21" s="308"/>
      <c r="C21" s="487" t="s">
        <v>304</v>
      </c>
      <c r="D21" s="487"/>
      <c r="E21" s="487"/>
      <c r="F21" s="309" t="s">
        <v>303</v>
      </c>
      <c r="G21" s="310">
        <v>1</v>
      </c>
      <c r="H21" s="311">
        <f>0+H17+H18+H19</f>
        <v>81190.22</v>
      </c>
    </row>
    <row r="22" spans="1:8">
      <c r="A22" s="225">
        <v>5</v>
      </c>
      <c r="B22" s="224" t="s">
        <v>285</v>
      </c>
      <c r="C22" s="428" t="s">
        <v>306</v>
      </c>
      <c r="D22" s="428"/>
      <c r="E22" s="428"/>
      <c r="F22" s="228" t="s">
        <v>303</v>
      </c>
      <c r="G22" s="227">
        <v>1</v>
      </c>
      <c r="H22" s="226">
        <v>133.47</v>
      </c>
    </row>
    <row r="23" spans="1:8">
      <c r="A23" s="225">
        <v>6</v>
      </c>
      <c r="B23" s="224" t="s">
        <v>285</v>
      </c>
      <c r="C23" s="428" t="s">
        <v>305</v>
      </c>
      <c r="D23" s="428"/>
      <c r="E23" s="428"/>
      <c r="F23" s="228" t="s">
        <v>303</v>
      </c>
      <c r="G23" s="227">
        <v>1</v>
      </c>
      <c r="H23" s="226">
        <v>68938.490000000005</v>
      </c>
    </row>
    <row r="24" spans="1:8">
      <c r="A24" s="225">
        <v>7</v>
      </c>
      <c r="B24" s="224" t="s">
        <v>285</v>
      </c>
      <c r="C24" s="428" t="s">
        <v>410</v>
      </c>
      <c r="D24" s="428"/>
      <c r="E24" s="428"/>
      <c r="F24" s="228" t="s">
        <v>303</v>
      </c>
      <c r="G24" s="227">
        <v>1</v>
      </c>
      <c r="H24" s="226">
        <v>11767.33</v>
      </c>
    </row>
    <row r="25" spans="1:8">
      <c r="A25" s="225">
        <v>8</v>
      </c>
      <c r="B25" s="224" t="s">
        <v>285</v>
      </c>
      <c r="C25" s="428" t="s">
        <v>409</v>
      </c>
      <c r="D25" s="428"/>
      <c r="E25" s="428"/>
      <c r="F25" s="228" t="s">
        <v>303</v>
      </c>
      <c r="G25" s="227">
        <v>1</v>
      </c>
      <c r="H25" s="226">
        <v>47941.49</v>
      </c>
    </row>
    <row r="26" spans="1:8">
      <c r="A26" s="225">
        <v>9</v>
      </c>
      <c r="B26" s="224" t="s">
        <v>285</v>
      </c>
      <c r="C26" s="428" t="s">
        <v>408</v>
      </c>
      <c r="D26" s="428"/>
      <c r="E26" s="428"/>
      <c r="F26" s="228" t="s">
        <v>303</v>
      </c>
      <c r="G26" s="227">
        <v>1</v>
      </c>
      <c r="H26" s="226">
        <v>701.17</v>
      </c>
    </row>
    <row r="27" spans="1:8">
      <c r="A27" s="307"/>
      <c r="B27" s="308"/>
      <c r="C27" s="487" t="s">
        <v>304</v>
      </c>
      <c r="D27" s="487"/>
      <c r="E27" s="487"/>
      <c r="F27" s="309" t="s">
        <v>303</v>
      </c>
      <c r="G27" s="310">
        <v>1</v>
      </c>
      <c r="H27" s="311">
        <f>0+H22+H23+H24+H25</f>
        <v>128780.78</v>
      </c>
    </row>
    <row r="28" spans="1:8">
      <c r="C28" s="426"/>
      <c r="D28" s="426"/>
      <c r="E28" s="426"/>
    </row>
    <row r="30" spans="1:8">
      <c r="A30" s="432" t="s">
        <v>254</v>
      </c>
      <c r="B30" s="432"/>
      <c r="C30" s="432"/>
      <c r="D30" s="432"/>
      <c r="E30" s="429" t="s">
        <v>255</v>
      </c>
      <c r="F30" s="429"/>
      <c r="G30" s="429"/>
      <c r="H30" s="429"/>
    </row>
    <row r="31" spans="1:8">
      <c r="E31" s="451" t="s">
        <v>302</v>
      </c>
      <c r="F31" s="451"/>
      <c r="G31" s="451"/>
      <c r="H31" s="451"/>
    </row>
    <row r="34" spans="1:8" ht="33" customHeight="1">
      <c r="A34" s="432" t="s">
        <v>27</v>
      </c>
      <c r="B34" s="432"/>
      <c r="C34" s="432"/>
      <c r="D34" s="432"/>
      <c r="E34" s="429" t="s">
        <v>28</v>
      </c>
      <c r="F34" s="429"/>
      <c r="G34" s="429"/>
      <c r="H34" s="429"/>
    </row>
    <row r="35" spans="1:8">
      <c r="E35" s="451" t="s">
        <v>302</v>
      </c>
      <c r="F35" s="451"/>
      <c r="G35" s="451"/>
      <c r="H35" s="451"/>
    </row>
    <row r="36" spans="1:8">
      <c r="A36" s="219" t="s">
        <v>275</v>
      </c>
      <c r="B36" s="240"/>
    </row>
  </sheetData>
  <mergeCells count="27">
    <mergeCell ref="C22:E22"/>
    <mergeCell ref="C23:E23"/>
    <mergeCell ref="C24:E24"/>
    <mergeCell ref="E30:H30"/>
    <mergeCell ref="E31:H31"/>
    <mergeCell ref="E34:H34"/>
    <mergeCell ref="E35:H35"/>
    <mergeCell ref="A3:H3"/>
    <mergeCell ref="C17:E17"/>
    <mergeCell ref="C18:E18"/>
    <mergeCell ref="A30:D30"/>
    <mergeCell ref="A34:D34"/>
    <mergeCell ref="C16:E16"/>
    <mergeCell ref="C25:E25"/>
    <mergeCell ref="C26:E26"/>
    <mergeCell ref="C27:E27"/>
    <mergeCell ref="C28:E28"/>
    <mergeCell ref="C19:E19"/>
    <mergeCell ref="C20:E20"/>
    <mergeCell ref="C21:E21"/>
    <mergeCell ref="A2:H2"/>
    <mergeCell ref="A9:H9"/>
    <mergeCell ref="C11:F11"/>
    <mergeCell ref="A15:H15"/>
    <mergeCell ref="B12:G12"/>
    <mergeCell ref="A14:B14"/>
    <mergeCell ref="A6:H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75AC-C960-4F25-A295-61D819372D65}">
  <sheetPr>
    <pageSetUpPr fitToPage="1"/>
  </sheetPr>
  <dimension ref="A1:S374"/>
  <sheetViews>
    <sheetView tabSelected="1" workbookViewId="0">
      <selection activeCell="Y16" sqref="Y1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5.75" customHeight="1">
      <c r="A8" s="332" t="s">
        <v>245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157"/>
    </row>
    <row r="9" spans="1:15">
      <c r="A9" s="333" t="s">
        <v>244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157"/>
    </row>
    <row r="10" spans="1:15" ht="9.75" customHeigh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7"/>
    </row>
    <row r="11" spans="1:15" ht="15.75" customHeight="1">
      <c r="A11" s="158"/>
      <c r="B11" s="154"/>
      <c r="C11" s="154"/>
      <c r="D11" s="154"/>
      <c r="E11" s="154"/>
      <c r="F11" s="154"/>
      <c r="G11" s="339" t="s">
        <v>243</v>
      </c>
      <c r="H11" s="339"/>
      <c r="I11" s="339"/>
      <c r="J11" s="339"/>
      <c r="K11" s="339"/>
      <c r="L11" s="154"/>
      <c r="M11" s="157"/>
    </row>
    <row r="12" spans="1:15" ht="15.75" customHeight="1">
      <c r="A12" s="340" t="s">
        <v>280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157"/>
    </row>
    <row r="13" spans="1:15" ht="12" customHeight="1">
      <c r="G13" s="341" t="s">
        <v>279</v>
      </c>
      <c r="H13" s="341"/>
      <c r="I13" s="341"/>
      <c r="J13" s="341"/>
      <c r="K13" s="341"/>
      <c r="M13" s="157"/>
    </row>
    <row r="14" spans="1:15" ht="12" customHeight="1">
      <c r="G14" s="155"/>
      <c r="H14" s="155"/>
      <c r="I14" s="155"/>
      <c r="J14" s="155"/>
      <c r="K14" s="155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5">
      <c r="G17" s="341" t="s">
        <v>278</v>
      </c>
      <c r="H17" s="341"/>
      <c r="I17" s="341"/>
      <c r="J17" s="341"/>
      <c r="K17" s="341"/>
    </row>
    <row r="18" spans="1:15">
      <c r="G18" s="346" t="s">
        <v>240</v>
      </c>
      <c r="H18" s="346"/>
      <c r="I18" s="346"/>
      <c r="J18" s="346"/>
      <c r="K18" s="346"/>
    </row>
    <row r="19" spans="1:15">
      <c r="B19" s="26"/>
      <c r="C19" s="26"/>
      <c r="D19" s="26"/>
      <c r="E19" s="347" t="s">
        <v>288</v>
      </c>
      <c r="F19" s="347"/>
      <c r="G19" s="347"/>
      <c r="H19" s="347"/>
      <c r="I19" s="347"/>
      <c r="J19" s="347"/>
      <c r="K19" s="347"/>
      <c r="L19" s="26"/>
    </row>
    <row r="20" spans="1:15" ht="15" customHeight="1">
      <c r="A20" s="348" t="s">
        <v>239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138"/>
    </row>
    <row r="21" spans="1:15">
      <c r="F21" s="27"/>
      <c r="J21" s="152"/>
      <c r="K21" s="103"/>
      <c r="L21" s="151" t="s">
        <v>238</v>
      </c>
      <c r="M21" s="138"/>
    </row>
    <row r="22" spans="1:15">
      <c r="F22" s="27"/>
      <c r="J22" s="150" t="s">
        <v>237</v>
      </c>
      <c r="K22" s="149"/>
      <c r="L22" s="139"/>
      <c r="M22" s="138"/>
    </row>
    <row r="23" spans="1:15">
      <c r="E23" s="154"/>
      <c r="F23" s="156"/>
      <c r="I23" s="148"/>
      <c r="J23" s="148"/>
      <c r="K23" s="147" t="s">
        <v>236</v>
      </c>
      <c r="L23" s="139"/>
      <c r="M23" s="138"/>
    </row>
    <row r="24" spans="1:15">
      <c r="A24" s="349" t="s">
        <v>287</v>
      </c>
      <c r="B24" s="349"/>
      <c r="C24" s="349"/>
      <c r="D24" s="349"/>
      <c r="E24" s="349"/>
      <c r="F24" s="349"/>
      <c r="G24" s="349"/>
      <c r="H24" s="349"/>
      <c r="I24" s="349"/>
      <c r="K24" s="147" t="s">
        <v>235</v>
      </c>
      <c r="L24" s="146" t="s">
        <v>234</v>
      </c>
      <c r="M24" s="138"/>
    </row>
    <row r="25" spans="1:15" ht="38.25" customHeight="1">
      <c r="A25" s="349" t="s">
        <v>286</v>
      </c>
      <c r="B25" s="349"/>
      <c r="C25" s="349"/>
      <c r="D25" s="349"/>
      <c r="E25" s="349"/>
      <c r="F25" s="349"/>
      <c r="G25" s="349"/>
      <c r="H25" s="349"/>
      <c r="I25" s="349"/>
      <c r="J25" s="145" t="s">
        <v>232</v>
      </c>
      <c r="K25" s="144" t="s">
        <v>221</v>
      </c>
      <c r="L25" s="139"/>
      <c r="M25" s="138"/>
    </row>
    <row r="26" spans="1:15">
      <c r="F26" s="27"/>
      <c r="G26" s="143" t="s">
        <v>231</v>
      </c>
      <c r="H26" s="44" t="s">
        <v>285</v>
      </c>
      <c r="I26" s="43"/>
      <c r="J26" s="142"/>
      <c r="K26" s="139"/>
      <c r="L26" s="139"/>
      <c r="M26" s="138"/>
    </row>
    <row r="27" spans="1:15">
      <c r="F27" s="27"/>
      <c r="G27" s="338" t="s">
        <v>230</v>
      </c>
      <c r="H27" s="338"/>
      <c r="I27" s="141" t="s">
        <v>284</v>
      </c>
      <c r="J27" s="140" t="s">
        <v>283</v>
      </c>
      <c r="K27" s="139" t="s">
        <v>283</v>
      </c>
      <c r="L27" s="139" t="s">
        <v>283</v>
      </c>
      <c r="M27" s="138"/>
    </row>
    <row r="28" spans="1:15">
      <c r="A28" s="360" t="s">
        <v>282</v>
      </c>
      <c r="B28" s="360"/>
      <c r="C28" s="360"/>
      <c r="D28" s="360"/>
      <c r="E28" s="360"/>
      <c r="F28" s="360"/>
      <c r="G28" s="360"/>
      <c r="H28" s="360"/>
      <c r="I28" s="360"/>
      <c r="J28" s="137"/>
      <c r="K28" s="137"/>
      <c r="L28" s="136" t="s">
        <v>229</v>
      </c>
      <c r="M28" s="135"/>
    </row>
    <row r="29" spans="1:15" ht="27" customHeight="1">
      <c r="A29" s="350" t="s">
        <v>228</v>
      </c>
      <c r="B29" s="351"/>
      <c r="C29" s="351"/>
      <c r="D29" s="351"/>
      <c r="E29" s="351"/>
      <c r="F29" s="351"/>
      <c r="G29" s="354" t="s">
        <v>227</v>
      </c>
      <c r="H29" s="356" t="s">
        <v>226</v>
      </c>
      <c r="I29" s="358" t="s">
        <v>225</v>
      </c>
      <c r="J29" s="359"/>
      <c r="K29" s="329" t="s">
        <v>224</v>
      </c>
      <c r="L29" s="342" t="s">
        <v>0</v>
      </c>
      <c r="M29" s="135"/>
    </row>
    <row r="30" spans="1:15" ht="58.5" customHeight="1">
      <c r="A30" s="352"/>
      <c r="B30" s="353"/>
      <c r="C30" s="353"/>
      <c r="D30" s="353"/>
      <c r="E30" s="353"/>
      <c r="F30" s="353"/>
      <c r="G30" s="355"/>
      <c r="H30" s="357"/>
      <c r="I30" s="134" t="s">
        <v>223</v>
      </c>
      <c r="J30" s="133" t="s">
        <v>222</v>
      </c>
      <c r="K30" s="330"/>
      <c r="L30" s="343"/>
    </row>
    <row r="31" spans="1:15">
      <c r="A31" s="334" t="s">
        <v>221</v>
      </c>
      <c r="B31" s="335"/>
      <c r="C31" s="335"/>
      <c r="D31" s="335"/>
      <c r="E31" s="335"/>
      <c r="F31" s="336"/>
      <c r="G31" s="35">
        <v>2</v>
      </c>
      <c r="H31" s="132">
        <v>3</v>
      </c>
      <c r="I31" s="131" t="s">
        <v>220</v>
      </c>
      <c r="J31" s="130" t="s">
        <v>219</v>
      </c>
      <c r="K31" s="129">
        <v>6</v>
      </c>
      <c r="L31" s="129">
        <v>7</v>
      </c>
    </row>
    <row r="32" spans="1:15">
      <c r="A32" s="87">
        <v>2</v>
      </c>
      <c r="B32" s="87"/>
      <c r="C32" s="86"/>
      <c r="D32" s="84"/>
      <c r="E32" s="87"/>
      <c r="F32" s="85"/>
      <c r="G32" s="84" t="s">
        <v>218</v>
      </c>
      <c r="H32" s="35">
        <v>1</v>
      </c>
      <c r="I32" s="53">
        <f>SUM(I33+I44+I63+I84+I91+I111+I137+I156+I166)</f>
        <v>949600</v>
      </c>
      <c r="J32" s="53">
        <f>SUM(J33+J44+J63+J84+J91+J111+J137+J156+J166)</f>
        <v>441300</v>
      </c>
      <c r="K32" s="58">
        <f>SUM(K33+K44+K63+K84+K91+K111+K137+K156+K166)</f>
        <v>427712.18</v>
      </c>
      <c r="L32" s="53">
        <f>SUM(L33+L44+L63+L84+L91+L111+L137+L156+L166)</f>
        <v>427712.18</v>
      </c>
      <c r="M32" s="36"/>
      <c r="N32" s="36"/>
      <c r="O32" s="36"/>
    </row>
    <row r="33" spans="1:13" ht="17.25" customHeight="1">
      <c r="A33" s="87">
        <v>2</v>
      </c>
      <c r="B33" s="108">
        <v>1</v>
      </c>
      <c r="C33" s="65"/>
      <c r="D33" s="91"/>
      <c r="E33" s="66"/>
      <c r="F33" s="64"/>
      <c r="G33" s="115" t="s">
        <v>217</v>
      </c>
      <c r="H33" s="35">
        <v>2</v>
      </c>
      <c r="I33" s="53">
        <f>SUM(I34+I40)</f>
        <v>785500</v>
      </c>
      <c r="J33" s="53">
        <f>SUM(J34+J40)</f>
        <v>365600</v>
      </c>
      <c r="K33" s="98">
        <f>SUM(K34+K40)</f>
        <v>365600</v>
      </c>
      <c r="L33" s="97">
        <f>SUM(L34+L40)</f>
        <v>365600</v>
      </c>
      <c r="M33"/>
    </row>
    <row r="34" spans="1:13">
      <c r="A34" s="49">
        <v>2</v>
      </c>
      <c r="B34" s="49">
        <v>1</v>
      </c>
      <c r="C34" s="48">
        <v>1</v>
      </c>
      <c r="D34" s="46"/>
      <c r="E34" s="49"/>
      <c r="F34" s="47"/>
      <c r="G34" s="46" t="s">
        <v>216</v>
      </c>
      <c r="H34" s="35">
        <v>3</v>
      </c>
      <c r="I34" s="53">
        <f>SUM(I35)</f>
        <v>773500</v>
      </c>
      <c r="J34" s="53">
        <f>SUM(J35)</f>
        <v>360000</v>
      </c>
      <c r="K34" s="58">
        <f>SUM(K35)</f>
        <v>360000</v>
      </c>
      <c r="L34" s="53">
        <f>SUM(L35)</f>
        <v>360000</v>
      </c>
    </row>
    <row r="35" spans="1:13">
      <c r="A35" s="50">
        <v>2</v>
      </c>
      <c r="B35" s="49">
        <v>1</v>
      </c>
      <c r="C35" s="48">
        <v>1</v>
      </c>
      <c r="D35" s="46">
        <v>1</v>
      </c>
      <c r="E35" s="49"/>
      <c r="F35" s="47"/>
      <c r="G35" s="46" t="s">
        <v>216</v>
      </c>
      <c r="H35" s="35">
        <v>4</v>
      </c>
      <c r="I35" s="53">
        <f>SUM(I36+I38)</f>
        <v>773500</v>
      </c>
      <c r="J35" s="53">
        <f t="shared" ref="J35:L36" si="0">SUM(J36)</f>
        <v>360000</v>
      </c>
      <c r="K35" s="53">
        <f t="shared" si="0"/>
        <v>360000</v>
      </c>
      <c r="L35" s="53">
        <f t="shared" si="0"/>
        <v>360000</v>
      </c>
    </row>
    <row r="36" spans="1:13">
      <c r="A36" s="50">
        <v>2</v>
      </c>
      <c r="B36" s="49">
        <v>1</v>
      </c>
      <c r="C36" s="48">
        <v>1</v>
      </c>
      <c r="D36" s="46">
        <v>1</v>
      </c>
      <c r="E36" s="49">
        <v>1</v>
      </c>
      <c r="F36" s="47"/>
      <c r="G36" s="46" t="s">
        <v>215</v>
      </c>
      <c r="H36" s="35">
        <v>5</v>
      </c>
      <c r="I36" s="58">
        <f>SUM(I37)</f>
        <v>773500</v>
      </c>
      <c r="J36" s="58">
        <f t="shared" si="0"/>
        <v>360000</v>
      </c>
      <c r="K36" s="58">
        <f t="shared" si="0"/>
        <v>360000</v>
      </c>
      <c r="L36" s="58">
        <f t="shared" si="0"/>
        <v>360000</v>
      </c>
    </row>
    <row r="37" spans="1:13">
      <c r="A37" s="50">
        <v>2</v>
      </c>
      <c r="B37" s="49">
        <v>1</v>
      </c>
      <c r="C37" s="48">
        <v>1</v>
      </c>
      <c r="D37" s="46">
        <v>1</v>
      </c>
      <c r="E37" s="49">
        <v>1</v>
      </c>
      <c r="F37" s="47">
        <v>1</v>
      </c>
      <c r="G37" s="46" t="s">
        <v>215</v>
      </c>
      <c r="H37" s="35">
        <v>6</v>
      </c>
      <c r="I37" s="100">
        <v>773500</v>
      </c>
      <c r="J37" s="82">
        <v>360000</v>
      </c>
      <c r="K37" s="82">
        <v>360000</v>
      </c>
      <c r="L37" s="82">
        <v>360000</v>
      </c>
    </row>
    <row r="38" spans="1:13" hidden="1">
      <c r="A38" s="50">
        <v>2</v>
      </c>
      <c r="B38" s="49">
        <v>1</v>
      </c>
      <c r="C38" s="48">
        <v>1</v>
      </c>
      <c r="D38" s="46">
        <v>1</v>
      </c>
      <c r="E38" s="49">
        <v>2</v>
      </c>
      <c r="F38" s="47"/>
      <c r="G38" s="46" t="s">
        <v>214</v>
      </c>
      <c r="H38" s="35">
        <v>7</v>
      </c>
      <c r="I38" s="58">
        <f>I39</f>
        <v>0</v>
      </c>
      <c r="J38" s="58">
        <f>J39</f>
        <v>0</v>
      </c>
      <c r="K38" s="58">
        <f>K39</f>
        <v>0</v>
      </c>
      <c r="L38" s="58">
        <f>L39</f>
        <v>0</v>
      </c>
    </row>
    <row r="39" spans="1:13" hidden="1">
      <c r="A39" s="50">
        <v>2</v>
      </c>
      <c r="B39" s="49">
        <v>1</v>
      </c>
      <c r="C39" s="48">
        <v>1</v>
      </c>
      <c r="D39" s="46">
        <v>1</v>
      </c>
      <c r="E39" s="49">
        <v>2</v>
      </c>
      <c r="F39" s="47">
        <v>1</v>
      </c>
      <c r="G39" s="46" t="s">
        <v>214</v>
      </c>
      <c r="H39" s="35">
        <v>8</v>
      </c>
      <c r="I39" s="82">
        <v>0</v>
      </c>
      <c r="J39" s="45">
        <v>0</v>
      </c>
      <c r="K39" s="82">
        <v>0</v>
      </c>
      <c r="L39" s="45">
        <v>0</v>
      </c>
    </row>
    <row r="40" spans="1:13">
      <c r="A40" s="50">
        <v>2</v>
      </c>
      <c r="B40" s="49">
        <v>1</v>
      </c>
      <c r="C40" s="48">
        <v>2</v>
      </c>
      <c r="D40" s="46"/>
      <c r="E40" s="49"/>
      <c r="F40" s="47"/>
      <c r="G40" s="46" t="s">
        <v>213</v>
      </c>
      <c r="H40" s="35">
        <v>9</v>
      </c>
      <c r="I40" s="58">
        <f t="shared" ref="I40:L42" si="1">I41</f>
        <v>12000</v>
      </c>
      <c r="J40" s="53">
        <f t="shared" si="1"/>
        <v>5600</v>
      </c>
      <c r="K40" s="58">
        <f t="shared" si="1"/>
        <v>5600</v>
      </c>
      <c r="L40" s="53">
        <f t="shared" si="1"/>
        <v>5600</v>
      </c>
    </row>
    <row r="41" spans="1:13">
      <c r="A41" s="50">
        <v>2</v>
      </c>
      <c r="B41" s="49">
        <v>1</v>
      </c>
      <c r="C41" s="48">
        <v>2</v>
      </c>
      <c r="D41" s="46">
        <v>1</v>
      </c>
      <c r="E41" s="49"/>
      <c r="F41" s="47"/>
      <c r="G41" s="46" t="s">
        <v>213</v>
      </c>
      <c r="H41" s="35">
        <v>10</v>
      </c>
      <c r="I41" s="58">
        <f t="shared" si="1"/>
        <v>12000</v>
      </c>
      <c r="J41" s="53">
        <f t="shared" si="1"/>
        <v>5600</v>
      </c>
      <c r="K41" s="53">
        <f t="shared" si="1"/>
        <v>5600</v>
      </c>
      <c r="L41" s="53">
        <f t="shared" si="1"/>
        <v>5600</v>
      </c>
    </row>
    <row r="42" spans="1:13">
      <c r="A42" s="50">
        <v>2</v>
      </c>
      <c r="B42" s="49">
        <v>1</v>
      </c>
      <c r="C42" s="48">
        <v>2</v>
      </c>
      <c r="D42" s="46">
        <v>1</v>
      </c>
      <c r="E42" s="49">
        <v>1</v>
      </c>
      <c r="F42" s="47"/>
      <c r="G42" s="46" t="s">
        <v>213</v>
      </c>
      <c r="H42" s="35">
        <v>11</v>
      </c>
      <c r="I42" s="53">
        <f t="shared" si="1"/>
        <v>12000</v>
      </c>
      <c r="J42" s="53">
        <f t="shared" si="1"/>
        <v>5600</v>
      </c>
      <c r="K42" s="53">
        <f t="shared" si="1"/>
        <v>5600</v>
      </c>
      <c r="L42" s="53">
        <f t="shared" si="1"/>
        <v>5600</v>
      </c>
    </row>
    <row r="43" spans="1:13">
      <c r="A43" s="50">
        <v>2</v>
      </c>
      <c r="B43" s="49">
        <v>1</v>
      </c>
      <c r="C43" s="48">
        <v>2</v>
      </c>
      <c r="D43" s="46">
        <v>1</v>
      </c>
      <c r="E43" s="49">
        <v>1</v>
      </c>
      <c r="F43" s="47">
        <v>1</v>
      </c>
      <c r="G43" s="46" t="s">
        <v>213</v>
      </c>
      <c r="H43" s="35">
        <v>12</v>
      </c>
      <c r="I43" s="45">
        <v>12000</v>
      </c>
      <c r="J43" s="82">
        <v>5600</v>
      </c>
      <c r="K43" s="82">
        <v>5600</v>
      </c>
      <c r="L43" s="82">
        <v>5600</v>
      </c>
    </row>
    <row r="44" spans="1:13">
      <c r="A44" s="88">
        <v>2</v>
      </c>
      <c r="B44" s="109">
        <v>2</v>
      </c>
      <c r="C44" s="65"/>
      <c r="D44" s="91"/>
      <c r="E44" s="66"/>
      <c r="F44" s="64"/>
      <c r="G44" s="115" t="s">
        <v>212</v>
      </c>
      <c r="H44" s="35">
        <v>13</v>
      </c>
      <c r="I44" s="63">
        <f t="shared" ref="I44:L46" si="2">I45</f>
        <v>148500</v>
      </c>
      <c r="J44" s="61">
        <f t="shared" si="2"/>
        <v>69200</v>
      </c>
      <c r="K44" s="63">
        <f t="shared" si="2"/>
        <v>55696.390000000007</v>
      </c>
      <c r="L44" s="63">
        <f t="shared" si="2"/>
        <v>55696.390000000007</v>
      </c>
    </row>
    <row r="45" spans="1:13">
      <c r="A45" s="50">
        <v>2</v>
      </c>
      <c r="B45" s="49">
        <v>2</v>
      </c>
      <c r="C45" s="48">
        <v>1</v>
      </c>
      <c r="D45" s="46"/>
      <c r="E45" s="49"/>
      <c r="F45" s="47"/>
      <c r="G45" s="91" t="s">
        <v>212</v>
      </c>
      <c r="H45" s="35">
        <v>14</v>
      </c>
      <c r="I45" s="53">
        <f t="shared" si="2"/>
        <v>148500</v>
      </c>
      <c r="J45" s="58">
        <f t="shared" si="2"/>
        <v>69200</v>
      </c>
      <c r="K45" s="53">
        <f t="shared" si="2"/>
        <v>55696.390000000007</v>
      </c>
      <c r="L45" s="58">
        <f t="shared" si="2"/>
        <v>55696.390000000007</v>
      </c>
    </row>
    <row r="46" spans="1:13">
      <c r="A46" s="50">
        <v>2</v>
      </c>
      <c r="B46" s="49">
        <v>2</v>
      </c>
      <c r="C46" s="48">
        <v>1</v>
      </c>
      <c r="D46" s="46">
        <v>1</v>
      </c>
      <c r="E46" s="49"/>
      <c r="F46" s="47"/>
      <c r="G46" s="91" t="s">
        <v>212</v>
      </c>
      <c r="H46" s="35">
        <v>15</v>
      </c>
      <c r="I46" s="53">
        <f t="shared" si="2"/>
        <v>148500</v>
      </c>
      <c r="J46" s="58">
        <f t="shared" si="2"/>
        <v>69200</v>
      </c>
      <c r="K46" s="97">
        <f t="shared" si="2"/>
        <v>55696.390000000007</v>
      </c>
      <c r="L46" s="97">
        <f t="shared" si="2"/>
        <v>55696.390000000007</v>
      </c>
    </row>
    <row r="47" spans="1:13">
      <c r="A47" s="57">
        <v>2</v>
      </c>
      <c r="B47" s="56">
        <v>2</v>
      </c>
      <c r="C47" s="55">
        <v>1</v>
      </c>
      <c r="D47" s="60">
        <v>1</v>
      </c>
      <c r="E47" s="56">
        <v>1</v>
      </c>
      <c r="F47" s="54"/>
      <c r="G47" s="91" t="s">
        <v>212</v>
      </c>
      <c r="H47" s="35">
        <v>16</v>
      </c>
      <c r="I47" s="73">
        <f>SUM(I48:I62)</f>
        <v>148500</v>
      </c>
      <c r="J47" s="73">
        <f>SUM(J48:J62)</f>
        <v>69200</v>
      </c>
      <c r="K47" s="71">
        <f>SUM(K48:K62)</f>
        <v>55696.390000000007</v>
      </c>
      <c r="L47" s="71">
        <f>SUM(L48:L62)</f>
        <v>55696.390000000007</v>
      </c>
    </row>
    <row r="48" spans="1:13">
      <c r="A48" s="50">
        <v>2</v>
      </c>
      <c r="B48" s="49">
        <v>2</v>
      </c>
      <c r="C48" s="48">
        <v>1</v>
      </c>
      <c r="D48" s="46">
        <v>1</v>
      </c>
      <c r="E48" s="49">
        <v>1</v>
      </c>
      <c r="F48" s="128">
        <v>1</v>
      </c>
      <c r="G48" s="46" t="s">
        <v>211</v>
      </c>
      <c r="H48" s="35">
        <v>17</v>
      </c>
      <c r="I48" s="82">
        <v>27700</v>
      </c>
      <c r="J48" s="82">
        <v>13700</v>
      </c>
      <c r="K48" s="82">
        <v>10090.9</v>
      </c>
      <c r="L48" s="82">
        <v>10090.9</v>
      </c>
    </row>
    <row r="49" spans="1:13" ht="25.5" customHeight="1">
      <c r="A49" s="50">
        <v>2</v>
      </c>
      <c r="B49" s="49">
        <v>2</v>
      </c>
      <c r="C49" s="48">
        <v>1</v>
      </c>
      <c r="D49" s="46">
        <v>1</v>
      </c>
      <c r="E49" s="49">
        <v>1</v>
      </c>
      <c r="F49" s="47">
        <v>2</v>
      </c>
      <c r="G49" s="46" t="s">
        <v>210</v>
      </c>
      <c r="H49" s="35">
        <v>18</v>
      </c>
      <c r="I49" s="82">
        <v>800</v>
      </c>
      <c r="J49" s="82">
        <v>300</v>
      </c>
      <c r="K49" s="82">
        <v>138.1</v>
      </c>
      <c r="L49" s="82">
        <v>138.1</v>
      </c>
      <c r="M49"/>
    </row>
    <row r="50" spans="1:13" ht="25.5" customHeight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47">
        <v>5</v>
      </c>
      <c r="G50" s="46" t="s">
        <v>209</v>
      </c>
      <c r="H50" s="35">
        <v>19</v>
      </c>
      <c r="I50" s="82">
        <v>2900</v>
      </c>
      <c r="J50" s="82">
        <v>1400</v>
      </c>
      <c r="K50" s="82">
        <v>803.11</v>
      </c>
      <c r="L50" s="82">
        <v>803.11</v>
      </c>
      <c r="M50"/>
    </row>
    <row r="51" spans="1:13" ht="25.5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6</v>
      </c>
      <c r="G51" s="46" t="s">
        <v>208</v>
      </c>
      <c r="H51" s="35">
        <v>20</v>
      </c>
      <c r="I51" s="82">
        <v>800</v>
      </c>
      <c r="J51" s="82">
        <v>400</v>
      </c>
      <c r="K51" s="82">
        <v>0</v>
      </c>
      <c r="L51" s="82">
        <v>0</v>
      </c>
      <c r="M51"/>
    </row>
    <row r="52" spans="1:13" ht="25.5" customHeight="1">
      <c r="A52" s="67">
        <v>2</v>
      </c>
      <c r="B52" s="66">
        <v>2</v>
      </c>
      <c r="C52" s="65">
        <v>1</v>
      </c>
      <c r="D52" s="91">
        <v>1</v>
      </c>
      <c r="E52" s="66">
        <v>1</v>
      </c>
      <c r="F52" s="64">
        <v>7</v>
      </c>
      <c r="G52" s="91" t="s">
        <v>207</v>
      </c>
      <c r="H52" s="35">
        <v>21</v>
      </c>
      <c r="I52" s="82">
        <v>700</v>
      </c>
      <c r="J52" s="82">
        <v>300</v>
      </c>
      <c r="K52" s="82">
        <v>0</v>
      </c>
      <c r="L52" s="82">
        <v>0</v>
      </c>
      <c r="M52"/>
    </row>
    <row r="53" spans="1:13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11</v>
      </c>
      <c r="G53" s="46" t="s">
        <v>206</v>
      </c>
      <c r="H53" s="35">
        <v>22</v>
      </c>
      <c r="I53" s="45">
        <v>1700</v>
      </c>
      <c r="J53" s="82">
        <v>900</v>
      </c>
      <c r="K53" s="82">
        <v>771.84</v>
      </c>
      <c r="L53" s="82">
        <v>771.84</v>
      </c>
    </row>
    <row r="54" spans="1:13" ht="25.5" hidden="1" customHeight="1">
      <c r="A54" s="57">
        <v>2</v>
      </c>
      <c r="B54" s="75">
        <v>2</v>
      </c>
      <c r="C54" s="81">
        <v>1</v>
      </c>
      <c r="D54" s="81">
        <v>1</v>
      </c>
      <c r="E54" s="81">
        <v>1</v>
      </c>
      <c r="F54" s="74">
        <v>12</v>
      </c>
      <c r="G54" s="70" t="s">
        <v>205</v>
      </c>
      <c r="H54" s="35">
        <v>23</v>
      </c>
      <c r="I54" s="76">
        <v>0</v>
      </c>
      <c r="J54" s="82">
        <v>0</v>
      </c>
      <c r="K54" s="82">
        <v>0</v>
      </c>
      <c r="L54" s="82">
        <v>0</v>
      </c>
      <c r="M54"/>
    </row>
    <row r="55" spans="1:13" ht="25.5" customHeight="1">
      <c r="A55" s="50">
        <v>2</v>
      </c>
      <c r="B55" s="49">
        <v>2</v>
      </c>
      <c r="C55" s="48">
        <v>1</v>
      </c>
      <c r="D55" s="48">
        <v>1</v>
      </c>
      <c r="E55" s="48">
        <v>1</v>
      </c>
      <c r="F55" s="47">
        <v>14</v>
      </c>
      <c r="G55" s="127" t="s">
        <v>204</v>
      </c>
      <c r="H55" s="35">
        <v>24</v>
      </c>
      <c r="I55" s="45">
        <v>34700</v>
      </c>
      <c r="J55" s="45">
        <v>17400</v>
      </c>
      <c r="K55" s="45">
        <v>17300.560000000001</v>
      </c>
      <c r="L55" s="45">
        <v>17300.560000000001</v>
      </c>
      <c r="M55"/>
    </row>
    <row r="56" spans="1:13" ht="25.5" customHeight="1">
      <c r="A56" s="50">
        <v>2</v>
      </c>
      <c r="B56" s="49">
        <v>2</v>
      </c>
      <c r="C56" s="48">
        <v>1</v>
      </c>
      <c r="D56" s="48">
        <v>1</v>
      </c>
      <c r="E56" s="48">
        <v>1</v>
      </c>
      <c r="F56" s="47">
        <v>15</v>
      </c>
      <c r="G56" s="46" t="s">
        <v>203</v>
      </c>
      <c r="H56" s="35">
        <v>25</v>
      </c>
      <c r="I56" s="45">
        <v>1500</v>
      </c>
      <c r="J56" s="82">
        <v>700</v>
      </c>
      <c r="K56" s="82">
        <v>489.11</v>
      </c>
      <c r="L56" s="82">
        <v>489.11</v>
      </c>
      <c r="M56"/>
    </row>
    <row r="57" spans="1:13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16</v>
      </c>
      <c r="G57" s="46" t="s">
        <v>202</v>
      </c>
      <c r="H57" s="35">
        <v>26</v>
      </c>
      <c r="I57" s="45">
        <v>3400</v>
      </c>
      <c r="J57" s="82">
        <v>2400</v>
      </c>
      <c r="K57" s="82">
        <v>1110.3900000000001</v>
      </c>
      <c r="L57" s="82">
        <v>1110.3900000000001</v>
      </c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17</v>
      </c>
      <c r="G58" s="46" t="s">
        <v>201</v>
      </c>
      <c r="H58" s="35">
        <v>27</v>
      </c>
      <c r="I58" s="45">
        <v>0</v>
      </c>
      <c r="J58" s="45">
        <v>0</v>
      </c>
      <c r="K58" s="45">
        <v>0</v>
      </c>
      <c r="L58" s="45">
        <v>0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20</v>
      </c>
      <c r="G59" s="46" t="s">
        <v>200</v>
      </c>
      <c r="H59" s="35">
        <v>28</v>
      </c>
      <c r="I59" s="45">
        <v>62200</v>
      </c>
      <c r="J59" s="82">
        <v>25000</v>
      </c>
      <c r="K59" s="82">
        <v>20403.080000000002</v>
      </c>
      <c r="L59" s="82">
        <v>20403.080000000002</v>
      </c>
    </row>
    <row r="60" spans="1:13" ht="25.5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21</v>
      </c>
      <c r="G60" s="46" t="s">
        <v>199</v>
      </c>
      <c r="H60" s="35">
        <v>29</v>
      </c>
      <c r="I60" s="45">
        <v>3500</v>
      </c>
      <c r="J60" s="82">
        <v>1800</v>
      </c>
      <c r="K60" s="82">
        <v>1128.1400000000001</v>
      </c>
      <c r="L60" s="82">
        <v>1128.1400000000001</v>
      </c>
      <c r="M60"/>
    </row>
    <row r="61" spans="1:13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22</v>
      </c>
      <c r="G61" s="46" t="s">
        <v>198</v>
      </c>
      <c r="H61" s="35">
        <v>30</v>
      </c>
      <c r="I61" s="45">
        <v>600</v>
      </c>
      <c r="J61" s="82">
        <v>400</v>
      </c>
      <c r="K61" s="82">
        <v>70.48</v>
      </c>
      <c r="L61" s="82">
        <v>70.48</v>
      </c>
    </row>
    <row r="62" spans="1:13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30</v>
      </c>
      <c r="G62" s="46" t="s">
        <v>197</v>
      </c>
      <c r="H62" s="35">
        <v>31</v>
      </c>
      <c r="I62" s="45">
        <v>8000</v>
      </c>
      <c r="J62" s="82">
        <v>4500</v>
      </c>
      <c r="K62" s="82">
        <v>3390.68</v>
      </c>
      <c r="L62" s="82">
        <v>3390.68</v>
      </c>
    </row>
    <row r="63" spans="1:13" hidden="1">
      <c r="A63" s="126">
        <v>2</v>
      </c>
      <c r="B63" s="125">
        <v>3</v>
      </c>
      <c r="C63" s="108"/>
      <c r="D63" s="65"/>
      <c r="E63" s="65"/>
      <c r="F63" s="64"/>
      <c r="G63" s="106" t="s">
        <v>196</v>
      </c>
      <c r="H63" s="35">
        <v>32</v>
      </c>
      <c r="I63" s="63">
        <f>I64+I80</f>
        <v>0</v>
      </c>
      <c r="J63" s="63">
        <f>J64+J80</f>
        <v>0</v>
      </c>
      <c r="K63" s="63">
        <f>K64+K80</f>
        <v>0</v>
      </c>
      <c r="L63" s="63">
        <f>L64+L80</f>
        <v>0</v>
      </c>
    </row>
    <row r="64" spans="1:13" hidden="1">
      <c r="A64" s="50">
        <v>2</v>
      </c>
      <c r="B64" s="49">
        <v>3</v>
      </c>
      <c r="C64" s="48">
        <v>1</v>
      </c>
      <c r="D64" s="48"/>
      <c r="E64" s="48"/>
      <c r="F64" s="47"/>
      <c r="G64" s="46" t="s">
        <v>195</v>
      </c>
      <c r="H64" s="35">
        <v>33</v>
      </c>
      <c r="I64" s="53">
        <f>SUM(I65+I70+I75)</f>
        <v>0</v>
      </c>
      <c r="J64" s="59">
        <f>SUM(J65+J70+J75)</f>
        <v>0</v>
      </c>
      <c r="K64" s="58">
        <f>SUM(K65+K70+K75)</f>
        <v>0</v>
      </c>
      <c r="L64" s="53">
        <f>SUM(L65+L70+L75)</f>
        <v>0</v>
      </c>
    </row>
    <row r="65" spans="1:15" hidden="1">
      <c r="A65" s="50">
        <v>2</v>
      </c>
      <c r="B65" s="49">
        <v>3</v>
      </c>
      <c r="C65" s="48">
        <v>1</v>
      </c>
      <c r="D65" s="48">
        <v>1</v>
      </c>
      <c r="E65" s="48"/>
      <c r="F65" s="47"/>
      <c r="G65" s="46" t="s">
        <v>194</v>
      </c>
      <c r="H65" s="35">
        <v>34</v>
      </c>
      <c r="I65" s="53">
        <f>I66</f>
        <v>0</v>
      </c>
      <c r="J65" s="59">
        <f>J66</f>
        <v>0</v>
      </c>
      <c r="K65" s="58">
        <f>K66</f>
        <v>0</v>
      </c>
      <c r="L65" s="53">
        <f>L66</f>
        <v>0</v>
      </c>
    </row>
    <row r="66" spans="1:15" hidden="1">
      <c r="A66" s="50">
        <v>2</v>
      </c>
      <c r="B66" s="49">
        <v>3</v>
      </c>
      <c r="C66" s="48">
        <v>1</v>
      </c>
      <c r="D66" s="48">
        <v>1</v>
      </c>
      <c r="E66" s="48">
        <v>1</v>
      </c>
      <c r="F66" s="47"/>
      <c r="G66" s="46" t="s">
        <v>194</v>
      </c>
      <c r="H66" s="35">
        <v>35</v>
      </c>
      <c r="I66" s="53">
        <f>SUM(I67:I69)</f>
        <v>0</v>
      </c>
      <c r="J66" s="59">
        <f>SUM(J67:J69)</f>
        <v>0</v>
      </c>
      <c r="K66" s="58">
        <f>SUM(K67:K69)</f>
        <v>0</v>
      </c>
      <c r="L66" s="53">
        <f>SUM(L67:L69)</f>
        <v>0</v>
      </c>
    </row>
    <row r="67" spans="1:15" ht="25.5" hidden="1" customHeight="1">
      <c r="A67" s="50">
        <v>2</v>
      </c>
      <c r="B67" s="49">
        <v>3</v>
      </c>
      <c r="C67" s="48">
        <v>1</v>
      </c>
      <c r="D67" s="48">
        <v>1</v>
      </c>
      <c r="E67" s="48">
        <v>1</v>
      </c>
      <c r="F67" s="47">
        <v>1</v>
      </c>
      <c r="G67" s="46" t="s">
        <v>192</v>
      </c>
      <c r="H67" s="35">
        <v>36</v>
      </c>
      <c r="I67" s="45">
        <v>0</v>
      </c>
      <c r="J67" s="45">
        <v>0</v>
      </c>
      <c r="K67" s="45">
        <v>0</v>
      </c>
      <c r="L67" s="45">
        <v>0</v>
      </c>
      <c r="M67" s="124"/>
      <c r="N67" s="124"/>
      <c r="O67" s="124"/>
    </row>
    <row r="68" spans="1:15" ht="25.5" hidden="1" customHeight="1">
      <c r="A68" s="50">
        <v>2</v>
      </c>
      <c r="B68" s="66">
        <v>3</v>
      </c>
      <c r="C68" s="65">
        <v>1</v>
      </c>
      <c r="D68" s="65">
        <v>1</v>
      </c>
      <c r="E68" s="65">
        <v>1</v>
      </c>
      <c r="F68" s="64">
        <v>2</v>
      </c>
      <c r="G68" s="91" t="s">
        <v>191</v>
      </c>
      <c r="H68" s="35">
        <v>37</v>
      </c>
      <c r="I68" s="100">
        <v>0</v>
      </c>
      <c r="J68" s="100">
        <v>0</v>
      </c>
      <c r="K68" s="100">
        <v>0</v>
      </c>
      <c r="L68" s="100">
        <v>0</v>
      </c>
      <c r="M68"/>
    </row>
    <row r="69" spans="1:15" hidden="1">
      <c r="A69" s="49">
        <v>2</v>
      </c>
      <c r="B69" s="48">
        <v>3</v>
      </c>
      <c r="C69" s="48">
        <v>1</v>
      </c>
      <c r="D69" s="48">
        <v>1</v>
      </c>
      <c r="E69" s="48">
        <v>1</v>
      </c>
      <c r="F69" s="47">
        <v>3</v>
      </c>
      <c r="G69" s="46" t="s">
        <v>190</v>
      </c>
      <c r="H69" s="35">
        <v>38</v>
      </c>
      <c r="I69" s="45">
        <v>0</v>
      </c>
      <c r="J69" s="45">
        <v>0</v>
      </c>
      <c r="K69" s="45">
        <v>0</v>
      </c>
      <c r="L69" s="45">
        <v>0</v>
      </c>
    </row>
    <row r="70" spans="1:15" ht="25.5" hidden="1" customHeight="1">
      <c r="A70" s="66">
        <v>2</v>
      </c>
      <c r="B70" s="65">
        <v>3</v>
      </c>
      <c r="C70" s="65">
        <v>1</v>
      </c>
      <c r="D70" s="65">
        <v>2</v>
      </c>
      <c r="E70" s="65"/>
      <c r="F70" s="64"/>
      <c r="G70" s="91" t="s">
        <v>193</v>
      </c>
      <c r="H70" s="35">
        <v>39</v>
      </c>
      <c r="I70" s="63">
        <f>I71</f>
        <v>0</v>
      </c>
      <c r="J70" s="62">
        <f>J71</f>
        <v>0</v>
      </c>
      <c r="K70" s="61">
        <f>K71</f>
        <v>0</v>
      </c>
      <c r="L70" s="61">
        <f>L71</f>
        <v>0</v>
      </c>
      <c r="M70"/>
    </row>
    <row r="71" spans="1:15" ht="25.5" hidden="1" customHeight="1">
      <c r="A71" s="56">
        <v>2</v>
      </c>
      <c r="B71" s="55">
        <v>3</v>
      </c>
      <c r="C71" s="55">
        <v>1</v>
      </c>
      <c r="D71" s="55">
        <v>2</v>
      </c>
      <c r="E71" s="55">
        <v>1</v>
      </c>
      <c r="F71" s="54"/>
      <c r="G71" s="91" t="s">
        <v>193</v>
      </c>
      <c r="H71" s="35">
        <v>40</v>
      </c>
      <c r="I71" s="97">
        <f>SUM(I72:I74)</f>
        <v>0</v>
      </c>
      <c r="J71" s="99">
        <f>SUM(J72:J74)</f>
        <v>0</v>
      </c>
      <c r="K71" s="98">
        <f>SUM(K72:K74)</f>
        <v>0</v>
      </c>
      <c r="L71" s="58">
        <f>SUM(L72:L74)</f>
        <v>0</v>
      </c>
      <c r="M71"/>
    </row>
    <row r="72" spans="1:15" ht="25.5" hidden="1" customHeight="1">
      <c r="A72" s="49">
        <v>2</v>
      </c>
      <c r="B72" s="48">
        <v>3</v>
      </c>
      <c r="C72" s="48">
        <v>1</v>
      </c>
      <c r="D72" s="48">
        <v>2</v>
      </c>
      <c r="E72" s="48">
        <v>1</v>
      </c>
      <c r="F72" s="47">
        <v>1</v>
      </c>
      <c r="G72" s="50" t="s">
        <v>192</v>
      </c>
      <c r="H72" s="35">
        <v>41</v>
      </c>
      <c r="I72" s="45">
        <v>0</v>
      </c>
      <c r="J72" s="45">
        <v>0</v>
      </c>
      <c r="K72" s="45">
        <v>0</v>
      </c>
      <c r="L72" s="45">
        <v>0</v>
      </c>
      <c r="M72" s="124"/>
      <c r="N72" s="124"/>
      <c r="O72" s="124"/>
    </row>
    <row r="73" spans="1:15" ht="25.5" hidden="1" customHeight="1">
      <c r="A73" s="49">
        <v>2</v>
      </c>
      <c r="B73" s="48">
        <v>3</v>
      </c>
      <c r="C73" s="48">
        <v>1</v>
      </c>
      <c r="D73" s="48">
        <v>2</v>
      </c>
      <c r="E73" s="48">
        <v>1</v>
      </c>
      <c r="F73" s="47">
        <v>2</v>
      </c>
      <c r="G73" s="50" t="s">
        <v>191</v>
      </c>
      <c r="H73" s="35">
        <v>42</v>
      </c>
      <c r="I73" s="45">
        <v>0</v>
      </c>
      <c r="J73" s="45">
        <v>0</v>
      </c>
      <c r="K73" s="45">
        <v>0</v>
      </c>
      <c r="L73" s="45">
        <v>0</v>
      </c>
      <c r="M73"/>
    </row>
    <row r="74" spans="1:15" hidden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3</v>
      </c>
      <c r="G74" s="50" t="s">
        <v>190</v>
      </c>
      <c r="H74" s="35">
        <v>43</v>
      </c>
      <c r="I74" s="45">
        <v>0</v>
      </c>
      <c r="J74" s="45">
        <v>0</v>
      </c>
      <c r="K74" s="45">
        <v>0</v>
      </c>
      <c r="L74" s="45">
        <v>0</v>
      </c>
    </row>
    <row r="75" spans="1:15" ht="25.5" hidden="1" customHeight="1">
      <c r="A75" s="49">
        <v>2</v>
      </c>
      <c r="B75" s="48">
        <v>3</v>
      </c>
      <c r="C75" s="48">
        <v>1</v>
      </c>
      <c r="D75" s="48">
        <v>3</v>
      </c>
      <c r="E75" s="48"/>
      <c r="F75" s="47"/>
      <c r="G75" s="50" t="s">
        <v>189</v>
      </c>
      <c r="H75" s="35">
        <v>44</v>
      </c>
      <c r="I75" s="53">
        <f>I76</f>
        <v>0</v>
      </c>
      <c r="J75" s="59">
        <f>J76</f>
        <v>0</v>
      </c>
      <c r="K75" s="58">
        <f>K76</f>
        <v>0</v>
      </c>
      <c r="L75" s="58">
        <f>L76</f>
        <v>0</v>
      </c>
      <c r="M75"/>
    </row>
    <row r="76" spans="1:15" ht="25.5" hidden="1" customHeight="1">
      <c r="A76" s="49">
        <v>2</v>
      </c>
      <c r="B76" s="48">
        <v>3</v>
      </c>
      <c r="C76" s="48">
        <v>1</v>
      </c>
      <c r="D76" s="48">
        <v>3</v>
      </c>
      <c r="E76" s="48">
        <v>1</v>
      </c>
      <c r="F76" s="47"/>
      <c r="G76" s="50" t="s">
        <v>188</v>
      </c>
      <c r="H76" s="35">
        <v>45</v>
      </c>
      <c r="I76" s="53">
        <f>SUM(I77:I79)</f>
        <v>0</v>
      </c>
      <c r="J76" s="59">
        <f>SUM(J77:J79)</f>
        <v>0</v>
      </c>
      <c r="K76" s="58">
        <f>SUM(K77:K79)</f>
        <v>0</v>
      </c>
      <c r="L76" s="58">
        <f>SUM(L77:L79)</f>
        <v>0</v>
      </c>
      <c r="M76"/>
    </row>
    <row r="77" spans="1:15" hidden="1">
      <c r="A77" s="66">
        <v>2</v>
      </c>
      <c r="B77" s="65">
        <v>3</v>
      </c>
      <c r="C77" s="65">
        <v>1</v>
      </c>
      <c r="D77" s="65">
        <v>3</v>
      </c>
      <c r="E77" s="65">
        <v>1</v>
      </c>
      <c r="F77" s="64">
        <v>1</v>
      </c>
      <c r="G77" s="67" t="s">
        <v>187</v>
      </c>
      <c r="H77" s="35">
        <v>46</v>
      </c>
      <c r="I77" s="100">
        <v>0</v>
      </c>
      <c r="J77" s="100">
        <v>0</v>
      </c>
      <c r="K77" s="100">
        <v>0</v>
      </c>
      <c r="L77" s="100">
        <v>0</v>
      </c>
    </row>
    <row r="78" spans="1:15" hidden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>
        <v>2</v>
      </c>
      <c r="G78" s="50" t="s">
        <v>186</v>
      </c>
      <c r="H78" s="35">
        <v>47</v>
      </c>
      <c r="I78" s="45">
        <v>0</v>
      </c>
      <c r="J78" s="45">
        <v>0</v>
      </c>
      <c r="K78" s="45">
        <v>0</v>
      </c>
      <c r="L78" s="45">
        <v>0</v>
      </c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3</v>
      </c>
      <c r="G79" s="67" t="s">
        <v>185</v>
      </c>
      <c r="H79" s="35">
        <v>48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66">
        <v>2</v>
      </c>
      <c r="B80" s="65">
        <v>3</v>
      </c>
      <c r="C80" s="65">
        <v>2</v>
      </c>
      <c r="D80" s="65"/>
      <c r="E80" s="65"/>
      <c r="F80" s="64"/>
      <c r="G80" s="67" t="s">
        <v>184</v>
      </c>
      <c r="H80" s="35">
        <v>49</v>
      </c>
      <c r="I80" s="53">
        <f t="shared" ref="I80:L81" si="3">I81</f>
        <v>0</v>
      </c>
      <c r="J80" s="53">
        <f t="shared" si="3"/>
        <v>0</v>
      </c>
      <c r="K80" s="53">
        <f t="shared" si="3"/>
        <v>0</v>
      </c>
      <c r="L80" s="53">
        <f t="shared" si="3"/>
        <v>0</v>
      </c>
    </row>
    <row r="81" spans="1:13" hidden="1">
      <c r="A81" s="66">
        <v>2</v>
      </c>
      <c r="B81" s="65">
        <v>3</v>
      </c>
      <c r="C81" s="65">
        <v>2</v>
      </c>
      <c r="D81" s="65">
        <v>1</v>
      </c>
      <c r="E81" s="65"/>
      <c r="F81" s="64"/>
      <c r="G81" s="67" t="s">
        <v>184</v>
      </c>
      <c r="H81" s="35">
        <v>50</v>
      </c>
      <c r="I81" s="53">
        <f t="shared" si="3"/>
        <v>0</v>
      </c>
      <c r="J81" s="53">
        <f t="shared" si="3"/>
        <v>0</v>
      </c>
      <c r="K81" s="53">
        <f t="shared" si="3"/>
        <v>0</v>
      </c>
      <c r="L81" s="53">
        <f t="shared" si="3"/>
        <v>0</v>
      </c>
    </row>
    <row r="82" spans="1:13" hidden="1">
      <c r="A82" s="66">
        <v>2</v>
      </c>
      <c r="B82" s="65">
        <v>3</v>
      </c>
      <c r="C82" s="65">
        <v>2</v>
      </c>
      <c r="D82" s="65">
        <v>1</v>
      </c>
      <c r="E82" s="65">
        <v>1</v>
      </c>
      <c r="F82" s="64"/>
      <c r="G82" s="67" t="s">
        <v>184</v>
      </c>
      <c r="H82" s="35">
        <v>51</v>
      </c>
      <c r="I82" s="53">
        <f>SUM(I83)</f>
        <v>0</v>
      </c>
      <c r="J82" s="53">
        <f>SUM(J83)</f>
        <v>0</v>
      </c>
      <c r="K82" s="53">
        <f>SUM(K83)</f>
        <v>0</v>
      </c>
      <c r="L82" s="53">
        <f>SUM(L83)</f>
        <v>0</v>
      </c>
    </row>
    <row r="83" spans="1:13" hidden="1">
      <c r="A83" s="66">
        <v>2</v>
      </c>
      <c r="B83" s="65">
        <v>3</v>
      </c>
      <c r="C83" s="65">
        <v>2</v>
      </c>
      <c r="D83" s="65">
        <v>1</v>
      </c>
      <c r="E83" s="65">
        <v>1</v>
      </c>
      <c r="F83" s="64">
        <v>1</v>
      </c>
      <c r="G83" s="67" t="s">
        <v>184</v>
      </c>
      <c r="H83" s="35">
        <v>52</v>
      </c>
      <c r="I83" s="45">
        <v>0</v>
      </c>
      <c r="J83" s="45">
        <v>0</v>
      </c>
      <c r="K83" s="45">
        <v>0</v>
      </c>
      <c r="L83" s="45">
        <v>0</v>
      </c>
    </row>
    <row r="84" spans="1:13" hidden="1">
      <c r="A84" s="87">
        <v>2</v>
      </c>
      <c r="B84" s="86">
        <v>4</v>
      </c>
      <c r="C84" s="86"/>
      <c r="D84" s="86"/>
      <c r="E84" s="86"/>
      <c r="F84" s="85"/>
      <c r="G84" s="110" t="s">
        <v>183</v>
      </c>
      <c r="H84" s="35">
        <v>53</v>
      </c>
      <c r="I84" s="53">
        <f t="shared" ref="I84:L86" si="4">I85</f>
        <v>0</v>
      </c>
      <c r="J84" s="59">
        <f t="shared" si="4"/>
        <v>0</v>
      </c>
      <c r="K84" s="58">
        <f t="shared" si="4"/>
        <v>0</v>
      </c>
      <c r="L84" s="58">
        <f t="shared" si="4"/>
        <v>0</v>
      </c>
    </row>
    <row r="85" spans="1:13" hidden="1">
      <c r="A85" s="49">
        <v>2</v>
      </c>
      <c r="B85" s="48">
        <v>4</v>
      </c>
      <c r="C85" s="48">
        <v>1</v>
      </c>
      <c r="D85" s="48"/>
      <c r="E85" s="48"/>
      <c r="F85" s="47"/>
      <c r="G85" s="50" t="s">
        <v>182</v>
      </c>
      <c r="H85" s="35">
        <v>54</v>
      </c>
      <c r="I85" s="53">
        <f t="shared" si="4"/>
        <v>0</v>
      </c>
      <c r="J85" s="59">
        <f t="shared" si="4"/>
        <v>0</v>
      </c>
      <c r="K85" s="58">
        <f t="shared" si="4"/>
        <v>0</v>
      </c>
      <c r="L85" s="58">
        <f t="shared" si="4"/>
        <v>0</v>
      </c>
    </row>
    <row r="86" spans="1:13" hidden="1">
      <c r="A86" s="49">
        <v>2</v>
      </c>
      <c r="B86" s="48">
        <v>4</v>
      </c>
      <c r="C86" s="48">
        <v>1</v>
      </c>
      <c r="D86" s="48">
        <v>1</v>
      </c>
      <c r="E86" s="48"/>
      <c r="F86" s="47"/>
      <c r="G86" s="50" t="s">
        <v>182</v>
      </c>
      <c r="H86" s="35">
        <v>55</v>
      </c>
      <c r="I86" s="53">
        <f t="shared" si="4"/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3" hidden="1">
      <c r="A87" s="49">
        <v>2</v>
      </c>
      <c r="B87" s="48">
        <v>4</v>
      </c>
      <c r="C87" s="48">
        <v>1</v>
      </c>
      <c r="D87" s="48">
        <v>1</v>
      </c>
      <c r="E87" s="48">
        <v>1</v>
      </c>
      <c r="F87" s="47"/>
      <c r="G87" s="50" t="s">
        <v>182</v>
      </c>
      <c r="H87" s="35">
        <v>56</v>
      </c>
      <c r="I87" s="53">
        <f>SUM(I88:I90)</f>
        <v>0</v>
      </c>
      <c r="J87" s="59">
        <f>SUM(J88:J90)</f>
        <v>0</v>
      </c>
      <c r="K87" s="58">
        <f>SUM(K88:K90)</f>
        <v>0</v>
      </c>
      <c r="L87" s="58">
        <f>SUM(L88:L90)</f>
        <v>0</v>
      </c>
    </row>
    <row r="88" spans="1:13" hidden="1">
      <c r="A88" s="49">
        <v>2</v>
      </c>
      <c r="B88" s="48">
        <v>4</v>
      </c>
      <c r="C88" s="48">
        <v>1</v>
      </c>
      <c r="D88" s="48">
        <v>1</v>
      </c>
      <c r="E88" s="48">
        <v>1</v>
      </c>
      <c r="F88" s="47">
        <v>1</v>
      </c>
      <c r="G88" s="50" t="s">
        <v>181</v>
      </c>
      <c r="H88" s="35">
        <v>57</v>
      </c>
      <c r="I88" s="45">
        <v>0</v>
      </c>
      <c r="J88" s="45">
        <v>0</v>
      </c>
      <c r="K88" s="45">
        <v>0</v>
      </c>
      <c r="L88" s="45">
        <v>0</v>
      </c>
    </row>
    <row r="89" spans="1:13" hidden="1">
      <c r="A89" s="49">
        <v>2</v>
      </c>
      <c r="B89" s="49">
        <v>4</v>
      </c>
      <c r="C89" s="49">
        <v>1</v>
      </c>
      <c r="D89" s="48">
        <v>1</v>
      </c>
      <c r="E89" s="48">
        <v>1</v>
      </c>
      <c r="F89" s="68">
        <v>2</v>
      </c>
      <c r="G89" s="46" t="s">
        <v>180</v>
      </c>
      <c r="H89" s="35">
        <v>58</v>
      </c>
      <c r="I89" s="45">
        <v>0</v>
      </c>
      <c r="J89" s="45">
        <v>0</v>
      </c>
      <c r="K89" s="45">
        <v>0</v>
      </c>
      <c r="L89" s="45">
        <v>0</v>
      </c>
    </row>
    <row r="90" spans="1:13" hidden="1">
      <c r="A90" s="49">
        <v>2</v>
      </c>
      <c r="B90" s="48">
        <v>4</v>
      </c>
      <c r="C90" s="49">
        <v>1</v>
      </c>
      <c r="D90" s="48">
        <v>1</v>
      </c>
      <c r="E90" s="48">
        <v>1</v>
      </c>
      <c r="F90" s="68">
        <v>3</v>
      </c>
      <c r="G90" s="46" t="s">
        <v>179</v>
      </c>
      <c r="H90" s="35">
        <v>59</v>
      </c>
      <c r="I90" s="45">
        <v>0</v>
      </c>
      <c r="J90" s="45">
        <v>0</v>
      </c>
      <c r="K90" s="45">
        <v>0</v>
      </c>
      <c r="L90" s="45">
        <v>0</v>
      </c>
    </row>
    <row r="91" spans="1:13" hidden="1">
      <c r="A91" s="87">
        <v>2</v>
      </c>
      <c r="B91" s="86">
        <v>5</v>
      </c>
      <c r="C91" s="87"/>
      <c r="D91" s="86"/>
      <c r="E91" s="86"/>
      <c r="F91" s="122"/>
      <c r="G91" s="84" t="s">
        <v>178</v>
      </c>
      <c r="H91" s="35">
        <v>60</v>
      </c>
      <c r="I91" s="53">
        <f>SUM(I92+I97+I102)</f>
        <v>0</v>
      </c>
      <c r="J91" s="59">
        <f>SUM(J92+J97+J102)</f>
        <v>0</v>
      </c>
      <c r="K91" s="58">
        <f>SUM(K92+K97+K102)</f>
        <v>0</v>
      </c>
      <c r="L91" s="58">
        <f>SUM(L92+L97+L102)</f>
        <v>0</v>
      </c>
    </row>
    <row r="92" spans="1:13" hidden="1">
      <c r="A92" s="66">
        <v>2</v>
      </c>
      <c r="B92" s="65">
        <v>5</v>
      </c>
      <c r="C92" s="66">
        <v>1</v>
      </c>
      <c r="D92" s="65"/>
      <c r="E92" s="65"/>
      <c r="F92" s="118"/>
      <c r="G92" s="91" t="s">
        <v>177</v>
      </c>
      <c r="H92" s="35">
        <v>61</v>
      </c>
      <c r="I92" s="63">
        <f t="shared" ref="I92:L93" si="5">I93</f>
        <v>0</v>
      </c>
      <c r="J92" s="62">
        <f t="shared" si="5"/>
        <v>0</v>
      </c>
      <c r="K92" s="61">
        <f t="shared" si="5"/>
        <v>0</v>
      </c>
      <c r="L92" s="61">
        <f t="shared" si="5"/>
        <v>0</v>
      </c>
    </row>
    <row r="93" spans="1:13" hidden="1">
      <c r="A93" s="49">
        <v>2</v>
      </c>
      <c r="B93" s="48">
        <v>5</v>
      </c>
      <c r="C93" s="49">
        <v>1</v>
      </c>
      <c r="D93" s="48">
        <v>1</v>
      </c>
      <c r="E93" s="48"/>
      <c r="F93" s="68"/>
      <c r="G93" s="46" t="s">
        <v>177</v>
      </c>
      <c r="H93" s="35">
        <v>62</v>
      </c>
      <c r="I93" s="53">
        <f t="shared" si="5"/>
        <v>0</v>
      </c>
      <c r="J93" s="59">
        <f t="shared" si="5"/>
        <v>0</v>
      </c>
      <c r="K93" s="58">
        <f t="shared" si="5"/>
        <v>0</v>
      </c>
      <c r="L93" s="58">
        <f t="shared" si="5"/>
        <v>0</v>
      </c>
    </row>
    <row r="94" spans="1:13" hidden="1">
      <c r="A94" s="49">
        <v>2</v>
      </c>
      <c r="B94" s="48">
        <v>5</v>
      </c>
      <c r="C94" s="49">
        <v>1</v>
      </c>
      <c r="D94" s="48">
        <v>1</v>
      </c>
      <c r="E94" s="48">
        <v>1</v>
      </c>
      <c r="F94" s="68"/>
      <c r="G94" s="46" t="s">
        <v>177</v>
      </c>
      <c r="H94" s="35">
        <v>63</v>
      </c>
      <c r="I94" s="53">
        <f>SUM(I95:I96)</f>
        <v>0</v>
      </c>
      <c r="J94" s="59">
        <f>SUM(J95:J96)</f>
        <v>0</v>
      </c>
      <c r="K94" s="58">
        <f>SUM(K95:K96)</f>
        <v>0</v>
      </c>
      <c r="L94" s="58">
        <f>SUM(L95:L96)</f>
        <v>0</v>
      </c>
    </row>
    <row r="95" spans="1:13" ht="25.5" hidden="1" customHeight="1">
      <c r="A95" s="49">
        <v>2</v>
      </c>
      <c r="B95" s="48">
        <v>5</v>
      </c>
      <c r="C95" s="49">
        <v>1</v>
      </c>
      <c r="D95" s="48">
        <v>1</v>
      </c>
      <c r="E95" s="48">
        <v>1</v>
      </c>
      <c r="F95" s="68">
        <v>1</v>
      </c>
      <c r="G95" s="46" t="s">
        <v>176</v>
      </c>
      <c r="H95" s="35">
        <v>64</v>
      </c>
      <c r="I95" s="45">
        <v>0</v>
      </c>
      <c r="J95" s="45">
        <v>0</v>
      </c>
      <c r="K95" s="45">
        <v>0</v>
      </c>
      <c r="L95" s="45">
        <v>0</v>
      </c>
      <c r="M95"/>
    </row>
    <row r="96" spans="1:13" ht="25.5" hidden="1" customHeight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>
        <v>2</v>
      </c>
      <c r="G96" s="46" t="s">
        <v>175</v>
      </c>
      <c r="H96" s="35">
        <v>65</v>
      </c>
      <c r="I96" s="45">
        <v>0</v>
      </c>
      <c r="J96" s="45">
        <v>0</v>
      </c>
      <c r="K96" s="45">
        <v>0</v>
      </c>
      <c r="L96" s="45">
        <v>0</v>
      </c>
      <c r="M96"/>
    </row>
    <row r="97" spans="1:19" hidden="1">
      <c r="A97" s="49">
        <v>2</v>
      </c>
      <c r="B97" s="48">
        <v>5</v>
      </c>
      <c r="C97" s="49">
        <v>2</v>
      </c>
      <c r="D97" s="48"/>
      <c r="E97" s="48"/>
      <c r="F97" s="68"/>
      <c r="G97" s="46" t="s">
        <v>174</v>
      </c>
      <c r="H97" s="35">
        <v>66</v>
      </c>
      <c r="I97" s="53">
        <f t="shared" ref="I97:L98" si="6">I98</f>
        <v>0</v>
      </c>
      <c r="J97" s="59">
        <f t="shared" si="6"/>
        <v>0</v>
      </c>
      <c r="K97" s="58">
        <f t="shared" si="6"/>
        <v>0</v>
      </c>
      <c r="L97" s="53">
        <f t="shared" si="6"/>
        <v>0</v>
      </c>
    </row>
    <row r="98" spans="1:19" hidden="1">
      <c r="A98" s="50">
        <v>2</v>
      </c>
      <c r="B98" s="49">
        <v>5</v>
      </c>
      <c r="C98" s="48">
        <v>2</v>
      </c>
      <c r="D98" s="46">
        <v>1</v>
      </c>
      <c r="E98" s="49"/>
      <c r="F98" s="68"/>
      <c r="G98" s="46" t="s">
        <v>174</v>
      </c>
      <c r="H98" s="35">
        <v>67</v>
      </c>
      <c r="I98" s="53">
        <f t="shared" si="6"/>
        <v>0</v>
      </c>
      <c r="J98" s="59">
        <f t="shared" si="6"/>
        <v>0</v>
      </c>
      <c r="K98" s="58">
        <f t="shared" si="6"/>
        <v>0</v>
      </c>
      <c r="L98" s="53">
        <f t="shared" si="6"/>
        <v>0</v>
      </c>
    </row>
    <row r="99" spans="1:19" hidden="1">
      <c r="A99" s="50">
        <v>2</v>
      </c>
      <c r="B99" s="49">
        <v>5</v>
      </c>
      <c r="C99" s="48">
        <v>2</v>
      </c>
      <c r="D99" s="46">
        <v>1</v>
      </c>
      <c r="E99" s="49">
        <v>1</v>
      </c>
      <c r="F99" s="68"/>
      <c r="G99" s="46" t="s">
        <v>174</v>
      </c>
      <c r="H99" s="35">
        <v>68</v>
      </c>
      <c r="I99" s="53">
        <f>SUM(I100:I101)</f>
        <v>0</v>
      </c>
      <c r="J99" s="59">
        <f>SUM(J100:J101)</f>
        <v>0</v>
      </c>
      <c r="K99" s="58">
        <f>SUM(K100:K101)</f>
        <v>0</v>
      </c>
      <c r="L99" s="53">
        <f>SUM(L100:L101)</f>
        <v>0</v>
      </c>
    </row>
    <row r="100" spans="1:19" ht="25.5" hidden="1" customHeight="1">
      <c r="A100" s="50">
        <v>2</v>
      </c>
      <c r="B100" s="49">
        <v>5</v>
      </c>
      <c r="C100" s="48">
        <v>2</v>
      </c>
      <c r="D100" s="46">
        <v>1</v>
      </c>
      <c r="E100" s="49">
        <v>1</v>
      </c>
      <c r="F100" s="68">
        <v>1</v>
      </c>
      <c r="G100" s="46" t="s">
        <v>173</v>
      </c>
      <c r="H100" s="35">
        <v>69</v>
      </c>
      <c r="I100" s="45">
        <v>0</v>
      </c>
      <c r="J100" s="45">
        <v>0</v>
      </c>
      <c r="K100" s="45">
        <v>0</v>
      </c>
      <c r="L100" s="45">
        <v>0</v>
      </c>
      <c r="M100"/>
    </row>
    <row r="101" spans="1:19" ht="25.5" hidden="1" customHeight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>
        <v>2</v>
      </c>
      <c r="G101" s="46" t="s">
        <v>172</v>
      </c>
      <c r="H101" s="35">
        <v>70</v>
      </c>
      <c r="I101" s="45">
        <v>0</v>
      </c>
      <c r="J101" s="45">
        <v>0</v>
      </c>
      <c r="K101" s="45">
        <v>0</v>
      </c>
      <c r="L101" s="45">
        <v>0</v>
      </c>
      <c r="M101"/>
    </row>
    <row r="102" spans="1:19" ht="25.5" hidden="1" customHeight="1">
      <c r="A102" s="50">
        <v>2</v>
      </c>
      <c r="B102" s="49">
        <v>5</v>
      </c>
      <c r="C102" s="48">
        <v>3</v>
      </c>
      <c r="D102" s="46"/>
      <c r="E102" s="49"/>
      <c r="F102" s="68"/>
      <c r="G102" s="46" t="s">
        <v>171</v>
      </c>
      <c r="H102" s="35">
        <v>71</v>
      </c>
      <c r="I102" s="53">
        <f>I103+I107</f>
        <v>0</v>
      </c>
      <c r="J102" s="53">
        <f>J103+J107</f>
        <v>0</v>
      </c>
      <c r="K102" s="53">
        <f>K103+K107</f>
        <v>0</v>
      </c>
      <c r="L102" s="53">
        <f>L103+L107</f>
        <v>0</v>
      </c>
      <c r="M102"/>
    </row>
    <row r="103" spans="1:19" ht="25.5" hidden="1" customHeight="1">
      <c r="A103" s="50">
        <v>2</v>
      </c>
      <c r="B103" s="49">
        <v>5</v>
      </c>
      <c r="C103" s="48">
        <v>3</v>
      </c>
      <c r="D103" s="46">
        <v>1</v>
      </c>
      <c r="E103" s="49"/>
      <c r="F103" s="68"/>
      <c r="G103" s="46" t="s">
        <v>170</v>
      </c>
      <c r="H103" s="35">
        <v>72</v>
      </c>
      <c r="I103" s="53">
        <f>I104</f>
        <v>0</v>
      </c>
      <c r="J103" s="59">
        <f>J104</f>
        <v>0</v>
      </c>
      <c r="K103" s="58">
        <f>K104</f>
        <v>0</v>
      </c>
      <c r="L103" s="53">
        <f>L104</f>
        <v>0</v>
      </c>
      <c r="M103"/>
    </row>
    <row r="104" spans="1:19" ht="25.5" hidden="1" customHeight="1">
      <c r="A104" s="57">
        <v>2</v>
      </c>
      <c r="B104" s="56">
        <v>5</v>
      </c>
      <c r="C104" s="55">
        <v>3</v>
      </c>
      <c r="D104" s="60">
        <v>1</v>
      </c>
      <c r="E104" s="56">
        <v>1</v>
      </c>
      <c r="F104" s="121"/>
      <c r="G104" s="60" t="s">
        <v>170</v>
      </c>
      <c r="H104" s="35">
        <v>73</v>
      </c>
      <c r="I104" s="97">
        <f>SUM(I105:I106)</f>
        <v>0</v>
      </c>
      <c r="J104" s="99">
        <f>SUM(J105:J106)</f>
        <v>0</v>
      </c>
      <c r="K104" s="98">
        <f>SUM(K105:K106)</f>
        <v>0</v>
      </c>
      <c r="L104" s="97">
        <f>SUM(L105:L106)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>
        <v>1</v>
      </c>
      <c r="F105" s="68">
        <v>1</v>
      </c>
      <c r="G105" s="46" t="s">
        <v>170</v>
      </c>
      <c r="H105" s="35">
        <v>74</v>
      </c>
      <c r="I105" s="45">
        <v>0</v>
      </c>
      <c r="J105" s="45">
        <v>0</v>
      </c>
      <c r="K105" s="45">
        <v>0</v>
      </c>
      <c r="L105" s="45"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>
        <v>2</v>
      </c>
      <c r="G106" s="60" t="s">
        <v>169</v>
      </c>
      <c r="H106" s="35">
        <v>75</v>
      </c>
      <c r="I106" s="45">
        <v>0</v>
      </c>
      <c r="J106" s="45">
        <v>0</v>
      </c>
      <c r="K106" s="45">
        <v>0</v>
      </c>
      <c r="L106" s="45">
        <v>0</v>
      </c>
      <c r="M106"/>
      <c r="S106" s="123"/>
    </row>
    <row r="107" spans="1:19" ht="25.5" hidden="1" customHeight="1">
      <c r="A107" s="57">
        <v>2</v>
      </c>
      <c r="B107" s="56">
        <v>5</v>
      </c>
      <c r="C107" s="55">
        <v>3</v>
      </c>
      <c r="D107" s="60">
        <v>2</v>
      </c>
      <c r="E107" s="56"/>
      <c r="F107" s="121"/>
      <c r="G107" s="60" t="s">
        <v>168</v>
      </c>
      <c r="H107" s="35">
        <v>76</v>
      </c>
      <c r="I107" s="58">
        <f>I108</f>
        <v>0</v>
      </c>
      <c r="J107" s="53">
        <f>J108</f>
        <v>0</v>
      </c>
      <c r="K107" s="53">
        <f>K108</f>
        <v>0</v>
      </c>
      <c r="L107" s="53">
        <f>L108</f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2</v>
      </c>
      <c r="E108" s="56">
        <v>1</v>
      </c>
      <c r="F108" s="121"/>
      <c r="G108" s="60" t="s">
        <v>168</v>
      </c>
      <c r="H108" s="35">
        <v>77</v>
      </c>
      <c r="I108" s="97">
        <f>SUM(I109:I110)</f>
        <v>0</v>
      </c>
      <c r="J108" s="97">
        <f>SUM(J109:J110)</f>
        <v>0</v>
      </c>
      <c r="K108" s="97">
        <f>SUM(K109:K110)</f>
        <v>0</v>
      </c>
      <c r="L108" s="97">
        <f>SUM(L109:L110)</f>
        <v>0</v>
      </c>
      <c r="M108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>
        <v>1</v>
      </c>
      <c r="F109" s="121">
        <v>1</v>
      </c>
      <c r="G109" s="60" t="s">
        <v>168</v>
      </c>
      <c r="H109" s="35">
        <v>78</v>
      </c>
      <c r="I109" s="45">
        <v>0</v>
      </c>
      <c r="J109" s="45">
        <v>0</v>
      </c>
      <c r="K109" s="45">
        <v>0</v>
      </c>
      <c r="L109" s="45">
        <v>0</v>
      </c>
      <c r="M109"/>
    </row>
    <row r="110" spans="1:19" hidden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>
        <v>2</v>
      </c>
      <c r="G110" s="60" t="s">
        <v>167</v>
      </c>
      <c r="H110" s="35">
        <v>79</v>
      </c>
      <c r="I110" s="45">
        <v>0</v>
      </c>
      <c r="J110" s="45">
        <v>0</v>
      </c>
      <c r="K110" s="45">
        <v>0</v>
      </c>
      <c r="L110" s="45">
        <v>0</v>
      </c>
    </row>
    <row r="111" spans="1:19" hidden="1">
      <c r="A111" s="110">
        <v>2</v>
      </c>
      <c r="B111" s="87">
        <v>6</v>
      </c>
      <c r="C111" s="86"/>
      <c r="D111" s="84"/>
      <c r="E111" s="87"/>
      <c r="F111" s="122"/>
      <c r="G111" s="111" t="s">
        <v>166</v>
      </c>
      <c r="H111" s="35">
        <v>80</v>
      </c>
      <c r="I111" s="53">
        <f>SUM(I112+I117+I121+I125+I129+I133)</f>
        <v>0</v>
      </c>
      <c r="J111" s="53">
        <f>SUM(J112+J117+J121+J125+J129+J133)</f>
        <v>0</v>
      </c>
      <c r="K111" s="53">
        <f>SUM(K112+K117+K121+K125+K129+K133)</f>
        <v>0</v>
      </c>
      <c r="L111" s="53">
        <f>SUM(L112+L117+L121+L125+L129+L133)</f>
        <v>0</v>
      </c>
    </row>
    <row r="112" spans="1:19" hidden="1">
      <c r="A112" s="57">
        <v>2</v>
      </c>
      <c r="B112" s="56">
        <v>6</v>
      </c>
      <c r="C112" s="55">
        <v>1</v>
      </c>
      <c r="D112" s="60"/>
      <c r="E112" s="56"/>
      <c r="F112" s="121"/>
      <c r="G112" s="60" t="s">
        <v>165</v>
      </c>
      <c r="H112" s="35">
        <v>81</v>
      </c>
      <c r="I112" s="97">
        <f t="shared" ref="I112:L113" si="7">I113</f>
        <v>0</v>
      </c>
      <c r="J112" s="99">
        <f t="shared" si="7"/>
        <v>0</v>
      </c>
      <c r="K112" s="98">
        <f t="shared" si="7"/>
        <v>0</v>
      </c>
      <c r="L112" s="97">
        <f t="shared" si="7"/>
        <v>0</v>
      </c>
    </row>
    <row r="113" spans="1:13" hidden="1">
      <c r="A113" s="50">
        <v>2</v>
      </c>
      <c r="B113" s="49">
        <v>6</v>
      </c>
      <c r="C113" s="48">
        <v>1</v>
      </c>
      <c r="D113" s="46">
        <v>1</v>
      </c>
      <c r="E113" s="49"/>
      <c r="F113" s="68"/>
      <c r="G113" s="46" t="s">
        <v>165</v>
      </c>
      <c r="H113" s="35">
        <v>82</v>
      </c>
      <c r="I113" s="53">
        <f t="shared" si="7"/>
        <v>0</v>
      </c>
      <c r="J113" s="59">
        <f t="shared" si="7"/>
        <v>0</v>
      </c>
      <c r="K113" s="58">
        <f t="shared" si="7"/>
        <v>0</v>
      </c>
      <c r="L113" s="53">
        <f t="shared" si="7"/>
        <v>0</v>
      </c>
    </row>
    <row r="114" spans="1:13" hidden="1">
      <c r="A114" s="50">
        <v>2</v>
      </c>
      <c r="B114" s="49">
        <v>6</v>
      </c>
      <c r="C114" s="48">
        <v>1</v>
      </c>
      <c r="D114" s="46">
        <v>1</v>
      </c>
      <c r="E114" s="49">
        <v>1</v>
      </c>
      <c r="F114" s="68"/>
      <c r="G114" s="46" t="s">
        <v>165</v>
      </c>
      <c r="H114" s="35">
        <v>83</v>
      </c>
      <c r="I114" s="53">
        <f>SUM(I115:I116)</f>
        <v>0</v>
      </c>
      <c r="J114" s="59">
        <f>SUM(J115:J116)</f>
        <v>0</v>
      </c>
      <c r="K114" s="58">
        <f>SUM(K115:K116)</f>
        <v>0</v>
      </c>
      <c r="L114" s="53">
        <f>SUM(L115:L116)</f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>
        <v>1</v>
      </c>
      <c r="F115" s="68">
        <v>1</v>
      </c>
      <c r="G115" s="46" t="s">
        <v>164</v>
      </c>
      <c r="H115" s="35">
        <v>84</v>
      </c>
      <c r="I115" s="45">
        <v>0</v>
      </c>
      <c r="J115" s="45">
        <v>0</v>
      </c>
      <c r="K115" s="45">
        <v>0</v>
      </c>
      <c r="L115" s="45">
        <v>0</v>
      </c>
    </row>
    <row r="116" spans="1:13" hidden="1">
      <c r="A116" s="67">
        <v>2</v>
      </c>
      <c r="B116" s="66">
        <v>6</v>
      </c>
      <c r="C116" s="65">
        <v>1</v>
      </c>
      <c r="D116" s="91">
        <v>1</v>
      </c>
      <c r="E116" s="66">
        <v>1</v>
      </c>
      <c r="F116" s="118">
        <v>2</v>
      </c>
      <c r="G116" s="91" t="s">
        <v>163</v>
      </c>
      <c r="H116" s="35">
        <v>85</v>
      </c>
      <c r="I116" s="100">
        <v>0</v>
      </c>
      <c r="J116" s="100">
        <v>0</v>
      </c>
      <c r="K116" s="100">
        <v>0</v>
      </c>
      <c r="L116" s="100">
        <v>0</v>
      </c>
    </row>
    <row r="117" spans="1:13" ht="25.5" hidden="1" customHeight="1">
      <c r="A117" s="50">
        <v>2</v>
      </c>
      <c r="B117" s="49">
        <v>6</v>
      </c>
      <c r="C117" s="48">
        <v>2</v>
      </c>
      <c r="D117" s="46"/>
      <c r="E117" s="49"/>
      <c r="F117" s="68"/>
      <c r="G117" s="46" t="s">
        <v>162</v>
      </c>
      <c r="H117" s="35">
        <v>86</v>
      </c>
      <c r="I117" s="53">
        <f t="shared" ref="I117:L119" si="8">I118</f>
        <v>0</v>
      </c>
      <c r="J117" s="59">
        <f t="shared" si="8"/>
        <v>0</v>
      </c>
      <c r="K117" s="58">
        <f t="shared" si="8"/>
        <v>0</v>
      </c>
      <c r="L117" s="53">
        <f t="shared" si="8"/>
        <v>0</v>
      </c>
      <c r="M117"/>
    </row>
    <row r="118" spans="1:13" ht="25.5" hidden="1" customHeight="1">
      <c r="A118" s="50">
        <v>2</v>
      </c>
      <c r="B118" s="49">
        <v>6</v>
      </c>
      <c r="C118" s="48">
        <v>2</v>
      </c>
      <c r="D118" s="46">
        <v>1</v>
      </c>
      <c r="E118" s="49"/>
      <c r="F118" s="68"/>
      <c r="G118" s="46" t="s">
        <v>162</v>
      </c>
      <c r="H118" s="35">
        <v>87</v>
      </c>
      <c r="I118" s="53">
        <f t="shared" si="8"/>
        <v>0</v>
      </c>
      <c r="J118" s="59">
        <f t="shared" si="8"/>
        <v>0</v>
      </c>
      <c r="K118" s="58">
        <f t="shared" si="8"/>
        <v>0</v>
      </c>
      <c r="L118" s="53">
        <f t="shared" si="8"/>
        <v>0</v>
      </c>
      <c r="M118"/>
    </row>
    <row r="119" spans="1:13" ht="25.5" hidden="1" customHeight="1">
      <c r="A119" s="50">
        <v>2</v>
      </c>
      <c r="B119" s="49">
        <v>6</v>
      </c>
      <c r="C119" s="48">
        <v>2</v>
      </c>
      <c r="D119" s="46">
        <v>1</v>
      </c>
      <c r="E119" s="49">
        <v>1</v>
      </c>
      <c r="F119" s="68"/>
      <c r="G119" s="46" t="s">
        <v>162</v>
      </c>
      <c r="H119" s="35">
        <v>88</v>
      </c>
      <c r="I119" s="37">
        <f t="shared" si="8"/>
        <v>0</v>
      </c>
      <c r="J119" s="120">
        <f t="shared" si="8"/>
        <v>0</v>
      </c>
      <c r="K119" s="119">
        <f t="shared" si="8"/>
        <v>0</v>
      </c>
      <c r="L119" s="37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>
        <v>1</v>
      </c>
      <c r="F120" s="68">
        <v>1</v>
      </c>
      <c r="G120" s="46" t="s">
        <v>162</v>
      </c>
      <c r="H120" s="35">
        <v>89</v>
      </c>
      <c r="I120" s="45">
        <v>0</v>
      </c>
      <c r="J120" s="45">
        <v>0</v>
      </c>
      <c r="K120" s="45">
        <v>0</v>
      </c>
      <c r="L120" s="45">
        <v>0</v>
      </c>
      <c r="M120"/>
    </row>
    <row r="121" spans="1:13" ht="25.5" hidden="1" customHeight="1">
      <c r="A121" s="67">
        <v>2</v>
      </c>
      <c r="B121" s="66">
        <v>6</v>
      </c>
      <c r="C121" s="65">
        <v>3</v>
      </c>
      <c r="D121" s="91"/>
      <c r="E121" s="66"/>
      <c r="F121" s="118"/>
      <c r="G121" s="91" t="s">
        <v>161</v>
      </c>
      <c r="H121" s="35">
        <v>90</v>
      </c>
      <c r="I121" s="63">
        <f t="shared" ref="I121:L123" si="9">I122</f>
        <v>0</v>
      </c>
      <c r="J121" s="62">
        <f t="shared" si="9"/>
        <v>0</v>
      </c>
      <c r="K121" s="61">
        <f t="shared" si="9"/>
        <v>0</v>
      </c>
      <c r="L121" s="63">
        <f t="shared" si="9"/>
        <v>0</v>
      </c>
      <c r="M121"/>
    </row>
    <row r="122" spans="1:13" ht="25.5" hidden="1" customHeight="1">
      <c r="A122" s="50">
        <v>2</v>
      </c>
      <c r="B122" s="49">
        <v>6</v>
      </c>
      <c r="C122" s="48">
        <v>3</v>
      </c>
      <c r="D122" s="46">
        <v>1</v>
      </c>
      <c r="E122" s="49"/>
      <c r="F122" s="68"/>
      <c r="G122" s="46" t="s">
        <v>161</v>
      </c>
      <c r="H122" s="35">
        <v>91</v>
      </c>
      <c r="I122" s="53">
        <f t="shared" si="9"/>
        <v>0</v>
      </c>
      <c r="J122" s="59">
        <f t="shared" si="9"/>
        <v>0</v>
      </c>
      <c r="K122" s="58">
        <f t="shared" si="9"/>
        <v>0</v>
      </c>
      <c r="L122" s="53">
        <f t="shared" si="9"/>
        <v>0</v>
      </c>
      <c r="M122"/>
    </row>
    <row r="123" spans="1:13" ht="25.5" hidden="1" customHeight="1">
      <c r="A123" s="50">
        <v>2</v>
      </c>
      <c r="B123" s="49">
        <v>6</v>
      </c>
      <c r="C123" s="48">
        <v>3</v>
      </c>
      <c r="D123" s="46">
        <v>1</v>
      </c>
      <c r="E123" s="49">
        <v>1</v>
      </c>
      <c r="F123" s="68"/>
      <c r="G123" s="46" t="s">
        <v>161</v>
      </c>
      <c r="H123" s="35">
        <v>92</v>
      </c>
      <c r="I123" s="53">
        <f t="shared" si="9"/>
        <v>0</v>
      </c>
      <c r="J123" s="59">
        <f t="shared" si="9"/>
        <v>0</v>
      </c>
      <c r="K123" s="58">
        <f t="shared" si="9"/>
        <v>0</v>
      </c>
      <c r="L123" s="5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>
        <v>1</v>
      </c>
      <c r="F124" s="68">
        <v>1</v>
      </c>
      <c r="G124" s="46" t="s">
        <v>161</v>
      </c>
      <c r="H124" s="35">
        <v>93</v>
      </c>
      <c r="I124" s="45">
        <v>0</v>
      </c>
      <c r="J124" s="45">
        <v>0</v>
      </c>
      <c r="K124" s="45">
        <v>0</v>
      </c>
      <c r="L124" s="45">
        <v>0</v>
      </c>
      <c r="M124"/>
    </row>
    <row r="125" spans="1:13" ht="25.5" hidden="1" customHeight="1">
      <c r="A125" s="67">
        <v>2</v>
      </c>
      <c r="B125" s="66">
        <v>6</v>
      </c>
      <c r="C125" s="65">
        <v>4</v>
      </c>
      <c r="D125" s="91"/>
      <c r="E125" s="66"/>
      <c r="F125" s="118"/>
      <c r="G125" s="91" t="s">
        <v>160</v>
      </c>
      <c r="H125" s="35">
        <v>94</v>
      </c>
      <c r="I125" s="63">
        <f t="shared" ref="I125:L127" si="10">I126</f>
        <v>0</v>
      </c>
      <c r="J125" s="62">
        <f t="shared" si="10"/>
        <v>0</v>
      </c>
      <c r="K125" s="61">
        <f t="shared" si="10"/>
        <v>0</v>
      </c>
      <c r="L125" s="63">
        <f t="shared" si="10"/>
        <v>0</v>
      </c>
      <c r="M125"/>
    </row>
    <row r="126" spans="1:13" ht="25.5" hidden="1" customHeight="1">
      <c r="A126" s="50">
        <v>2</v>
      </c>
      <c r="B126" s="49">
        <v>6</v>
      </c>
      <c r="C126" s="48">
        <v>4</v>
      </c>
      <c r="D126" s="46">
        <v>1</v>
      </c>
      <c r="E126" s="49"/>
      <c r="F126" s="68"/>
      <c r="G126" s="46" t="s">
        <v>160</v>
      </c>
      <c r="H126" s="35">
        <v>95</v>
      </c>
      <c r="I126" s="53">
        <f t="shared" si="10"/>
        <v>0</v>
      </c>
      <c r="J126" s="59">
        <f t="shared" si="10"/>
        <v>0</v>
      </c>
      <c r="K126" s="58">
        <f t="shared" si="10"/>
        <v>0</v>
      </c>
      <c r="L126" s="53">
        <f t="shared" si="10"/>
        <v>0</v>
      </c>
      <c r="M126"/>
    </row>
    <row r="127" spans="1:13" ht="25.5" hidden="1" customHeight="1">
      <c r="A127" s="50">
        <v>2</v>
      </c>
      <c r="B127" s="49">
        <v>6</v>
      </c>
      <c r="C127" s="48">
        <v>4</v>
      </c>
      <c r="D127" s="46">
        <v>1</v>
      </c>
      <c r="E127" s="49">
        <v>1</v>
      </c>
      <c r="F127" s="68"/>
      <c r="G127" s="46" t="s">
        <v>160</v>
      </c>
      <c r="H127" s="35">
        <v>96</v>
      </c>
      <c r="I127" s="53">
        <f t="shared" si="10"/>
        <v>0</v>
      </c>
      <c r="J127" s="59">
        <f t="shared" si="10"/>
        <v>0</v>
      </c>
      <c r="K127" s="58">
        <f t="shared" si="10"/>
        <v>0</v>
      </c>
      <c r="L127" s="5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>
        <v>1</v>
      </c>
      <c r="F128" s="68">
        <v>1</v>
      </c>
      <c r="G128" s="46" t="s">
        <v>160</v>
      </c>
      <c r="H128" s="35">
        <v>97</v>
      </c>
      <c r="I128" s="45">
        <v>0</v>
      </c>
      <c r="J128" s="45">
        <v>0</v>
      </c>
      <c r="K128" s="45">
        <v>0</v>
      </c>
      <c r="L128" s="45">
        <v>0</v>
      </c>
      <c r="M128"/>
    </row>
    <row r="129" spans="1:13" ht="25.5" hidden="1" customHeight="1">
      <c r="A129" s="57">
        <v>2</v>
      </c>
      <c r="B129" s="75">
        <v>6</v>
      </c>
      <c r="C129" s="81">
        <v>5</v>
      </c>
      <c r="D129" s="70"/>
      <c r="E129" s="75"/>
      <c r="F129" s="69"/>
      <c r="G129" s="70" t="s">
        <v>159</v>
      </c>
      <c r="H129" s="35">
        <v>98</v>
      </c>
      <c r="I129" s="73">
        <f t="shared" ref="I129:L131" si="11">I130</f>
        <v>0</v>
      </c>
      <c r="J129" s="94">
        <f t="shared" si="11"/>
        <v>0</v>
      </c>
      <c r="K129" s="71">
        <f t="shared" si="11"/>
        <v>0</v>
      </c>
      <c r="L129" s="73">
        <f t="shared" si="11"/>
        <v>0</v>
      </c>
      <c r="M129"/>
    </row>
    <row r="130" spans="1:13" ht="25.5" hidden="1" customHeight="1">
      <c r="A130" s="50">
        <v>2</v>
      </c>
      <c r="B130" s="49">
        <v>6</v>
      </c>
      <c r="C130" s="48">
        <v>5</v>
      </c>
      <c r="D130" s="46">
        <v>1</v>
      </c>
      <c r="E130" s="49"/>
      <c r="F130" s="68"/>
      <c r="G130" s="70" t="s">
        <v>159</v>
      </c>
      <c r="H130" s="35">
        <v>99</v>
      </c>
      <c r="I130" s="53">
        <f t="shared" si="11"/>
        <v>0</v>
      </c>
      <c r="J130" s="59">
        <f t="shared" si="11"/>
        <v>0</v>
      </c>
      <c r="K130" s="58">
        <f t="shared" si="11"/>
        <v>0</v>
      </c>
      <c r="L130" s="53">
        <f t="shared" si="11"/>
        <v>0</v>
      </c>
      <c r="M130"/>
    </row>
    <row r="131" spans="1:13" ht="25.5" hidden="1" customHeight="1">
      <c r="A131" s="50">
        <v>2</v>
      </c>
      <c r="B131" s="49">
        <v>6</v>
      </c>
      <c r="C131" s="48">
        <v>5</v>
      </c>
      <c r="D131" s="46">
        <v>1</v>
      </c>
      <c r="E131" s="49">
        <v>1</v>
      </c>
      <c r="F131" s="68"/>
      <c r="G131" s="70" t="s">
        <v>159</v>
      </c>
      <c r="H131" s="35">
        <v>100</v>
      </c>
      <c r="I131" s="53">
        <f t="shared" si="11"/>
        <v>0</v>
      </c>
      <c r="J131" s="59">
        <f t="shared" si="11"/>
        <v>0</v>
      </c>
      <c r="K131" s="58">
        <f t="shared" si="11"/>
        <v>0</v>
      </c>
      <c r="L131" s="53">
        <f t="shared" si="11"/>
        <v>0</v>
      </c>
      <c r="M131"/>
    </row>
    <row r="132" spans="1:13" ht="25.5" hidden="1" customHeight="1">
      <c r="A132" s="49">
        <v>2</v>
      </c>
      <c r="B132" s="48">
        <v>6</v>
      </c>
      <c r="C132" s="49">
        <v>5</v>
      </c>
      <c r="D132" s="49">
        <v>1</v>
      </c>
      <c r="E132" s="46">
        <v>1</v>
      </c>
      <c r="F132" s="68">
        <v>1</v>
      </c>
      <c r="G132" s="49" t="s">
        <v>158</v>
      </c>
      <c r="H132" s="35">
        <v>101</v>
      </c>
      <c r="I132" s="45">
        <v>0</v>
      </c>
      <c r="J132" s="45">
        <v>0</v>
      </c>
      <c r="K132" s="45">
        <v>0</v>
      </c>
      <c r="L132" s="45">
        <v>0</v>
      </c>
      <c r="M132"/>
    </row>
    <row r="133" spans="1:13" ht="26.25" hidden="1" customHeight="1">
      <c r="A133" s="50">
        <v>2</v>
      </c>
      <c r="B133" s="48">
        <v>6</v>
      </c>
      <c r="C133" s="49">
        <v>6</v>
      </c>
      <c r="D133" s="48"/>
      <c r="E133" s="46"/>
      <c r="F133" s="47"/>
      <c r="G133" s="117" t="s">
        <v>157</v>
      </c>
      <c r="H133" s="35">
        <v>102</v>
      </c>
      <c r="I133" s="58">
        <f t="shared" ref="I133:L135" si="12">I134</f>
        <v>0</v>
      </c>
      <c r="J133" s="53">
        <f t="shared" si="12"/>
        <v>0</v>
      </c>
      <c r="K133" s="53">
        <f t="shared" si="12"/>
        <v>0</v>
      </c>
      <c r="L133" s="53">
        <f t="shared" si="12"/>
        <v>0</v>
      </c>
      <c r="M133"/>
    </row>
    <row r="134" spans="1:13" ht="26.25" hidden="1" customHeight="1">
      <c r="A134" s="50">
        <v>2</v>
      </c>
      <c r="B134" s="48">
        <v>6</v>
      </c>
      <c r="C134" s="49">
        <v>6</v>
      </c>
      <c r="D134" s="48">
        <v>1</v>
      </c>
      <c r="E134" s="46"/>
      <c r="F134" s="47"/>
      <c r="G134" s="117" t="s">
        <v>157</v>
      </c>
      <c r="H134" s="38">
        <v>103</v>
      </c>
      <c r="I134" s="53">
        <f t="shared" si="12"/>
        <v>0</v>
      </c>
      <c r="J134" s="53">
        <f t="shared" si="12"/>
        <v>0</v>
      </c>
      <c r="K134" s="53">
        <f t="shared" si="12"/>
        <v>0</v>
      </c>
      <c r="L134" s="53">
        <f t="shared" si="12"/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>
        <v>1</v>
      </c>
      <c r="E135" s="46">
        <v>1</v>
      </c>
      <c r="F135" s="47"/>
      <c r="G135" s="117" t="s">
        <v>157</v>
      </c>
      <c r="H135" s="38">
        <v>104</v>
      </c>
      <c r="I135" s="53">
        <f t="shared" si="12"/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>
        <v>1</v>
      </c>
      <c r="F136" s="47">
        <v>1</v>
      </c>
      <c r="G136" s="103" t="s">
        <v>157</v>
      </c>
      <c r="H136" s="38">
        <v>105</v>
      </c>
      <c r="I136" s="45">
        <v>0</v>
      </c>
      <c r="J136" s="116">
        <v>0</v>
      </c>
      <c r="K136" s="45">
        <v>0</v>
      </c>
      <c r="L136" s="45">
        <v>0</v>
      </c>
      <c r="M136"/>
    </row>
    <row r="137" spans="1:13">
      <c r="A137" s="110">
        <v>2</v>
      </c>
      <c r="B137" s="87">
        <v>7</v>
      </c>
      <c r="C137" s="87"/>
      <c r="D137" s="86"/>
      <c r="E137" s="86"/>
      <c r="F137" s="85"/>
      <c r="G137" s="84" t="s">
        <v>156</v>
      </c>
      <c r="H137" s="38">
        <v>106</v>
      </c>
      <c r="I137" s="58">
        <f>SUM(I138+I143+I151)</f>
        <v>15600</v>
      </c>
      <c r="J137" s="59">
        <f>SUM(J138+J143+J151)</f>
        <v>6500</v>
      </c>
      <c r="K137" s="58">
        <f>SUM(K138+K143+K151)</f>
        <v>6415.79</v>
      </c>
      <c r="L137" s="53">
        <f>SUM(L138+L143+L151)</f>
        <v>6415.79</v>
      </c>
    </row>
    <row r="138" spans="1:13" hidden="1">
      <c r="A138" s="50">
        <v>2</v>
      </c>
      <c r="B138" s="49">
        <v>7</v>
      </c>
      <c r="C138" s="49">
        <v>1</v>
      </c>
      <c r="D138" s="48"/>
      <c r="E138" s="48"/>
      <c r="F138" s="47"/>
      <c r="G138" s="46" t="s">
        <v>155</v>
      </c>
      <c r="H138" s="38">
        <v>107</v>
      </c>
      <c r="I138" s="58">
        <f t="shared" ref="I138:L139" si="13">I139</f>
        <v>0</v>
      </c>
      <c r="J138" s="59">
        <f t="shared" si="13"/>
        <v>0</v>
      </c>
      <c r="K138" s="58">
        <f t="shared" si="13"/>
        <v>0</v>
      </c>
      <c r="L138" s="53">
        <f t="shared" si="13"/>
        <v>0</v>
      </c>
    </row>
    <row r="139" spans="1:13" hidden="1">
      <c r="A139" s="50">
        <v>2</v>
      </c>
      <c r="B139" s="49">
        <v>7</v>
      </c>
      <c r="C139" s="49">
        <v>1</v>
      </c>
      <c r="D139" s="48">
        <v>1</v>
      </c>
      <c r="E139" s="48"/>
      <c r="F139" s="47"/>
      <c r="G139" s="46" t="s">
        <v>155</v>
      </c>
      <c r="H139" s="38">
        <v>108</v>
      </c>
      <c r="I139" s="58">
        <f t="shared" si="13"/>
        <v>0</v>
      </c>
      <c r="J139" s="59">
        <f t="shared" si="13"/>
        <v>0</v>
      </c>
      <c r="K139" s="58">
        <f t="shared" si="13"/>
        <v>0</v>
      </c>
      <c r="L139" s="53">
        <f t="shared" si="13"/>
        <v>0</v>
      </c>
    </row>
    <row r="140" spans="1:13" hidden="1">
      <c r="A140" s="50">
        <v>2</v>
      </c>
      <c r="B140" s="49">
        <v>7</v>
      </c>
      <c r="C140" s="49">
        <v>1</v>
      </c>
      <c r="D140" s="48">
        <v>1</v>
      </c>
      <c r="E140" s="48">
        <v>1</v>
      </c>
      <c r="F140" s="47"/>
      <c r="G140" s="46" t="s">
        <v>155</v>
      </c>
      <c r="H140" s="38">
        <v>109</v>
      </c>
      <c r="I140" s="58">
        <f>SUM(I141:I142)</f>
        <v>0</v>
      </c>
      <c r="J140" s="59">
        <f>SUM(J141:J142)</f>
        <v>0</v>
      </c>
      <c r="K140" s="58">
        <f>SUM(K141:K142)</f>
        <v>0</v>
      </c>
      <c r="L140" s="53">
        <f>SUM(L141:L142)</f>
        <v>0</v>
      </c>
    </row>
    <row r="141" spans="1:13" hidden="1">
      <c r="A141" s="67">
        <v>2</v>
      </c>
      <c r="B141" s="66">
        <v>7</v>
      </c>
      <c r="C141" s="67">
        <v>1</v>
      </c>
      <c r="D141" s="49">
        <v>1</v>
      </c>
      <c r="E141" s="65">
        <v>1</v>
      </c>
      <c r="F141" s="64">
        <v>1</v>
      </c>
      <c r="G141" s="91" t="s">
        <v>154</v>
      </c>
      <c r="H141" s="38">
        <v>110</v>
      </c>
      <c r="I141" s="113">
        <v>0</v>
      </c>
      <c r="J141" s="113">
        <v>0</v>
      </c>
      <c r="K141" s="113">
        <v>0</v>
      </c>
      <c r="L141" s="113">
        <v>0</v>
      </c>
    </row>
    <row r="142" spans="1:13" hidden="1">
      <c r="A142" s="49">
        <v>2</v>
      </c>
      <c r="B142" s="49">
        <v>7</v>
      </c>
      <c r="C142" s="50">
        <v>1</v>
      </c>
      <c r="D142" s="49">
        <v>1</v>
      </c>
      <c r="E142" s="48">
        <v>1</v>
      </c>
      <c r="F142" s="47">
        <v>2</v>
      </c>
      <c r="G142" s="46" t="s">
        <v>153</v>
      </c>
      <c r="H142" s="38">
        <v>111</v>
      </c>
      <c r="I142" s="82">
        <v>0</v>
      </c>
      <c r="J142" s="82">
        <v>0</v>
      </c>
      <c r="K142" s="82">
        <v>0</v>
      </c>
      <c r="L142" s="82">
        <v>0</v>
      </c>
    </row>
    <row r="143" spans="1:13" ht="25.5" hidden="1" customHeight="1">
      <c r="A143" s="57">
        <v>2</v>
      </c>
      <c r="B143" s="56">
        <v>7</v>
      </c>
      <c r="C143" s="57">
        <v>2</v>
      </c>
      <c r="D143" s="56"/>
      <c r="E143" s="55"/>
      <c r="F143" s="54"/>
      <c r="G143" s="60" t="s">
        <v>152</v>
      </c>
      <c r="H143" s="38">
        <v>112</v>
      </c>
      <c r="I143" s="98">
        <f t="shared" ref="I143:L144" si="14">I144</f>
        <v>0</v>
      </c>
      <c r="J143" s="99">
        <f t="shared" si="14"/>
        <v>0</v>
      </c>
      <c r="K143" s="98">
        <f t="shared" si="14"/>
        <v>0</v>
      </c>
      <c r="L143" s="97">
        <f t="shared" si="14"/>
        <v>0</v>
      </c>
      <c r="M143"/>
    </row>
    <row r="144" spans="1:13" ht="25.5" hidden="1" customHeight="1">
      <c r="A144" s="50">
        <v>2</v>
      </c>
      <c r="B144" s="49">
        <v>7</v>
      </c>
      <c r="C144" s="50">
        <v>2</v>
      </c>
      <c r="D144" s="49">
        <v>1</v>
      </c>
      <c r="E144" s="48"/>
      <c r="F144" s="47"/>
      <c r="G144" s="46" t="s">
        <v>151</v>
      </c>
      <c r="H144" s="38">
        <v>113</v>
      </c>
      <c r="I144" s="58">
        <f t="shared" si="14"/>
        <v>0</v>
      </c>
      <c r="J144" s="59">
        <f t="shared" si="14"/>
        <v>0</v>
      </c>
      <c r="K144" s="58">
        <f t="shared" si="14"/>
        <v>0</v>
      </c>
      <c r="L144" s="53">
        <f t="shared" si="14"/>
        <v>0</v>
      </c>
      <c r="M144"/>
    </row>
    <row r="145" spans="1:13" ht="25.5" hidden="1" customHeight="1">
      <c r="A145" s="50">
        <v>2</v>
      </c>
      <c r="B145" s="49">
        <v>7</v>
      </c>
      <c r="C145" s="50">
        <v>2</v>
      </c>
      <c r="D145" s="49">
        <v>1</v>
      </c>
      <c r="E145" s="48">
        <v>1</v>
      </c>
      <c r="F145" s="47"/>
      <c r="G145" s="46" t="s">
        <v>151</v>
      </c>
      <c r="H145" s="38">
        <v>114</v>
      </c>
      <c r="I145" s="58">
        <f>SUM(I146:I147)</f>
        <v>0</v>
      </c>
      <c r="J145" s="59">
        <f>SUM(J146:J147)</f>
        <v>0</v>
      </c>
      <c r="K145" s="58">
        <f>SUM(K146:K147)</f>
        <v>0</v>
      </c>
      <c r="L145" s="53">
        <f>SUM(L146:L147)</f>
        <v>0</v>
      </c>
      <c r="M145"/>
    </row>
    <row r="146" spans="1:13" hidden="1">
      <c r="A146" s="50">
        <v>2</v>
      </c>
      <c r="B146" s="49">
        <v>7</v>
      </c>
      <c r="C146" s="50">
        <v>2</v>
      </c>
      <c r="D146" s="49">
        <v>1</v>
      </c>
      <c r="E146" s="48">
        <v>1</v>
      </c>
      <c r="F146" s="47">
        <v>1</v>
      </c>
      <c r="G146" s="46" t="s">
        <v>150</v>
      </c>
      <c r="H146" s="38">
        <v>115</v>
      </c>
      <c r="I146" s="82">
        <v>0</v>
      </c>
      <c r="J146" s="82">
        <v>0</v>
      </c>
      <c r="K146" s="82">
        <v>0</v>
      </c>
      <c r="L146" s="82">
        <v>0</v>
      </c>
    </row>
    <row r="147" spans="1:13" hidden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>
        <v>2</v>
      </c>
      <c r="G147" s="46" t="s">
        <v>149</v>
      </c>
      <c r="H147" s="38">
        <v>116</v>
      </c>
      <c r="I147" s="82">
        <v>0</v>
      </c>
      <c r="J147" s="82">
        <v>0</v>
      </c>
      <c r="K147" s="82">
        <v>0</v>
      </c>
      <c r="L147" s="82">
        <v>0</v>
      </c>
    </row>
    <row r="148" spans="1:13" hidden="1">
      <c r="A148" s="50">
        <v>2</v>
      </c>
      <c r="B148" s="49">
        <v>7</v>
      </c>
      <c r="C148" s="50">
        <v>2</v>
      </c>
      <c r="D148" s="49">
        <v>2</v>
      </c>
      <c r="E148" s="48"/>
      <c r="F148" s="47"/>
      <c r="G148" s="46" t="s">
        <v>148</v>
      </c>
      <c r="H148" s="38">
        <v>117</v>
      </c>
      <c r="I148" s="58">
        <f>I149</f>
        <v>0</v>
      </c>
      <c r="J148" s="58">
        <f>J149</f>
        <v>0</v>
      </c>
      <c r="K148" s="58">
        <f>K149</f>
        <v>0</v>
      </c>
      <c r="L148" s="58">
        <f>L149</f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2</v>
      </c>
      <c r="E149" s="48">
        <v>1</v>
      </c>
      <c r="F149" s="47"/>
      <c r="G149" s="46" t="s">
        <v>148</v>
      </c>
      <c r="H149" s="38">
        <v>118</v>
      </c>
      <c r="I149" s="58">
        <f>SUM(I150)</f>
        <v>0</v>
      </c>
      <c r="J149" s="58">
        <f>SUM(J150)</f>
        <v>0</v>
      </c>
      <c r="K149" s="58">
        <f>SUM(K150)</f>
        <v>0</v>
      </c>
      <c r="L149" s="58">
        <f>SUM(L150)</f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>
        <v>1</v>
      </c>
      <c r="F150" s="47">
        <v>1</v>
      </c>
      <c r="G150" s="46" t="s">
        <v>148</v>
      </c>
      <c r="H150" s="38">
        <v>119</v>
      </c>
      <c r="I150" s="82">
        <v>0</v>
      </c>
      <c r="J150" s="82">
        <v>0</v>
      </c>
      <c r="K150" s="82">
        <v>0</v>
      </c>
      <c r="L150" s="82">
        <v>0</v>
      </c>
    </row>
    <row r="151" spans="1:13">
      <c r="A151" s="50">
        <v>2</v>
      </c>
      <c r="B151" s="49">
        <v>7</v>
      </c>
      <c r="C151" s="50">
        <v>3</v>
      </c>
      <c r="D151" s="49"/>
      <c r="E151" s="48"/>
      <c r="F151" s="47"/>
      <c r="G151" s="46" t="s">
        <v>147</v>
      </c>
      <c r="H151" s="38">
        <v>120</v>
      </c>
      <c r="I151" s="58">
        <f t="shared" ref="I151:L152" si="15">I152</f>
        <v>15600</v>
      </c>
      <c r="J151" s="59">
        <f t="shared" si="15"/>
        <v>6500</v>
      </c>
      <c r="K151" s="58">
        <f t="shared" si="15"/>
        <v>6415.79</v>
      </c>
      <c r="L151" s="53">
        <f t="shared" si="15"/>
        <v>6415.79</v>
      </c>
    </row>
    <row r="152" spans="1:13">
      <c r="A152" s="57">
        <v>2</v>
      </c>
      <c r="B152" s="75">
        <v>7</v>
      </c>
      <c r="C152" s="83">
        <v>3</v>
      </c>
      <c r="D152" s="75">
        <v>1</v>
      </c>
      <c r="E152" s="81"/>
      <c r="F152" s="74"/>
      <c r="G152" s="70" t="s">
        <v>147</v>
      </c>
      <c r="H152" s="38">
        <v>121</v>
      </c>
      <c r="I152" s="71">
        <f t="shared" si="15"/>
        <v>15600</v>
      </c>
      <c r="J152" s="94">
        <f t="shared" si="15"/>
        <v>6500</v>
      </c>
      <c r="K152" s="71">
        <f t="shared" si="15"/>
        <v>6415.79</v>
      </c>
      <c r="L152" s="73">
        <f t="shared" si="15"/>
        <v>6415.79</v>
      </c>
    </row>
    <row r="153" spans="1:13">
      <c r="A153" s="50">
        <v>2</v>
      </c>
      <c r="B153" s="49">
        <v>7</v>
      </c>
      <c r="C153" s="50">
        <v>3</v>
      </c>
      <c r="D153" s="49">
        <v>1</v>
      </c>
      <c r="E153" s="48">
        <v>1</v>
      </c>
      <c r="F153" s="47"/>
      <c r="G153" s="46" t="s">
        <v>147</v>
      </c>
      <c r="H153" s="38">
        <v>122</v>
      </c>
      <c r="I153" s="58">
        <f>SUM(I154:I155)</f>
        <v>15600</v>
      </c>
      <c r="J153" s="59">
        <f>SUM(J154:J155)</f>
        <v>6500</v>
      </c>
      <c r="K153" s="58">
        <f>SUM(K154:K155)</f>
        <v>6415.79</v>
      </c>
      <c r="L153" s="53">
        <f>SUM(L154:L155)</f>
        <v>6415.79</v>
      </c>
    </row>
    <row r="154" spans="1:13">
      <c r="A154" s="67">
        <v>2</v>
      </c>
      <c r="B154" s="66">
        <v>7</v>
      </c>
      <c r="C154" s="67">
        <v>3</v>
      </c>
      <c r="D154" s="66">
        <v>1</v>
      </c>
      <c r="E154" s="65">
        <v>1</v>
      </c>
      <c r="F154" s="64">
        <v>1</v>
      </c>
      <c r="G154" s="91" t="s">
        <v>146</v>
      </c>
      <c r="H154" s="38">
        <v>123</v>
      </c>
      <c r="I154" s="113">
        <v>15600</v>
      </c>
      <c r="J154" s="113">
        <v>6500</v>
      </c>
      <c r="K154" s="113">
        <v>6415.79</v>
      </c>
      <c r="L154" s="113">
        <v>6415.79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>
        <v>2</v>
      </c>
      <c r="G155" s="46" t="s">
        <v>145</v>
      </c>
      <c r="H155" s="38">
        <v>124</v>
      </c>
      <c r="I155" s="82">
        <v>0</v>
      </c>
      <c r="J155" s="45">
        <v>0</v>
      </c>
      <c r="K155" s="45">
        <v>0</v>
      </c>
      <c r="L155" s="45">
        <v>0</v>
      </c>
    </row>
    <row r="156" spans="1:13" hidden="1">
      <c r="A156" s="110">
        <v>2</v>
      </c>
      <c r="B156" s="110">
        <v>8</v>
      </c>
      <c r="C156" s="87"/>
      <c r="D156" s="109"/>
      <c r="E156" s="108"/>
      <c r="F156" s="107"/>
      <c r="G156" s="115" t="s">
        <v>144</v>
      </c>
      <c r="H156" s="38">
        <v>125</v>
      </c>
      <c r="I156" s="61">
        <f>I157</f>
        <v>0</v>
      </c>
      <c r="J156" s="62">
        <f>J157</f>
        <v>0</v>
      </c>
      <c r="K156" s="61">
        <f>K157</f>
        <v>0</v>
      </c>
      <c r="L156" s="63">
        <f>L157</f>
        <v>0</v>
      </c>
    </row>
    <row r="157" spans="1:13" hidden="1">
      <c r="A157" s="57">
        <v>2</v>
      </c>
      <c r="B157" s="57">
        <v>8</v>
      </c>
      <c r="C157" s="57">
        <v>1</v>
      </c>
      <c r="D157" s="56"/>
      <c r="E157" s="55"/>
      <c r="F157" s="54"/>
      <c r="G157" s="91" t="s">
        <v>144</v>
      </c>
      <c r="H157" s="38">
        <v>126</v>
      </c>
      <c r="I157" s="61">
        <f>I158+I163</f>
        <v>0</v>
      </c>
      <c r="J157" s="62">
        <f>J158+J163</f>
        <v>0</v>
      </c>
      <c r="K157" s="61">
        <f>K158+K163</f>
        <v>0</v>
      </c>
      <c r="L157" s="63">
        <f>L158+L163</f>
        <v>0</v>
      </c>
    </row>
    <row r="158" spans="1:13" hidden="1">
      <c r="A158" s="50">
        <v>2</v>
      </c>
      <c r="B158" s="49">
        <v>8</v>
      </c>
      <c r="C158" s="46">
        <v>1</v>
      </c>
      <c r="D158" s="49">
        <v>1</v>
      </c>
      <c r="E158" s="48"/>
      <c r="F158" s="47"/>
      <c r="G158" s="46" t="s">
        <v>143</v>
      </c>
      <c r="H158" s="38">
        <v>127</v>
      </c>
      <c r="I158" s="58">
        <f>I159</f>
        <v>0</v>
      </c>
      <c r="J158" s="59">
        <f>J159</f>
        <v>0</v>
      </c>
      <c r="K158" s="58">
        <f>K159</f>
        <v>0</v>
      </c>
      <c r="L158" s="53">
        <f>L159</f>
        <v>0</v>
      </c>
    </row>
    <row r="159" spans="1:13" hidden="1">
      <c r="A159" s="50">
        <v>2</v>
      </c>
      <c r="B159" s="49">
        <v>8</v>
      </c>
      <c r="C159" s="91">
        <v>1</v>
      </c>
      <c r="D159" s="66">
        <v>1</v>
      </c>
      <c r="E159" s="65">
        <v>1</v>
      </c>
      <c r="F159" s="64"/>
      <c r="G159" s="46" t="s">
        <v>143</v>
      </c>
      <c r="H159" s="38">
        <v>128</v>
      </c>
      <c r="I159" s="61">
        <f>SUM(I160:I162)</f>
        <v>0</v>
      </c>
      <c r="J159" s="61">
        <f>SUM(J160:J162)</f>
        <v>0</v>
      </c>
      <c r="K159" s="61">
        <f>SUM(K160:K162)</f>
        <v>0</v>
      </c>
      <c r="L159" s="61">
        <f>SUM(L160:L162)</f>
        <v>0</v>
      </c>
    </row>
    <row r="160" spans="1:13" hidden="1">
      <c r="A160" s="49">
        <v>2</v>
      </c>
      <c r="B160" s="66">
        <v>8</v>
      </c>
      <c r="C160" s="46">
        <v>1</v>
      </c>
      <c r="D160" s="49">
        <v>1</v>
      </c>
      <c r="E160" s="48">
        <v>1</v>
      </c>
      <c r="F160" s="47">
        <v>1</v>
      </c>
      <c r="G160" s="46" t="s">
        <v>142</v>
      </c>
      <c r="H160" s="38">
        <v>129</v>
      </c>
      <c r="I160" s="82">
        <v>0</v>
      </c>
      <c r="J160" s="82">
        <v>0</v>
      </c>
      <c r="K160" s="82">
        <v>0</v>
      </c>
      <c r="L160" s="82">
        <v>0</v>
      </c>
    </row>
    <row r="161" spans="1:15" ht="25.5" hidden="1" customHeight="1">
      <c r="A161" s="57">
        <v>2</v>
      </c>
      <c r="B161" s="75">
        <v>8</v>
      </c>
      <c r="C161" s="70">
        <v>1</v>
      </c>
      <c r="D161" s="75">
        <v>1</v>
      </c>
      <c r="E161" s="81">
        <v>1</v>
      </c>
      <c r="F161" s="74">
        <v>2</v>
      </c>
      <c r="G161" s="70" t="s">
        <v>141</v>
      </c>
      <c r="H161" s="38">
        <v>130</v>
      </c>
      <c r="I161" s="92">
        <v>0</v>
      </c>
      <c r="J161" s="92">
        <v>0</v>
      </c>
      <c r="K161" s="92">
        <v>0</v>
      </c>
      <c r="L161" s="92">
        <v>0</v>
      </c>
      <c r="M161"/>
    </row>
    <row r="162" spans="1:15" hidden="1">
      <c r="A162" s="57">
        <v>2</v>
      </c>
      <c r="B162" s="75">
        <v>8</v>
      </c>
      <c r="C162" s="70">
        <v>1</v>
      </c>
      <c r="D162" s="75">
        <v>1</v>
      </c>
      <c r="E162" s="81">
        <v>1</v>
      </c>
      <c r="F162" s="74">
        <v>3</v>
      </c>
      <c r="G162" s="70" t="s">
        <v>140</v>
      </c>
      <c r="H162" s="38">
        <v>131</v>
      </c>
      <c r="I162" s="92">
        <v>0</v>
      </c>
      <c r="J162" s="114">
        <v>0</v>
      </c>
      <c r="K162" s="92">
        <v>0</v>
      </c>
      <c r="L162" s="76">
        <v>0</v>
      </c>
    </row>
    <row r="163" spans="1:15" hidden="1">
      <c r="A163" s="50">
        <v>2</v>
      </c>
      <c r="B163" s="49">
        <v>8</v>
      </c>
      <c r="C163" s="46">
        <v>1</v>
      </c>
      <c r="D163" s="49">
        <v>2</v>
      </c>
      <c r="E163" s="48"/>
      <c r="F163" s="47"/>
      <c r="G163" s="46" t="s">
        <v>139</v>
      </c>
      <c r="H163" s="38">
        <v>132</v>
      </c>
      <c r="I163" s="58">
        <f t="shared" ref="I163:L164" si="16">I164</f>
        <v>0</v>
      </c>
      <c r="J163" s="59">
        <f t="shared" si="16"/>
        <v>0</v>
      </c>
      <c r="K163" s="58">
        <f t="shared" si="16"/>
        <v>0</v>
      </c>
      <c r="L163" s="53">
        <f t="shared" si="16"/>
        <v>0</v>
      </c>
    </row>
    <row r="164" spans="1:15" hidden="1">
      <c r="A164" s="50">
        <v>2</v>
      </c>
      <c r="B164" s="49">
        <v>8</v>
      </c>
      <c r="C164" s="46">
        <v>1</v>
      </c>
      <c r="D164" s="49">
        <v>2</v>
      </c>
      <c r="E164" s="48">
        <v>1</v>
      </c>
      <c r="F164" s="47"/>
      <c r="G164" s="46" t="s">
        <v>139</v>
      </c>
      <c r="H164" s="38">
        <v>133</v>
      </c>
      <c r="I164" s="58">
        <f t="shared" si="16"/>
        <v>0</v>
      </c>
      <c r="J164" s="59">
        <f t="shared" si="16"/>
        <v>0</v>
      </c>
      <c r="K164" s="58">
        <f t="shared" si="16"/>
        <v>0</v>
      </c>
      <c r="L164" s="53">
        <f t="shared" si="16"/>
        <v>0</v>
      </c>
    </row>
    <row r="165" spans="1:15" hidden="1">
      <c r="A165" s="57">
        <v>2</v>
      </c>
      <c r="B165" s="56">
        <v>8</v>
      </c>
      <c r="C165" s="60">
        <v>1</v>
      </c>
      <c r="D165" s="56">
        <v>2</v>
      </c>
      <c r="E165" s="55">
        <v>1</v>
      </c>
      <c r="F165" s="54">
        <v>1</v>
      </c>
      <c r="G165" s="46" t="s">
        <v>139</v>
      </c>
      <c r="H165" s="38">
        <v>134</v>
      </c>
      <c r="I165" s="51">
        <v>0</v>
      </c>
      <c r="J165" s="45">
        <v>0</v>
      </c>
      <c r="K165" s="45">
        <v>0</v>
      </c>
      <c r="L165" s="45">
        <v>0</v>
      </c>
    </row>
    <row r="166" spans="1:15" ht="38.25" hidden="1" customHeight="1">
      <c r="A166" s="110">
        <v>2</v>
      </c>
      <c r="B166" s="87">
        <v>9</v>
      </c>
      <c r="C166" s="84"/>
      <c r="D166" s="87"/>
      <c r="E166" s="86"/>
      <c r="F166" s="85"/>
      <c r="G166" s="84" t="s">
        <v>138</v>
      </c>
      <c r="H166" s="38">
        <v>135</v>
      </c>
      <c r="I166" s="58">
        <f>I167+I171</f>
        <v>0</v>
      </c>
      <c r="J166" s="59">
        <f>J167+J171</f>
        <v>0</v>
      </c>
      <c r="K166" s="58">
        <f>K167+K171</f>
        <v>0</v>
      </c>
      <c r="L166" s="53">
        <f>L167+L171</f>
        <v>0</v>
      </c>
      <c r="M166"/>
    </row>
    <row r="167" spans="1:15" ht="38.25" hidden="1" customHeight="1">
      <c r="A167" s="50">
        <v>2</v>
      </c>
      <c r="B167" s="49">
        <v>9</v>
      </c>
      <c r="C167" s="46">
        <v>1</v>
      </c>
      <c r="D167" s="49"/>
      <c r="E167" s="48"/>
      <c r="F167" s="47"/>
      <c r="G167" s="46" t="s">
        <v>137</v>
      </c>
      <c r="H167" s="38">
        <v>136</v>
      </c>
      <c r="I167" s="58">
        <f t="shared" ref="I167:L169" si="17">I168</f>
        <v>0</v>
      </c>
      <c r="J167" s="59">
        <f t="shared" si="17"/>
        <v>0</v>
      </c>
      <c r="K167" s="58">
        <f t="shared" si="17"/>
        <v>0</v>
      </c>
      <c r="L167" s="53">
        <f t="shared" si="17"/>
        <v>0</v>
      </c>
      <c r="M167" s="60"/>
      <c r="N167" s="60"/>
      <c r="O167" s="60"/>
    </row>
    <row r="168" spans="1:15" ht="38.25" hidden="1" customHeight="1">
      <c r="A168" s="67">
        <v>2</v>
      </c>
      <c r="B168" s="66">
        <v>9</v>
      </c>
      <c r="C168" s="91">
        <v>1</v>
      </c>
      <c r="D168" s="66">
        <v>1</v>
      </c>
      <c r="E168" s="65"/>
      <c r="F168" s="64"/>
      <c r="G168" s="46" t="s">
        <v>137</v>
      </c>
      <c r="H168" s="38">
        <v>137</v>
      </c>
      <c r="I168" s="61">
        <f t="shared" si="17"/>
        <v>0</v>
      </c>
      <c r="J168" s="62">
        <f t="shared" si="17"/>
        <v>0</v>
      </c>
      <c r="K168" s="61">
        <f t="shared" si="17"/>
        <v>0</v>
      </c>
      <c r="L168" s="63">
        <f t="shared" si="17"/>
        <v>0</v>
      </c>
      <c r="M168"/>
    </row>
    <row r="169" spans="1:15" ht="38.25" hidden="1" customHeight="1">
      <c r="A169" s="50">
        <v>2</v>
      </c>
      <c r="B169" s="49">
        <v>9</v>
      </c>
      <c r="C169" s="50">
        <v>1</v>
      </c>
      <c r="D169" s="49">
        <v>1</v>
      </c>
      <c r="E169" s="48">
        <v>1</v>
      </c>
      <c r="F169" s="47"/>
      <c r="G169" s="46" t="s">
        <v>137</v>
      </c>
      <c r="H169" s="38">
        <v>138</v>
      </c>
      <c r="I169" s="58">
        <f t="shared" si="17"/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/>
    </row>
    <row r="170" spans="1:15" ht="38.25" hidden="1" customHeight="1">
      <c r="A170" s="67">
        <v>2</v>
      </c>
      <c r="B170" s="66">
        <v>9</v>
      </c>
      <c r="C170" s="66">
        <v>1</v>
      </c>
      <c r="D170" s="66">
        <v>1</v>
      </c>
      <c r="E170" s="65">
        <v>1</v>
      </c>
      <c r="F170" s="64">
        <v>1</v>
      </c>
      <c r="G170" s="46" t="s">
        <v>137</v>
      </c>
      <c r="H170" s="38">
        <v>139</v>
      </c>
      <c r="I170" s="113">
        <v>0</v>
      </c>
      <c r="J170" s="113">
        <v>0</v>
      </c>
      <c r="K170" s="113">
        <v>0</v>
      </c>
      <c r="L170" s="113">
        <v>0</v>
      </c>
      <c r="M170"/>
    </row>
    <row r="171" spans="1:15" ht="38.25" hidden="1" customHeight="1">
      <c r="A171" s="50">
        <v>2</v>
      </c>
      <c r="B171" s="49">
        <v>9</v>
      </c>
      <c r="C171" s="49">
        <v>2</v>
      </c>
      <c r="D171" s="49"/>
      <c r="E171" s="48"/>
      <c r="F171" s="47"/>
      <c r="G171" s="46" t="s">
        <v>136</v>
      </c>
      <c r="H171" s="38">
        <v>140</v>
      </c>
      <c r="I171" s="58">
        <f>SUM(I172+I177)</f>
        <v>0</v>
      </c>
      <c r="J171" s="58">
        <f>SUM(J172+J177)</f>
        <v>0</v>
      </c>
      <c r="K171" s="58">
        <f>SUM(K172+K177)</f>
        <v>0</v>
      </c>
      <c r="L171" s="58">
        <f>SUM(L172+L177)</f>
        <v>0</v>
      </c>
      <c r="M171"/>
    </row>
    <row r="172" spans="1:15" ht="51" hidden="1" customHeight="1">
      <c r="A172" s="50">
        <v>2</v>
      </c>
      <c r="B172" s="49">
        <v>9</v>
      </c>
      <c r="C172" s="49">
        <v>2</v>
      </c>
      <c r="D172" s="66">
        <v>1</v>
      </c>
      <c r="E172" s="65"/>
      <c r="F172" s="64"/>
      <c r="G172" s="91" t="s">
        <v>135</v>
      </c>
      <c r="H172" s="38">
        <v>141</v>
      </c>
      <c r="I172" s="61">
        <f>I173</f>
        <v>0</v>
      </c>
      <c r="J172" s="62">
        <f>J173</f>
        <v>0</v>
      </c>
      <c r="K172" s="61">
        <f>K173</f>
        <v>0</v>
      </c>
      <c r="L172" s="63">
        <f>L173</f>
        <v>0</v>
      </c>
      <c r="M172"/>
    </row>
    <row r="173" spans="1:15" ht="51" hidden="1" customHeight="1">
      <c r="A173" s="67">
        <v>2</v>
      </c>
      <c r="B173" s="66">
        <v>9</v>
      </c>
      <c r="C173" s="66">
        <v>2</v>
      </c>
      <c r="D173" s="49">
        <v>1</v>
      </c>
      <c r="E173" s="48">
        <v>1</v>
      </c>
      <c r="F173" s="47"/>
      <c r="G173" s="91" t="s">
        <v>135</v>
      </c>
      <c r="H173" s="38">
        <v>142</v>
      </c>
      <c r="I173" s="58">
        <f>SUM(I174:I176)</f>
        <v>0</v>
      </c>
      <c r="J173" s="59">
        <f>SUM(J174:J176)</f>
        <v>0</v>
      </c>
      <c r="K173" s="58">
        <f>SUM(K174:K176)</f>
        <v>0</v>
      </c>
      <c r="L173" s="53">
        <f>SUM(L174:L176)</f>
        <v>0</v>
      </c>
      <c r="M173"/>
    </row>
    <row r="174" spans="1:15" ht="51" hidden="1" customHeight="1">
      <c r="A174" s="57">
        <v>2</v>
      </c>
      <c r="B174" s="75">
        <v>9</v>
      </c>
      <c r="C174" s="75">
        <v>2</v>
      </c>
      <c r="D174" s="75">
        <v>1</v>
      </c>
      <c r="E174" s="81">
        <v>1</v>
      </c>
      <c r="F174" s="74">
        <v>1</v>
      </c>
      <c r="G174" s="91" t="s">
        <v>134</v>
      </c>
      <c r="H174" s="38">
        <v>143</v>
      </c>
      <c r="I174" s="92">
        <v>0</v>
      </c>
      <c r="J174" s="100">
        <v>0</v>
      </c>
      <c r="K174" s="100">
        <v>0</v>
      </c>
      <c r="L174" s="100">
        <v>0</v>
      </c>
      <c r="M174"/>
    </row>
    <row r="175" spans="1:15" ht="63.75" hidden="1" customHeight="1">
      <c r="A175" s="50">
        <v>2</v>
      </c>
      <c r="B175" s="49">
        <v>9</v>
      </c>
      <c r="C175" s="49">
        <v>2</v>
      </c>
      <c r="D175" s="49">
        <v>1</v>
      </c>
      <c r="E175" s="48">
        <v>1</v>
      </c>
      <c r="F175" s="47">
        <v>2</v>
      </c>
      <c r="G175" s="91" t="s">
        <v>133</v>
      </c>
      <c r="H175" s="38">
        <v>144</v>
      </c>
      <c r="I175" s="82">
        <v>0</v>
      </c>
      <c r="J175" s="52">
        <v>0</v>
      </c>
      <c r="K175" s="52">
        <v>0</v>
      </c>
      <c r="L175" s="52">
        <v>0</v>
      </c>
      <c r="M175"/>
    </row>
    <row r="176" spans="1:15" ht="51" hidden="1" customHeight="1">
      <c r="A176" s="50">
        <v>2</v>
      </c>
      <c r="B176" s="49">
        <v>9</v>
      </c>
      <c r="C176" s="49">
        <v>2</v>
      </c>
      <c r="D176" s="49">
        <v>1</v>
      </c>
      <c r="E176" s="48">
        <v>1</v>
      </c>
      <c r="F176" s="47">
        <v>3</v>
      </c>
      <c r="G176" s="91" t="s">
        <v>132</v>
      </c>
      <c r="H176" s="38">
        <v>145</v>
      </c>
      <c r="I176" s="82">
        <v>0</v>
      </c>
      <c r="J176" s="82">
        <v>0</v>
      </c>
      <c r="K176" s="82">
        <v>0</v>
      </c>
      <c r="L176" s="82">
        <v>0</v>
      </c>
      <c r="M176"/>
    </row>
    <row r="177" spans="1:13" ht="38.25" hidden="1" customHeight="1">
      <c r="A177" s="112">
        <v>2</v>
      </c>
      <c r="B177" s="112">
        <v>9</v>
      </c>
      <c r="C177" s="112">
        <v>2</v>
      </c>
      <c r="D177" s="112">
        <v>2</v>
      </c>
      <c r="E177" s="112"/>
      <c r="F177" s="112"/>
      <c r="G177" s="46" t="s">
        <v>131</v>
      </c>
      <c r="H177" s="38">
        <v>146</v>
      </c>
      <c r="I177" s="58">
        <f>I178</f>
        <v>0</v>
      </c>
      <c r="J177" s="59">
        <f>J178</f>
        <v>0</v>
      </c>
      <c r="K177" s="58">
        <f>K178</f>
        <v>0</v>
      </c>
      <c r="L177" s="53">
        <f>L178</f>
        <v>0</v>
      </c>
      <c r="M177"/>
    </row>
    <row r="178" spans="1:13" ht="38.25" hidden="1" customHeight="1">
      <c r="A178" s="50">
        <v>2</v>
      </c>
      <c r="B178" s="49">
        <v>9</v>
      </c>
      <c r="C178" s="49">
        <v>2</v>
      </c>
      <c r="D178" s="49">
        <v>2</v>
      </c>
      <c r="E178" s="48">
        <v>1</v>
      </c>
      <c r="F178" s="47"/>
      <c r="G178" s="91" t="s">
        <v>130</v>
      </c>
      <c r="H178" s="38">
        <v>147</v>
      </c>
      <c r="I178" s="61">
        <f>SUM(I179:I181)</f>
        <v>0</v>
      </c>
      <c r="J178" s="61">
        <f>SUM(J179:J181)</f>
        <v>0</v>
      </c>
      <c r="K178" s="61">
        <f>SUM(K179:K181)</f>
        <v>0</v>
      </c>
      <c r="L178" s="61">
        <f>SUM(L179:L181)</f>
        <v>0</v>
      </c>
      <c r="M178"/>
    </row>
    <row r="179" spans="1:13" ht="51" hidden="1" customHeight="1">
      <c r="A179" s="50">
        <v>2</v>
      </c>
      <c r="B179" s="49">
        <v>9</v>
      </c>
      <c r="C179" s="49">
        <v>2</v>
      </c>
      <c r="D179" s="49">
        <v>2</v>
      </c>
      <c r="E179" s="49">
        <v>1</v>
      </c>
      <c r="F179" s="47">
        <v>1</v>
      </c>
      <c r="G179" s="95" t="s">
        <v>129</v>
      </c>
      <c r="H179" s="38">
        <v>148</v>
      </c>
      <c r="I179" s="82">
        <v>0</v>
      </c>
      <c r="J179" s="100">
        <v>0</v>
      </c>
      <c r="K179" s="100">
        <v>0</v>
      </c>
      <c r="L179" s="100">
        <v>0</v>
      </c>
      <c r="M179"/>
    </row>
    <row r="180" spans="1:13" ht="51" hidden="1" customHeight="1">
      <c r="A180" s="56">
        <v>2</v>
      </c>
      <c r="B180" s="60">
        <v>9</v>
      </c>
      <c r="C180" s="56">
        <v>2</v>
      </c>
      <c r="D180" s="55">
        <v>2</v>
      </c>
      <c r="E180" s="55">
        <v>1</v>
      </c>
      <c r="F180" s="54">
        <v>2</v>
      </c>
      <c r="G180" s="60" t="s">
        <v>128</v>
      </c>
      <c r="H180" s="38">
        <v>149</v>
      </c>
      <c r="I180" s="100">
        <v>0</v>
      </c>
      <c r="J180" s="45">
        <v>0</v>
      </c>
      <c r="K180" s="45">
        <v>0</v>
      </c>
      <c r="L180" s="45">
        <v>0</v>
      </c>
      <c r="M180"/>
    </row>
    <row r="181" spans="1:13" ht="51" hidden="1" customHeight="1">
      <c r="A181" s="49">
        <v>2</v>
      </c>
      <c r="B181" s="70">
        <v>9</v>
      </c>
      <c r="C181" s="75">
        <v>2</v>
      </c>
      <c r="D181" s="81">
        <v>2</v>
      </c>
      <c r="E181" s="81">
        <v>1</v>
      </c>
      <c r="F181" s="74">
        <v>3</v>
      </c>
      <c r="G181" s="70" t="s">
        <v>127</v>
      </c>
      <c r="H181" s="38">
        <v>150</v>
      </c>
      <c r="I181" s="52">
        <v>0</v>
      </c>
      <c r="J181" s="52">
        <v>0</v>
      </c>
      <c r="K181" s="52">
        <v>0</v>
      </c>
      <c r="L181" s="52">
        <v>0</v>
      </c>
      <c r="M181"/>
    </row>
    <row r="182" spans="1:13" ht="76.5" hidden="1" customHeight="1">
      <c r="A182" s="87">
        <v>3</v>
      </c>
      <c r="B182" s="84"/>
      <c r="C182" s="87"/>
      <c r="D182" s="86"/>
      <c r="E182" s="86"/>
      <c r="F182" s="85"/>
      <c r="G182" s="111" t="s">
        <v>126</v>
      </c>
      <c r="H182" s="38">
        <v>151</v>
      </c>
      <c r="I182" s="53">
        <f>SUM(I183+I236+I301)</f>
        <v>0</v>
      </c>
      <c r="J182" s="59">
        <f>SUM(J183+J236+J301)</f>
        <v>0</v>
      </c>
      <c r="K182" s="58">
        <f>SUM(K183+K236+K301)</f>
        <v>0</v>
      </c>
      <c r="L182" s="53">
        <f>SUM(L183+L236+L301)</f>
        <v>0</v>
      </c>
      <c r="M182"/>
    </row>
    <row r="183" spans="1:13" ht="25.5" hidden="1" customHeight="1">
      <c r="A183" s="110">
        <v>3</v>
      </c>
      <c r="B183" s="87">
        <v>1</v>
      </c>
      <c r="C183" s="109"/>
      <c r="D183" s="108"/>
      <c r="E183" s="108"/>
      <c r="F183" s="107"/>
      <c r="G183" s="106" t="s">
        <v>125</v>
      </c>
      <c r="H183" s="38">
        <v>152</v>
      </c>
      <c r="I183" s="53">
        <f>SUM(I184+I207+I214+I226+I230)</f>
        <v>0</v>
      </c>
      <c r="J183" s="63">
        <f>SUM(J184+J207+J214+J226+J230)</f>
        <v>0</v>
      </c>
      <c r="K183" s="63">
        <f>SUM(K184+K207+K214+K226+K230)</f>
        <v>0</v>
      </c>
      <c r="L183" s="63">
        <f>SUM(L184+L207+L214+L226+L230)</f>
        <v>0</v>
      </c>
      <c r="M183"/>
    </row>
    <row r="184" spans="1:13" ht="25.5" hidden="1" customHeight="1">
      <c r="A184" s="66">
        <v>3</v>
      </c>
      <c r="B184" s="91">
        <v>1</v>
      </c>
      <c r="C184" s="66">
        <v>1</v>
      </c>
      <c r="D184" s="65"/>
      <c r="E184" s="65"/>
      <c r="F184" s="105"/>
      <c r="G184" s="50" t="s">
        <v>124</v>
      </c>
      <c r="H184" s="38">
        <v>153</v>
      </c>
      <c r="I184" s="63">
        <f>SUM(I185+I188+I193+I199+I204)</f>
        <v>0</v>
      </c>
      <c r="J184" s="59">
        <f>SUM(J185+J188+J193+J199+J204)</f>
        <v>0</v>
      </c>
      <c r="K184" s="58">
        <f>SUM(K185+K188+K193+K199+K204)</f>
        <v>0</v>
      </c>
      <c r="L184" s="53">
        <f>SUM(L185+L188+L193+L199+L204)</f>
        <v>0</v>
      </c>
      <c r="M184"/>
    </row>
    <row r="185" spans="1:13" hidden="1">
      <c r="A185" s="49">
        <v>3</v>
      </c>
      <c r="B185" s="46">
        <v>1</v>
      </c>
      <c r="C185" s="49">
        <v>1</v>
      </c>
      <c r="D185" s="48">
        <v>1</v>
      </c>
      <c r="E185" s="48"/>
      <c r="F185" s="104"/>
      <c r="G185" s="50" t="s">
        <v>123</v>
      </c>
      <c r="H185" s="38">
        <v>154</v>
      </c>
      <c r="I185" s="53">
        <f t="shared" ref="I185:L186" si="18">I186</f>
        <v>0</v>
      </c>
      <c r="J185" s="62">
        <f t="shared" si="18"/>
        <v>0</v>
      </c>
      <c r="K185" s="61">
        <f t="shared" si="18"/>
        <v>0</v>
      </c>
      <c r="L185" s="63">
        <f t="shared" si="18"/>
        <v>0</v>
      </c>
    </row>
    <row r="186" spans="1:13" hidden="1">
      <c r="A186" s="49">
        <v>3</v>
      </c>
      <c r="B186" s="46">
        <v>1</v>
      </c>
      <c r="C186" s="49">
        <v>1</v>
      </c>
      <c r="D186" s="48">
        <v>1</v>
      </c>
      <c r="E186" s="48">
        <v>1</v>
      </c>
      <c r="F186" s="68"/>
      <c r="G186" s="50" t="s">
        <v>123</v>
      </c>
      <c r="H186" s="38">
        <v>155</v>
      </c>
      <c r="I186" s="63">
        <f t="shared" si="18"/>
        <v>0</v>
      </c>
      <c r="J186" s="53">
        <f t="shared" si="18"/>
        <v>0</v>
      </c>
      <c r="K186" s="53">
        <f t="shared" si="18"/>
        <v>0</v>
      </c>
      <c r="L186" s="53">
        <f t="shared" si="18"/>
        <v>0</v>
      </c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>
        <v>1</v>
      </c>
      <c r="F187" s="68">
        <v>1</v>
      </c>
      <c r="G187" s="50" t="s">
        <v>123</v>
      </c>
      <c r="H187" s="38">
        <v>156</v>
      </c>
      <c r="I187" s="45">
        <v>0</v>
      </c>
      <c r="J187" s="45">
        <v>0</v>
      </c>
      <c r="K187" s="45">
        <v>0</v>
      </c>
      <c r="L187" s="45">
        <v>0</v>
      </c>
    </row>
    <row r="188" spans="1:13" hidden="1">
      <c r="A188" s="66">
        <v>3</v>
      </c>
      <c r="B188" s="65">
        <v>1</v>
      </c>
      <c r="C188" s="65">
        <v>1</v>
      </c>
      <c r="D188" s="65">
        <v>2</v>
      </c>
      <c r="E188" s="65"/>
      <c r="F188" s="64"/>
      <c r="G188" s="91" t="s">
        <v>122</v>
      </c>
      <c r="H188" s="38">
        <v>157</v>
      </c>
      <c r="I188" s="63">
        <f>I189</f>
        <v>0</v>
      </c>
      <c r="J188" s="62">
        <f>J189</f>
        <v>0</v>
      </c>
      <c r="K188" s="61">
        <f>K189</f>
        <v>0</v>
      </c>
      <c r="L188" s="63">
        <f>L189</f>
        <v>0</v>
      </c>
    </row>
    <row r="189" spans="1:13" hidden="1">
      <c r="A189" s="49">
        <v>3</v>
      </c>
      <c r="B189" s="48">
        <v>1</v>
      </c>
      <c r="C189" s="48">
        <v>1</v>
      </c>
      <c r="D189" s="48">
        <v>2</v>
      </c>
      <c r="E189" s="48">
        <v>1</v>
      </c>
      <c r="F189" s="47"/>
      <c r="G189" s="91" t="s">
        <v>122</v>
      </c>
      <c r="H189" s="38">
        <v>158</v>
      </c>
      <c r="I189" s="53">
        <f>SUM(I190:I192)</f>
        <v>0</v>
      </c>
      <c r="J189" s="59">
        <f>SUM(J190:J192)</f>
        <v>0</v>
      </c>
      <c r="K189" s="58">
        <f>SUM(K190:K192)</f>
        <v>0</v>
      </c>
      <c r="L189" s="53">
        <f>SUM(L190:L192)</f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>
        <v>1</v>
      </c>
      <c r="F190" s="64">
        <v>1</v>
      </c>
      <c r="G190" s="91" t="s">
        <v>121</v>
      </c>
      <c r="H190" s="38">
        <v>159</v>
      </c>
      <c r="I190" s="100">
        <v>0</v>
      </c>
      <c r="J190" s="100">
        <v>0</v>
      </c>
      <c r="K190" s="100">
        <v>0</v>
      </c>
      <c r="L190" s="52"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>
        <v>2</v>
      </c>
      <c r="G191" s="46" t="s">
        <v>120</v>
      </c>
      <c r="H191" s="38">
        <v>160</v>
      </c>
      <c r="I191" s="45">
        <v>0</v>
      </c>
      <c r="J191" s="45">
        <v>0</v>
      </c>
      <c r="K191" s="45">
        <v>0</v>
      </c>
      <c r="L191" s="45">
        <v>0</v>
      </c>
    </row>
    <row r="192" spans="1:13" ht="25.5" hidden="1" customHeight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3</v>
      </c>
      <c r="G192" s="91" t="s">
        <v>119</v>
      </c>
      <c r="H192" s="38">
        <v>161</v>
      </c>
      <c r="I192" s="100">
        <v>0</v>
      </c>
      <c r="J192" s="100">
        <v>0</v>
      </c>
      <c r="K192" s="100">
        <v>0</v>
      </c>
      <c r="L192" s="52">
        <v>0</v>
      </c>
      <c r="M192"/>
    </row>
    <row r="193" spans="1:13" hidden="1">
      <c r="A193" s="49">
        <v>3</v>
      </c>
      <c r="B193" s="48">
        <v>1</v>
      </c>
      <c r="C193" s="48">
        <v>1</v>
      </c>
      <c r="D193" s="48">
        <v>3</v>
      </c>
      <c r="E193" s="48"/>
      <c r="F193" s="47"/>
      <c r="G193" s="46" t="s">
        <v>118</v>
      </c>
      <c r="H193" s="38">
        <v>162</v>
      </c>
      <c r="I193" s="53">
        <f>I194</f>
        <v>0</v>
      </c>
      <c r="J193" s="59">
        <f>J194</f>
        <v>0</v>
      </c>
      <c r="K193" s="58">
        <f>K194</f>
        <v>0</v>
      </c>
      <c r="L193" s="53">
        <f>L194</f>
        <v>0</v>
      </c>
    </row>
    <row r="194" spans="1:13" hidden="1">
      <c r="A194" s="49">
        <v>3</v>
      </c>
      <c r="B194" s="48">
        <v>1</v>
      </c>
      <c r="C194" s="48">
        <v>1</v>
      </c>
      <c r="D194" s="48">
        <v>3</v>
      </c>
      <c r="E194" s="48">
        <v>1</v>
      </c>
      <c r="F194" s="47"/>
      <c r="G194" s="46" t="s">
        <v>118</v>
      </c>
      <c r="H194" s="38">
        <v>163</v>
      </c>
      <c r="I194" s="53">
        <f>SUM(I195:I198)</f>
        <v>0</v>
      </c>
      <c r="J194" s="53">
        <f>SUM(J195:J198)</f>
        <v>0</v>
      </c>
      <c r="K194" s="53">
        <f>SUM(K195:K198)</f>
        <v>0</v>
      </c>
      <c r="L194" s="53">
        <f>SUM(L195:L198)</f>
        <v>0</v>
      </c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>
        <v>1</v>
      </c>
      <c r="F195" s="47">
        <v>1</v>
      </c>
      <c r="G195" s="46" t="s">
        <v>117</v>
      </c>
      <c r="H195" s="38">
        <v>164</v>
      </c>
      <c r="I195" s="45">
        <v>0</v>
      </c>
      <c r="J195" s="45">
        <v>0</v>
      </c>
      <c r="K195" s="45">
        <v>0</v>
      </c>
      <c r="L195" s="52"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>
        <v>2</v>
      </c>
      <c r="G196" s="46" t="s">
        <v>116</v>
      </c>
      <c r="H196" s="38">
        <v>165</v>
      </c>
      <c r="I196" s="100">
        <v>0</v>
      </c>
      <c r="J196" s="45">
        <v>0</v>
      </c>
      <c r="K196" s="45">
        <v>0</v>
      </c>
      <c r="L196" s="45"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3</v>
      </c>
      <c r="G197" s="50" t="s">
        <v>115</v>
      </c>
      <c r="H197" s="38">
        <v>166</v>
      </c>
      <c r="I197" s="100">
        <v>0</v>
      </c>
      <c r="J197" s="76">
        <v>0</v>
      </c>
      <c r="K197" s="76">
        <v>0</v>
      </c>
      <c r="L197" s="76">
        <v>0</v>
      </c>
    </row>
    <row r="198" spans="1:13" ht="26.25" hidden="1" customHeight="1">
      <c r="A198" s="56">
        <v>3</v>
      </c>
      <c r="B198" s="55">
        <v>1</v>
      </c>
      <c r="C198" s="55">
        <v>1</v>
      </c>
      <c r="D198" s="55">
        <v>3</v>
      </c>
      <c r="E198" s="55">
        <v>1</v>
      </c>
      <c r="F198" s="54">
        <v>4</v>
      </c>
      <c r="G198" s="103" t="s">
        <v>114</v>
      </c>
      <c r="H198" s="38">
        <v>167</v>
      </c>
      <c r="I198" s="102">
        <v>0</v>
      </c>
      <c r="J198" s="101">
        <v>0</v>
      </c>
      <c r="K198" s="45">
        <v>0</v>
      </c>
      <c r="L198" s="45">
        <v>0</v>
      </c>
      <c r="M198"/>
    </row>
    <row r="199" spans="1:13" hidden="1">
      <c r="A199" s="56">
        <v>3</v>
      </c>
      <c r="B199" s="55">
        <v>1</v>
      </c>
      <c r="C199" s="55">
        <v>1</v>
      </c>
      <c r="D199" s="55">
        <v>4</v>
      </c>
      <c r="E199" s="55"/>
      <c r="F199" s="54"/>
      <c r="G199" s="60" t="s">
        <v>113</v>
      </c>
      <c r="H199" s="38">
        <v>168</v>
      </c>
      <c r="I199" s="53">
        <f>I200</f>
        <v>0</v>
      </c>
      <c r="J199" s="99">
        <f>J200</f>
        <v>0</v>
      </c>
      <c r="K199" s="98">
        <f>K200</f>
        <v>0</v>
      </c>
      <c r="L199" s="97">
        <f>L200</f>
        <v>0</v>
      </c>
    </row>
    <row r="200" spans="1:13" hidden="1">
      <c r="A200" s="49">
        <v>3</v>
      </c>
      <c r="B200" s="48">
        <v>1</v>
      </c>
      <c r="C200" s="48">
        <v>1</v>
      </c>
      <c r="D200" s="48">
        <v>4</v>
      </c>
      <c r="E200" s="48">
        <v>1</v>
      </c>
      <c r="F200" s="47"/>
      <c r="G200" s="60" t="s">
        <v>113</v>
      </c>
      <c r="H200" s="38">
        <v>169</v>
      </c>
      <c r="I200" s="63">
        <f>SUM(I201:I203)</f>
        <v>0</v>
      </c>
      <c r="J200" s="59">
        <f>SUM(J201:J203)</f>
        <v>0</v>
      </c>
      <c r="K200" s="58">
        <f>SUM(K201:K203)</f>
        <v>0</v>
      </c>
      <c r="L200" s="53">
        <f>SUM(L201:L203)</f>
        <v>0</v>
      </c>
    </row>
    <row r="201" spans="1:13" hidden="1">
      <c r="A201" s="49">
        <v>3</v>
      </c>
      <c r="B201" s="48">
        <v>1</v>
      </c>
      <c r="C201" s="48">
        <v>1</v>
      </c>
      <c r="D201" s="48">
        <v>4</v>
      </c>
      <c r="E201" s="48">
        <v>1</v>
      </c>
      <c r="F201" s="47">
        <v>1</v>
      </c>
      <c r="G201" s="46" t="s">
        <v>112</v>
      </c>
      <c r="H201" s="38">
        <v>170</v>
      </c>
      <c r="I201" s="45">
        <v>0</v>
      </c>
      <c r="J201" s="45">
        <v>0</v>
      </c>
      <c r="K201" s="45">
        <v>0</v>
      </c>
      <c r="L201" s="52">
        <v>0</v>
      </c>
    </row>
    <row r="202" spans="1:13" ht="25.5" hidden="1" customHeight="1">
      <c r="A202" s="66">
        <v>3</v>
      </c>
      <c r="B202" s="65">
        <v>1</v>
      </c>
      <c r="C202" s="65">
        <v>1</v>
      </c>
      <c r="D202" s="65">
        <v>4</v>
      </c>
      <c r="E202" s="65">
        <v>1</v>
      </c>
      <c r="F202" s="64">
        <v>2</v>
      </c>
      <c r="G202" s="91" t="s">
        <v>111</v>
      </c>
      <c r="H202" s="38">
        <v>171</v>
      </c>
      <c r="I202" s="100">
        <v>0</v>
      </c>
      <c r="J202" s="100">
        <v>0</v>
      </c>
      <c r="K202" s="82">
        <v>0</v>
      </c>
      <c r="L202" s="45">
        <v>0</v>
      </c>
      <c r="M202"/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3</v>
      </c>
      <c r="G203" s="46" t="s">
        <v>110</v>
      </c>
      <c r="H203" s="38">
        <v>172</v>
      </c>
      <c r="I203" s="100">
        <v>0</v>
      </c>
      <c r="J203" s="100">
        <v>0</v>
      </c>
      <c r="K203" s="100">
        <v>0</v>
      </c>
      <c r="L203" s="45">
        <v>0</v>
      </c>
    </row>
    <row r="204" spans="1:13" ht="25.5" hidden="1" customHeight="1">
      <c r="A204" s="49">
        <v>3</v>
      </c>
      <c r="B204" s="48">
        <v>1</v>
      </c>
      <c r="C204" s="48">
        <v>1</v>
      </c>
      <c r="D204" s="48">
        <v>5</v>
      </c>
      <c r="E204" s="48"/>
      <c r="F204" s="47"/>
      <c r="G204" s="46" t="s">
        <v>109</v>
      </c>
      <c r="H204" s="38">
        <v>173</v>
      </c>
      <c r="I204" s="53">
        <f t="shared" ref="I204:L205" si="19">I205</f>
        <v>0</v>
      </c>
      <c r="J204" s="59">
        <f t="shared" si="19"/>
        <v>0</v>
      </c>
      <c r="K204" s="58">
        <f t="shared" si="19"/>
        <v>0</v>
      </c>
      <c r="L204" s="53">
        <f t="shared" si="19"/>
        <v>0</v>
      </c>
      <c r="M204"/>
    </row>
    <row r="205" spans="1:13" ht="25.5" hidden="1" customHeight="1">
      <c r="A205" s="56">
        <v>3</v>
      </c>
      <c r="B205" s="55">
        <v>1</v>
      </c>
      <c r="C205" s="55">
        <v>1</v>
      </c>
      <c r="D205" s="55">
        <v>5</v>
      </c>
      <c r="E205" s="55">
        <v>1</v>
      </c>
      <c r="F205" s="54"/>
      <c r="G205" s="46" t="s">
        <v>109</v>
      </c>
      <c r="H205" s="38">
        <v>174</v>
      </c>
      <c r="I205" s="58">
        <f t="shared" si="19"/>
        <v>0</v>
      </c>
      <c r="J205" s="58">
        <f t="shared" si="19"/>
        <v>0</v>
      </c>
      <c r="K205" s="58">
        <f t="shared" si="19"/>
        <v>0</v>
      </c>
      <c r="L205" s="58">
        <f t="shared" si="19"/>
        <v>0</v>
      </c>
      <c r="M20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>
        <v>1</v>
      </c>
      <c r="F206" s="47">
        <v>1</v>
      </c>
      <c r="G206" s="46" t="s">
        <v>109</v>
      </c>
      <c r="H206" s="38">
        <v>175</v>
      </c>
      <c r="I206" s="100">
        <v>0</v>
      </c>
      <c r="J206" s="45">
        <v>0</v>
      </c>
      <c r="K206" s="45">
        <v>0</v>
      </c>
      <c r="L206" s="45">
        <v>0</v>
      </c>
      <c r="M206"/>
    </row>
    <row r="207" spans="1:13" ht="25.5" hidden="1" customHeight="1">
      <c r="A207" s="56">
        <v>3</v>
      </c>
      <c r="B207" s="55">
        <v>1</v>
      </c>
      <c r="C207" s="55">
        <v>2</v>
      </c>
      <c r="D207" s="55"/>
      <c r="E207" s="55"/>
      <c r="F207" s="54"/>
      <c r="G207" s="60" t="s">
        <v>108</v>
      </c>
      <c r="H207" s="38">
        <v>176</v>
      </c>
      <c r="I207" s="53">
        <f t="shared" ref="I207:L208" si="20">I208</f>
        <v>0</v>
      </c>
      <c r="J207" s="99">
        <f t="shared" si="20"/>
        <v>0</v>
      </c>
      <c r="K207" s="98">
        <f t="shared" si="20"/>
        <v>0</v>
      </c>
      <c r="L207" s="97">
        <f t="shared" si="20"/>
        <v>0</v>
      </c>
      <c r="M207"/>
    </row>
    <row r="208" spans="1:13" ht="25.5" hidden="1" customHeight="1">
      <c r="A208" s="49">
        <v>3</v>
      </c>
      <c r="B208" s="48">
        <v>1</v>
      </c>
      <c r="C208" s="48">
        <v>2</v>
      </c>
      <c r="D208" s="48">
        <v>1</v>
      </c>
      <c r="E208" s="48"/>
      <c r="F208" s="47"/>
      <c r="G208" s="60" t="s">
        <v>108</v>
      </c>
      <c r="H208" s="38">
        <v>177</v>
      </c>
      <c r="I208" s="63">
        <f t="shared" si="20"/>
        <v>0</v>
      </c>
      <c r="J208" s="59">
        <f t="shared" si="20"/>
        <v>0</v>
      </c>
      <c r="K208" s="58">
        <f t="shared" si="20"/>
        <v>0</v>
      </c>
      <c r="L208" s="53">
        <f t="shared" si="20"/>
        <v>0</v>
      </c>
      <c r="M208"/>
    </row>
    <row r="209" spans="1:15" ht="25.5" hidden="1" customHeight="1">
      <c r="A209" s="66">
        <v>3</v>
      </c>
      <c r="B209" s="65">
        <v>1</v>
      </c>
      <c r="C209" s="65">
        <v>2</v>
      </c>
      <c r="D209" s="65">
        <v>1</v>
      </c>
      <c r="E209" s="65">
        <v>1</v>
      </c>
      <c r="F209" s="64"/>
      <c r="G209" s="60" t="s">
        <v>108</v>
      </c>
      <c r="H209" s="38">
        <v>178</v>
      </c>
      <c r="I209" s="53">
        <f>SUM(I210:I213)</f>
        <v>0</v>
      </c>
      <c r="J209" s="62">
        <f>SUM(J210:J213)</f>
        <v>0</v>
      </c>
      <c r="K209" s="61">
        <f>SUM(K210:K213)</f>
        <v>0</v>
      </c>
      <c r="L209" s="63">
        <f>SUM(L210:L213)</f>
        <v>0</v>
      </c>
      <c r="M209"/>
    </row>
    <row r="210" spans="1:15" ht="38.25" hidden="1" customHeight="1">
      <c r="A210" s="49">
        <v>3</v>
      </c>
      <c r="B210" s="48">
        <v>1</v>
      </c>
      <c r="C210" s="48">
        <v>2</v>
      </c>
      <c r="D210" s="48">
        <v>1</v>
      </c>
      <c r="E210" s="48">
        <v>1</v>
      </c>
      <c r="F210" s="47">
        <v>2</v>
      </c>
      <c r="G210" s="46" t="s">
        <v>107</v>
      </c>
      <c r="H210" s="38">
        <v>179</v>
      </c>
      <c r="I210" s="45">
        <v>0</v>
      </c>
      <c r="J210" s="45">
        <v>0</v>
      </c>
      <c r="K210" s="45">
        <v>0</v>
      </c>
      <c r="L210" s="45">
        <v>0</v>
      </c>
      <c r="M210"/>
    </row>
    <row r="211" spans="1:15" hidden="1">
      <c r="A211" s="49">
        <v>3</v>
      </c>
      <c r="B211" s="48">
        <v>1</v>
      </c>
      <c r="C211" s="48">
        <v>2</v>
      </c>
      <c r="D211" s="49">
        <v>1</v>
      </c>
      <c r="E211" s="48">
        <v>1</v>
      </c>
      <c r="F211" s="47">
        <v>3</v>
      </c>
      <c r="G211" s="46" t="s">
        <v>106</v>
      </c>
      <c r="H211" s="38">
        <v>180</v>
      </c>
      <c r="I211" s="45">
        <v>0</v>
      </c>
      <c r="J211" s="45">
        <v>0</v>
      </c>
      <c r="K211" s="45">
        <v>0</v>
      </c>
      <c r="L211" s="45">
        <v>0</v>
      </c>
    </row>
    <row r="212" spans="1:15" ht="25.5" hidden="1" customHeight="1">
      <c r="A212" s="49">
        <v>3</v>
      </c>
      <c r="B212" s="48">
        <v>1</v>
      </c>
      <c r="C212" s="48">
        <v>2</v>
      </c>
      <c r="D212" s="49">
        <v>1</v>
      </c>
      <c r="E212" s="48">
        <v>1</v>
      </c>
      <c r="F212" s="47">
        <v>4</v>
      </c>
      <c r="G212" s="46" t="s">
        <v>105</v>
      </c>
      <c r="H212" s="38">
        <v>181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56">
        <v>3</v>
      </c>
      <c r="B213" s="81">
        <v>1</v>
      </c>
      <c r="C213" s="81">
        <v>2</v>
      </c>
      <c r="D213" s="75">
        <v>1</v>
      </c>
      <c r="E213" s="81">
        <v>1</v>
      </c>
      <c r="F213" s="74">
        <v>5</v>
      </c>
      <c r="G213" s="70" t="s">
        <v>104</v>
      </c>
      <c r="H213" s="38">
        <v>182</v>
      </c>
      <c r="I213" s="45">
        <v>0</v>
      </c>
      <c r="J213" s="45">
        <v>0</v>
      </c>
      <c r="K213" s="45">
        <v>0</v>
      </c>
      <c r="L213" s="52">
        <v>0</v>
      </c>
    </row>
    <row r="214" spans="1:15" hidden="1">
      <c r="A214" s="49">
        <v>3</v>
      </c>
      <c r="B214" s="48">
        <v>1</v>
      </c>
      <c r="C214" s="48">
        <v>3</v>
      </c>
      <c r="D214" s="49"/>
      <c r="E214" s="48"/>
      <c r="F214" s="47"/>
      <c r="G214" s="46" t="s">
        <v>103</v>
      </c>
      <c r="H214" s="38">
        <v>183</v>
      </c>
      <c r="I214" s="53">
        <f>SUM(I215+I218)</f>
        <v>0</v>
      </c>
      <c r="J214" s="59">
        <f>SUM(J215+J218)</f>
        <v>0</v>
      </c>
      <c r="K214" s="58">
        <f>SUM(K215+K218)</f>
        <v>0</v>
      </c>
      <c r="L214" s="53">
        <f>SUM(L215+L218)</f>
        <v>0</v>
      </c>
    </row>
    <row r="215" spans="1:15" ht="25.5" hidden="1" customHeight="1">
      <c r="A215" s="66">
        <v>3</v>
      </c>
      <c r="B215" s="65">
        <v>1</v>
      </c>
      <c r="C215" s="65">
        <v>3</v>
      </c>
      <c r="D215" s="66">
        <v>1</v>
      </c>
      <c r="E215" s="49"/>
      <c r="F215" s="64"/>
      <c r="G215" s="91" t="s">
        <v>102</v>
      </c>
      <c r="H215" s="38">
        <v>184</v>
      </c>
      <c r="I215" s="63">
        <f t="shared" ref="I215:L216" si="21">I216</f>
        <v>0</v>
      </c>
      <c r="J215" s="62">
        <f t="shared" si="21"/>
        <v>0</v>
      </c>
      <c r="K215" s="61">
        <f t="shared" si="21"/>
        <v>0</v>
      </c>
      <c r="L215" s="63">
        <f t="shared" si="21"/>
        <v>0</v>
      </c>
      <c r="M215"/>
    </row>
    <row r="216" spans="1:15" ht="25.5" hidden="1" customHeight="1">
      <c r="A216" s="49">
        <v>3</v>
      </c>
      <c r="B216" s="48">
        <v>1</v>
      </c>
      <c r="C216" s="48">
        <v>3</v>
      </c>
      <c r="D216" s="49">
        <v>1</v>
      </c>
      <c r="E216" s="49">
        <v>1</v>
      </c>
      <c r="F216" s="47"/>
      <c r="G216" s="91" t="s">
        <v>102</v>
      </c>
      <c r="H216" s="38">
        <v>185</v>
      </c>
      <c r="I216" s="53">
        <f t="shared" si="21"/>
        <v>0</v>
      </c>
      <c r="J216" s="59">
        <f t="shared" si="21"/>
        <v>0</v>
      </c>
      <c r="K216" s="58">
        <f t="shared" si="21"/>
        <v>0</v>
      </c>
      <c r="L216" s="53">
        <f t="shared" si="21"/>
        <v>0</v>
      </c>
      <c r="M216"/>
    </row>
    <row r="217" spans="1:15" ht="25.5" hidden="1" customHeight="1">
      <c r="A217" s="49">
        <v>3</v>
      </c>
      <c r="B217" s="46">
        <v>1</v>
      </c>
      <c r="C217" s="49">
        <v>3</v>
      </c>
      <c r="D217" s="48">
        <v>1</v>
      </c>
      <c r="E217" s="48">
        <v>1</v>
      </c>
      <c r="F217" s="47">
        <v>1</v>
      </c>
      <c r="G217" s="91" t="s">
        <v>102</v>
      </c>
      <c r="H217" s="38">
        <v>186</v>
      </c>
      <c r="I217" s="52">
        <v>0</v>
      </c>
      <c r="J217" s="52">
        <v>0</v>
      </c>
      <c r="K217" s="52">
        <v>0</v>
      </c>
      <c r="L217" s="52">
        <v>0</v>
      </c>
      <c r="M217"/>
    </row>
    <row r="218" spans="1:15" hidden="1">
      <c r="A218" s="49">
        <v>3</v>
      </c>
      <c r="B218" s="46">
        <v>1</v>
      </c>
      <c r="C218" s="49">
        <v>3</v>
      </c>
      <c r="D218" s="48">
        <v>2</v>
      </c>
      <c r="E218" s="48"/>
      <c r="F218" s="47"/>
      <c r="G218" s="46" t="s">
        <v>96</v>
      </c>
      <c r="H218" s="38">
        <v>187</v>
      </c>
      <c r="I218" s="53">
        <f>I219</f>
        <v>0</v>
      </c>
      <c r="J218" s="59">
        <f>J219</f>
        <v>0</v>
      </c>
      <c r="K218" s="58">
        <f>K219</f>
        <v>0</v>
      </c>
      <c r="L218" s="53">
        <f>L219</f>
        <v>0</v>
      </c>
    </row>
    <row r="219" spans="1:15" hidden="1">
      <c r="A219" s="66">
        <v>3</v>
      </c>
      <c r="B219" s="91">
        <v>1</v>
      </c>
      <c r="C219" s="66">
        <v>3</v>
      </c>
      <c r="D219" s="65">
        <v>2</v>
      </c>
      <c r="E219" s="65">
        <v>1</v>
      </c>
      <c r="F219" s="64"/>
      <c r="G219" s="46" t="s">
        <v>96</v>
      </c>
      <c r="H219" s="38">
        <v>188</v>
      </c>
      <c r="I219" s="53">
        <f>SUM(I220:I225)</f>
        <v>0</v>
      </c>
      <c r="J219" s="53">
        <f>SUM(J220:J225)</f>
        <v>0</v>
      </c>
      <c r="K219" s="53">
        <f>SUM(K220:K225)</f>
        <v>0</v>
      </c>
      <c r="L219" s="53">
        <f>SUM(L220:L225)</f>
        <v>0</v>
      </c>
      <c r="M219" s="96"/>
      <c r="N219" s="96"/>
      <c r="O219" s="96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>
        <v>1</v>
      </c>
      <c r="F220" s="47">
        <v>1</v>
      </c>
      <c r="G220" s="46" t="s">
        <v>101</v>
      </c>
      <c r="H220" s="38">
        <v>189</v>
      </c>
      <c r="I220" s="45">
        <v>0</v>
      </c>
      <c r="J220" s="45">
        <v>0</v>
      </c>
      <c r="K220" s="45">
        <v>0</v>
      </c>
      <c r="L220" s="52">
        <v>0</v>
      </c>
    </row>
    <row r="221" spans="1:15" ht="25.5" hidden="1" customHeight="1">
      <c r="A221" s="49">
        <v>3</v>
      </c>
      <c r="B221" s="46">
        <v>1</v>
      </c>
      <c r="C221" s="49">
        <v>3</v>
      </c>
      <c r="D221" s="48">
        <v>2</v>
      </c>
      <c r="E221" s="48">
        <v>1</v>
      </c>
      <c r="F221" s="47">
        <v>2</v>
      </c>
      <c r="G221" s="46" t="s">
        <v>100</v>
      </c>
      <c r="H221" s="38">
        <v>190</v>
      </c>
      <c r="I221" s="45">
        <v>0</v>
      </c>
      <c r="J221" s="45">
        <v>0</v>
      </c>
      <c r="K221" s="45">
        <v>0</v>
      </c>
      <c r="L221" s="45">
        <v>0</v>
      </c>
      <c r="M221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3</v>
      </c>
      <c r="G222" s="46" t="s">
        <v>99</v>
      </c>
      <c r="H222" s="38">
        <v>191</v>
      </c>
      <c r="I222" s="45">
        <v>0</v>
      </c>
      <c r="J222" s="45">
        <v>0</v>
      </c>
      <c r="K222" s="45">
        <v>0</v>
      </c>
      <c r="L222" s="45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4</v>
      </c>
      <c r="G223" s="46" t="s">
        <v>98</v>
      </c>
      <c r="H223" s="38">
        <v>192</v>
      </c>
      <c r="I223" s="45">
        <v>0</v>
      </c>
      <c r="J223" s="45">
        <v>0</v>
      </c>
      <c r="K223" s="45">
        <v>0</v>
      </c>
      <c r="L223" s="52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5</v>
      </c>
      <c r="G224" s="91" t="s">
        <v>97</v>
      </c>
      <c r="H224" s="38">
        <v>193</v>
      </c>
      <c r="I224" s="45">
        <v>0</v>
      </c>
      <c r="J224" s="45">
        <v>0</v>
      </c>
      <c r="K224" s="45">
        <v>0</v>
      </c>
      <c r="L224" s="45">
        <v>0</v>
      </c>
    </row>
    <row r="225" spans="1:13" hidden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6</v>
      </c>
      <c r="G225" s="91" t="s">
        <v>96</v>
      </c>
      <c r="H225" s="38">
        <v>194</v>
      </c>
      <c r="I225" s="45">
        <v>0</v>
      </c>
      <c r="J225" s="45">
        <v>0</v>
      </c>
      <c r="K225" s="45">
        <v>0</v>
      </c>
      <c r="L225" s="52">
        <v>0</v>
      </c>
    </row>
    <row r="226" spans="1:13" ht="25.5" hidden="1" customHeight="1">
      <c r="A226" s="66">
        <v>3</v>
      </c>
      <c r="B226" s="65">
        <v>1</v>
      </c>
      <c r="C226" s="65">
        <v>4</v>
      </c>
      <c r="D226" s="65"/>
      <c r="E226" s="65"/>
      <c r="F226" s="64"/>
      <c r="G226" s="91" t="s">
        <v>95</v>
      </c>
      <c r="H226" s="38">
        <v>195</v>
      </c>
      <c r="I226" s="63">
        <f t="shared" ref="I226:L228" si="22">I227</f>
        <v>0</v>
      </c>
      <c r="J226" s="62">
        <f t="shared" si="22"/>
        <v>0</v>
      </c>
      <c r="K226" s="61">
        <f t="shared" si="22"/>
        <v>0</v>
      </c>
      <c r="L226" s="61">
        <f t="shared" si="22"/>
        <v>0</v>
      </c>
      <c r="M226"/>
    </row>
    <row r="227" spans="1:13" ht="25.5" hidden="1" customHeight="1">
      <c r="A227" s="56">
        <v>3</v>
      </c>
      <c r="B227" s="81">
        <v>1</v>
      </c>
      <c r="C227" s="81">
        <v>4</v>
      </c>
      <c r="D227" s="81">
        <v>1</v>
      </c>
      <c r="E227" s="81"/>
      <c r="F227" s="74"/>
      <c r="G227" s="91" t="s">
        <v>95</v>
      </c>
      <c r="H227" s="38">
        <v>196</v>
      </c>
      <c r="I227" s="73">
        <f t="shared" si="22"/>
        <v>0</v>
      </c>
      <c r="J227" s="94">
        <f t="shared" si="22"/>
        <v>0</v>
      </c>
      <c r="K227" s="71">
        <f t="shared" si="22"/>
        <v>0</v>
      </c>
      <c r="L227" s="71">
        <f t="shared" si="22"/>
        <v>0</v>
      </c>
      <c r="M227"/>
    </row>
    <row r="228" spans="1:13" ht="25.5" hidden="1" customHeight="1">
      <c r="A228" s="49">
        <v>3</v>
      </c>
      <c r="B228" s="48">
        <v>1</v>
      </c>
      <c r="C228" s="48">
        <v>4</v>
      </c>
      <c r="D228" s="48">
        <v>1</v>
      </c>
      <c r="E228" s="48">
        <v>1</v>
      </c>
      <c r="F228" s="47"/>
      <c r="G228" s="91" t="s">
        <v>94</v>
      </c>
      <c r="H228" s="38">
        <v>197</v>
      </c>
      <c r="I228" s="53">
        <f t="shared" si="22"/>
        <v>0</v>
      </c>
      <c r="J228" s="59">
        <f t="shared" si="22"/>
        <v>0</v>
      </c>
      <c r="K228" s="58">
        <f t="shared" si="22"/>
        <v>0</v>
      </c>
      <c r="L228" s="58">
        <f t="shared" si="22"/>
        <v>0</v>
      </c>
      <c r="M228"/>
    </row>
    <row r="229" spans="1:13" ht="25.5" hidden="1" customHeight="1">
      <c r="A229" s="50">
        <v>3</v>
      </c>
      <c r="B229" s="49">
        <v>1</v>
      </c>
      <c r="C229" s="48">
        <v>4</v>
      </c>
      <c r="D229" s="48">
        <v>1</v>
      </c>
      <c r="E229" s="48">
        <v>1</v>
      </c>
      <c r="F229" s="47">
        <v>1</v>
      </c>
      <c r="G229" s="91" t="s">
        <v>94</v>
      </c>
      <c r="H229" s="38">
        <v>198</v>
      </c>
      <c r="I229" s="45">
        <v>0</v>
      </c>
      <c r="J229" s="45">
        <v>0</v>
      </c>
      <c r="K229" s="45">
        <v>0</v>
      </c>
      <c r="L229" s="45">
        <v>0</v>
      </c>
      <c r="M229"/>
    </row>
    <row r="230" spans="1:13" ht="25.5" hidden="1" customHeight="1">
      <c r="A230" s="50">
        <v>3</v>
      </c>
      <c r="B230" s="48">
        <v>1</v>
      </c>
      <c r="C230" s="48">
        <v>5</v>
      </c>
      <c r="D230" s="48"/>
      <c r="E230" s="48"/>
      <c r="F230" s="47"/>
      <c r="G230" s="46" t="s">
        <v>93</v>
      </c>
      <c r="H230" s="38">
        <v>199</v>
      </c>
      <c r="I230" s="53">
        <f t="shared" ref="I230:L231" si="23">I231</f>
        <v>0</v>
      </c>
      <c r="J230" s="53">
        <f t="shared" si="23"/>
        <v>0</v>
      </c>
      <c r="K230" s="53">
        <f t="shared" si="23"/>
        <v>0</v>
      </c>
      <c r="L230" s="53">
        <f t="shared" si="23"/>
        <v>0</v>
      </c>
      <c r="M230"/>
    </row>
    <row r="231" spans="1:13" ht="25.5" hidden="1" customHeight="1">
      <c r="A231" s="50">
        <v>3</v>
      </c>
      <c r="B231" s="48">
        <v>1</v>
      </c>
      <c r="C231" s="48">
        <v>5</v>
      </c>
      <c r="D231" s="48">
        <v>1</v>
      </c>
      <c r="E231" s="48"/>
      <c r="F231" s="47"/>
      <c r="G231" s="46" t="s">
        <v>93</v>
      </c>
      <c r="H231" s="38">
        <v>200</v>
      </c>
      <c r="I231" s="53">
        <f t="shared" si="23"/>
        <v>0</v>
      </c>
      <c r="J231" s="53">
        <f t="shared" si="23"/>
        <v>0</v>
      </c>
      <c r="K231" s="53">
        <f t="shared" si="23"/>
        <v>0</v>
      </c>
      <c r="L231" s="53">
        <f t="shared" si="23"/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>
        <v>1</v>
      </c>
      <c r="E232" s="48">
        <v>1</v>
      </c>
      <c r="F232" s="47"/>
      <c r="G232" s="46" t="s">
        <v>93</v>
      </c>
      <c r="H232" s="38">
        <v>201</v>
      </c>
      <c r="I232" s="53">
        <f>SUM(I233:I235)</f>
        <v>0</v>
      </c>
      <c r="J232" s="53">
        <f>SUM(J233:J235)</f>
        <v>0</v>
      </c>
      <c r="K232" s="53">
        <f>SUM(K233:K235)</f>
        <v>0</v>
      </c>
      <c r="L232" s="53">
        <f>SUM(L233:L235)</f>
        <v>0</v>
      </c>
      <c r="M232"/>
    </row>
    <row r="233" spans="1:13" hidden="1">
      <c r="A233" s="50">
        <v>3</v>
      </c>
      <c r="B233" s="48">
        <v>1</v>
      </c>
      <c r="C233" s="48">
        <v>5</v>
      </c>
      <c r="D233" s="48">
        <v>1</v>
      </c>
      <c r="E233" s="48">
        <v>1</v>
      </c>
      <c r="F233" s="47">
        <v>1</v>
      </c>
      <c r="G233" s="95" t="s">
        <v>92</v>
      </c>
      <c r="H233" s="38">
        <v>202</v>
      </c>
      <c r="I233" s="45">
        <v>0</v>
      </c>
      <c r="J233" s="45">
        <v>0</v>
      </c>
      <c r="K233" s="45">
        <v>0</v>
      </c>
      <c r="L233" s="45">
        <v>0</v>
      </c>
    </row>
    <row r="234" spans="1:13" hidden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>
        <v>2</v>
      </c>
      <c r="G234" s="95" t="s">
        <v>91</v>
      </c>
      <c r="H234" s="38">
        <v>203</v>
      </c>
      <c r="I234" s="45">
        <v>0</v>
      </c>
      <c r="J234" s="45">
        <v>0</v>
      </c>
      <c r="K234" s="45">
        <v>0</v>
      </c>
      <c r="L234" s="45">
        <v>0</v>
      </c>
    </row>
    <row r="235" spans="1:13" ht="25.5" hidden="1" customHeight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3</v>
      </c>
      <c r="G235" s="95" t="s">
        <v>90</v>
      </c>
      <c r="H235" s="38">
        <v>204</v>
      </c>
      <c r="I235" s="45">
        <v>0</v>
      </c>
      <c r="J235" s="45">
        <v>0</v>
      </c>
      <c r="K235" s="45">
        <v>0</v>
      </c>
      <c r="L235" s="45">
        <v>0</v>
      </c>
      <c r="M235"/>
    </row>
    <row r="236" spans="1:13" ht="38.25" hidden="1" customHeight="1">
      <c r="A236" s="87">
        <v>3</v>
      </c>
      <c r="B236" s="86">
        <v>2</v>
      </c>
      <c r="C236" s="86"/>
      <c r="D236" s="86"/>
      <c r="E236" s="86"/>
      <c r="F236" s="85"/>
      <c r="G236" s="84" t="s">
        <v>89</v>
      </c>
      <c r="H236" s="38">
        <v>205</v>
      </c>
      <c r="I236" s="53">
        <f>SUM(I237+I269)</f>
        <v>0</v>
      </c>
      <c r="J236" s="59">
        <f>SUM(J237+J269)</f>
        <v>0</v>
      </c>
      <c r="K236" s="58">
        <f>SUM(K237+K269)</f>
        <v>0</v>
      </c>
      <c r="L236" s="58">
        <f>SUM(L237+L269)</f>
        <v>0</v>
      </c>
      <c r="M236"/>
    </row>
    <row r="237" spans="1:13" ht="38.25" hidden="1" customHeight="1">
      <c r="A237" s="56">
        <v>3</v>
      </c>
      <c r="B237" s="75">
        <v>2</v>
      </c>
      <c r="C237" s="81">
        <v>1</v>
      </c>
      <c r="D237" s="81"/>
      <c r="E237" s="81"/>
      <c r="F237" s="74"/>
      <c r="G237" s="70" t="s">
        <v>88</v>
      </c>
      <c r="H237" s="38">
        <v>206</v>
      </c>
      <c r="I237" s="73">
        <f>SUM(I238+I247+I251+I255+I259+I262+I265)</f>
        <v>0</v>
      </c>
      <c r="J237" s="94">
        <f>SUM(J238+J247+J251+J255+J259+J262+J265)</f>
        <v>0</v>
      </c>
      <c r="K237" s="71">
        <f>SUM(K238+K247+K251+K255+K259+K262+K265)</f>
        <v>0</v>
      </c>
      <c r="L237" s="71">
        <f>SUM(L238+L247+L251+L255+L259+L262+L265)</f>
        <v>0</v>
      </c>
      <c r="M237"/>
    </row>
    <row r="238" spans="1:13" hidden="1">
      <c r="A238" s="49">
        <v>3</v>
      </c>
      <c r="B238" s="48">
        <v>2</v>
      </c>
      <c r="C238" s="48">
        <v>1</v>
      </c>
      <c r="D238" s="48">
        <v>1</v>
      </c>
      <c r="E238" s="48"/>
      <c r="F238" s="47"/>
      <c r="G238" s="46" t="s">
        <v>55</v>
      </c>
      <c r="H238" s="38">
        <v>207</v>
      </c>
      <c r="I238" s="73">
        <f>I239</f>
        <v>0</v>
      </c>
      <c r="J238" s="73">
        <f>J239</f>
        <v>0</v>
      </c>
      <c r="K238" s="73">
        <f>K239</f>
        <v>0</v>
      </c>
      <c r="L238" s="73">
        <f>L239</f>
        <v>0</v>
      </c>
    </row>
    <row r="239" spans="1:13" hidden="1">
      <c r="A239" s="49">
        <v>3</v>
      </c>
      <c r="B239" s="49">
        <v>2</v>
      </c>
      <c r="C239" s="48">
        <v>1</v>
      </c>
      <c r="D239" s="48">
        <v>1</v>
      </c>
      <c r="E239" s="48">
        <v>1</v>
      </c>
      <c r="F239" s="47"/>
      <c r="G239" s="46" t="s">
        <v>54</v>
      </c>
      <c r="H239" s="38">
        <v>208</v>
      </c>
      <c r="I239" s="53">
        <f>SUM(I240:I240)</f>
        <v>0</v>
      </c>
      <c r="J239" s="59">
        <f>SUM(J240:J240)</f>
        <v>0</v>
      </c>
      <c r="K239" s="58">
        <f>SUM(K240:K240)</f>
        <v>0</v>
      </c>
      <c r="L239" s="58">
        <f>SUM(L240:L240)</f>
        <v>0</v>
      </c>
    </row>
    <row r="240" spans="1:13" hidden="1">
      <c r="A240" s="56">
        <v>3</v>
      </c>
      <c r="B240" s="56">
        <v>2</v>
      </c>
      <c r="C240" s="81">
        <v>1</v>
      </c>
      <c r="D240" s="81">
        <v>1</v>
      </c>
      <c r="E240" s="81">
        <v>1</v>
      </c>
      <c r="F240" s="74">
        <v>1</v>
      </c>
      <c r="G240" s="70" t="s">
        <v>54</v>
      </c>
      <c r="H240" s="38">
        <v>209</v>
      </c>
      <c r="I240" s="45">
        <v>0</v>
      </c>
      <c r="J240" s="45">
        <v>0</v>
      </c>
      <c r="K240" s="45">
        <v>0</v>
      </c>
      <c r="L240" s="45">
        <v>0</v>
      </c>
    </row>
    <row r="241" spans="1:13" hidden="1">
      <c r="A241" s="56">
        <v>3</v>
      </c>
      <c r="B241" s="81">
        <v>2</v>
      </c>
      <c r="C241" s="81">
        <v>1</v>
      </c>
      <c r="D241" s="81">
        <v>1</v>
      </c>
      <c r="E241" s="81">
        <v>2</v>
      </c>
      <c r="F241" s="74"/>
      <c r="G241" s="70" t="s">
        <v>87</v>
      </c>
      <c r="H241" s="38">
        <v>210</v>
      </c>
      <c r="I241" s="53">
        <f>SUM(I242:I243)</f>
        <v>0</v>
      </c>
      <c r="J241" s="53">
        <f>SUM(J242:J243)</f>
        <v>0</v>
      </c>
      <c r="K241" s="53">
        <f>SUM(K242:K243)</f>
        <v>0</v>
      </c>
      <c r="L241" s="53">
        <f>SUM(L242:L243)</f>
        <v>0</v>
      </c>
    </row>
    <row r="242" spans="1:13" hidden="1">
      <c r="A242" s="56">
        <v>3</v>
      </c>
      <c r="B242" s="81">
        <v>2</v>
      </c>
      <c r="C242" s="81">
        <v>1</v>
      </c>
      <c r="D242" s="81">
        <v>1</v>
      </c>
      <c r="E242" s="81">
        <v>2</v>
      </c>
      <c r="F242" s="74">
        <v>1</v>
      </c>
      <c r="G242" s="70" t="s">
        <v>52</v>
      </c>
      <c r="H242" s="38">
        <v>211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>
        <v>2</v>
      </c>
      <c r="G243" s="70" t="s">
        <v>51</v>
      </c>
      <c r="H243" s="38">
        <v>212</v>
      </c>
      <c r="I243" s="45">
        <v>0</v>
      </c>
      <c r="J243" s="45">
        <v>0</v>
      </c>
      <c r="K243" s="45">
        <v>0</v>
      </c>
      <c r="L243" s="45"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3</v>
      </c>
      <c r="F244" s="93"/>
      <c r="G244" s="70" t="s">
        <v>50</v>
      </c>
      <c r="H244" s="38">
        <v>213</v>
      </c>
      <c r="I244" s="53">
        <f>SUM(I245:I246)</f>
        <v>0</v>
      </c>
      <c r="J244" s="53">
        <f>SUM(J245:J246)</f>
        <v>0</v>
      </c>
      <c r="K244" s="53">
        <f>SUM(K245:K246)</f>
        <v>0</v>
      </c>
      <c r="L244" s="53">
        <f>SUM(L245:L246)</f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3</v>
      </c>
      <c r="F245" s="74">
        <v>1</v>
      </c>
      <c r="G245" s="70" t="s">
        <v>49</v>
      </c>
      <c r="H245" s="38">
        <v>214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74">
        <v>2</v>
      </c>
      <c r="G246" s="70" t="s">
        <v>86</v>
      </c>
      <c r="H246" s="38">
        <v>215</v>
      </c>
      <c r="I246" s="45">
        <v>0</v>
      </c>
      <c r="J246" s="45">
        <v>0</v>
      </c>
      <c r="K246" s="45">
        <v>0</v>
      </c>
      <c r="L246" s="45">
        <v>0</v>
      </c>
    </row>
    <row r="247" spans="1:13" hidden="1">
      <c r="A247" s="49">
        <v>3</v>
      </c>
      <c r="B247" s="48">
        <v>2</v>
      </c>
      <c r="C247" s="48">
        <v>1</v>
      </c>
      <c r="D247" s="48">
        <v>2</v>
      </c>
      <c r="E247" s="48"/>
      <c r="F247" s="47"/>
      <c r="G247" s="46" t="s">
        <v>85</v>
      </c>
      <c r="H247" s="38">
        <v>216</v>
      </c>
      <c r="I247" s="53">
        <f>I248</f>
        <v>0</v>
      </c>
      <c r="J247" s="53">
        <f>J248</f>
        <v>0</v>
      </c>
      <c r="K247" s="53">
        <f>K248</f>
        <v>0</v>
      </c>
      <c r="L247" s="53">
        <f>L248</f>
        <v>0</v>
      </c>
    </row>
    <row r="248" spans="1:13" hidden="1">
      <c r="A248" s="49">
        <v>3</v>
      </c>
      <c r="B248" s="48">
        <v>2</v>
      </c>
      <c r="C248" s="48">
        <v>1</v>
      </c>
      <c r="D248" s="48">
        <v>2</v>
      </c>
      <c r="E248" s="48">
        <v>1</v>
      </c>
      <c r="F248" s="47"/>
      <c r="G248" s="46" t="s">
        <v>85</v>
      </c>
      <c r="H248" s="38">
        <v>217</v>
      </c>
      <c r="I248" s="53">
        <f>SUM(I249:I250)</f>
        <v>0</v>
      </c>
      <c r="J248" s="59">
        <f>SUM(J249:J250)</f>
        <v>0</v>
      </c>
      <c r="K248" s="58">
        <f>SUM(K249:K250)</f>
        <v>0</v>
      </c>
      <c r="L248" s="58">
        <f>SUM(L249:L250)</f>
        <v>0</v>
      </c>
    </row>
    <row r="249" spans="1:13" ht="25.5" hidden="1" customHeight="1">
      <c r="A249" s="56">
        <v>3</v>
      </c>
      <c r="B249" s="75">
        <v>2</v>
      </c>
      <c r="C249" s="81">
        <v>1</v>
      </c>
      <c r="D249" s="81">
        <v>2</v>
      </c>
      <c r="E249" s="81">
        <v>1</v>
      </c>
      <c r="F249" s="74">
        <v>1</v>
      </c>
      <c r="G249" s="70" t="s">
        <v>84</v>
      </c>
      <c r="H249" s="38">
        <v>218</v>
      </c>
      <c r="I249" s="45">
        <v>0</v>
      </c>
      <c r="J249" s="45">
        <v>0</v>
      </c>
      <c r="K249" s="45">
        <v>0</v>
      </c>
      <c r="L249" s="45">
        <v>0</v>
      </c>
      <c r="M249"/>
    </row>
    <row r="250" spans="1:13" ht="25.5" hidden="1" customHeight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>
        <v>2</v>
      </c>
      <c r="G250" s="46" t="s">
        <v>83</v>
      </c>
      <c r="H250" s="38">
        <v>219</v>
      </c>
      <c r="I250" s="45">
        <v>0</v>
      </c>
      <c r="J250" s="45">
        <v>0</v>
      </c>
      <c r="K250" s="45">
        <v>0</v>
      </c>
      <c r="L250" s="45">
        <v>0</v>
      </c>
      <c r="M250"/>
    </row>
    <row r="251" spans="1:13" ht="25.5" hidden="1" customHeight="1">
      <c r="A251" s="66">
        <v>3</v>
      </c>
      <c r="B251" s="65">
        <v>2</v>
      </c>
      <c r="C251" s="65">
        <v>1</v>
      </c>
      <c r="D251" s="65">
        <v>3</v>
      </c>
      <c r="E251" s="65"/>
      <c r="F251" s="64"/>
      <c r="G251" s="91" t="s">
        <v>82</v>
      </c>
      <c r="H251" s="38">
        <v>220</v>
      </c>
      <c r="I251" s="63">
        <f>I252</f>
        <v>0</v>
      </c>
      <c r="J251" s="62">
        <f>J252</f>
        <v>0</v>
      </c>
      <c r="K251" s="61">
        <f>K252</f>
        <v>0</v>
      </c>
      <c r="L251" s="61">
        <f>L252</f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3</v>
      </c>
      <c r="E252" s="48">
        <v>1</v>
      </c>
      <c r="F252" s="47"/>
      <c r="G252" s="91" t="s">
        <v>82</v>
      </c>
      <c r="H252" s="38">
        <v>221</v>
      </c>
      <c r="I252" s="53">
        <f>I253+I254</f>
        <v>0</v>
      </c>
      <c r="J252" s="53">
        <f>J253+J254</f>
        <v>0</v>
      </c>
      <c r="K252" s="53">
        <f>K253+K254</f>
        <v>0</v>
      </c>
      <c r="L252" s="53">
        <f>L253+L254</f>
        <v>0</v>
      </c>
      <c r="M252"/>
    </row>
    <row r="253" spans="1:13" ht="25.5" hidden="1" customHeight="1">
      <c r="A253" s="49">
        <v>3</v>
      </c>
      <c r="B253" s="48">
        <v>2</v>
      </c>
      <c r="C253" s="48">
        <v>1</v>
      </c>
      <c r="D253" s="48">
        <v>3</v>
      </c>
      <c r="E253" s="48">
        <v>1</v>
      </c>
      <c r="F253" s="47">
        <v>1</v>
      </c>
      <c r="G253" s="46" t="s">
        <v>81</v>
      </c>
      <c r="H253" s="38">
        <v>222</v>
      </c>
      <c r="I253" s="45">
        <v>0</v>
      </c>
      <c r="J253" s="45">
        <v>0</v>
      </c>
      <c r="K253" s="45">
        <v>0</v>
      </c>
      <c r="L253" s="45"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>
        <v>2</v>
      </c>
      <c r="G254" s="46" t="s">
        <v>80</v>
      </c>
      <c r="H254" s="38">
        <v>223</v>
      </c>
      <c r="I254" s="52">
        <v>0</v>
      </c>
      <c r="J254" s="92">
        <v>0</v>
      </c>
      <c r="K254" s="52">
        <v>0</v>
      </c>
      <c r="L254" s="52">
        <v>0</v>
      </c>
      <c r="M254"/>
    </row>
    <row r="255" spans="1:13" hidden="1">
      <c r="A255" s="49">
        <v>3</v>
      </c>
      <c r="B255" s="48">
        <v>2</v>
      </c>
      <c r="C255" s="48">
        <v>1</v>
      </c>
      <c r="D255" s="48">
        <v>4</v>
      </c>
      <c r="E255" s="48"/>
      <c r="F255" s="47"/>
      <c r="G255" s="46" t="s">
        <v>79</v>
      </c>
      <c r="H255" s="38">
        <v>224</v>
      </c>
      <c r="I255" s="53">
        <f>I256</f>
        <v>0</v>
      </c>
      <c r="J255" s="58">
        <f>J256</f>
        <v>0</v>
      </c>
      <c r="K255" s="53">
        <f>K256</f>
        <v>0</v>
      </c>
      <c r="L255" s="58">
        <f>L256</f>
        <v>0</v>
      </c>
    </row>
    <row r="256" spans="1:13" hidden="1">
      <c r="A256" s="66">
        <v>3</v>
      </c>
      <c r="B256" s="65">
        <v>2</v>
      </c>
      <c r="C256" s="65">
        <v>1</v>
      </c>
      <c r="D256" s="65">
        <v>4</v>
      </c>
      <c r="E256" s="65">
        <v>1</v>
      </c>
      <c r="F256" s="64"/>
      <c r="G256" s="91" t="s">
        <v>79</v>
      </c>
      <c r="H256" s="38">
        <v>225</v>
      </c>
      <c r="I256" s="63">
        <f>SUM(I257:I258)</f>
        <v>0</v>
      </c>
      <c r="J256" s="62">
        <f>SUM(J257:J258)</f>
        <v>0</v>
      </c>
      <c r="K256" s="61">
        <f>SUM(K257:K258)</f>
        <v>0</v>
      </c>
      <c r="L256" s="61">
        <f>SUM(L257:L258)</f>
        <v>0</v>
      </c>
    </row>
    <row r="257" spans="1:13" ht="25.5" hidden="1" customHeight="1">
      <c r="A257" s="49">
        <v>3</v>
      </c>
      <c r="B257" s="48">
        <v>2</v>
      </c>
      <c r="C257" s="48">
        <v>1</v>
      </c>
      <c r="D257" s="48">
        <v>4</v>
      </c>
      <c r="E257" s="48">
        <v>1</v>
      </c>
      <c r="F257" s="47">
        <v>1</v>
      </c>
      <c r="G257" s="46" t="s">
        <v>78</v>
      </c>
      <c r="H257" s="38">
        <v>226</v>
      </c>
      <c r="I257" s="45">
        <v>0</v>
      </c>
      <c r="J257" s="45">
        <v>0</v>
      </c>
      <c r="K257" s="45">
        <v>0</v>
      </c>
      <c r="L257" s="45">
        <v>0</v>
      </c>
      <c r="M257"/>
    </row>
    <row r="258" spans="1:13" ht="25.5" hidden="1" customHeight="1">
      <c r="A258" s="49">
        <v>3</v>
      </c>
      <c r="B258" s="48">
        <v>2</v>
      </c>
      <c r="C258" s="48">
        <v>1</v>
      </c>
      <c r="D258" s="48">
        <v>4</v>
      </c>
      <c r="E258" s="48">
        <v>1</v>
      </c>
      <c r="F258" s="47">
        <v>2</v>
      </c>
      <c r="G258" s="46" t="s">
        <v>77</v>
      </c>
      <c r="H258" s="38">
        <v>227</v>
      </c>
      <c r="I258" s="45">
        <v>0</v>
      </c>
      <c r="J258" s="45">
        <v>0</v>
      </c>
      <c r="K258" s="45">
        <v>0</v>
      </c>
      <c r="L258" s="45">
        <v>0</v>
      </c>
      <c r="M258"/>
    </row>
    <row r="259" spans="1:13" hidden="1">
      <c r="A259" s="49">
        <v>3</v>
      </c>
      <c r="B259" s="48">
        <v>2</v>
      </c>
      <c r="C259" s="48">
        <v>1</v>
      </c>
      <c r="D259" s="48">
        <v>5</v>
      </c>
      <c r="E259" s="48"/>
      <c r="F259" s="47"/>
      <c r="G259" s="46" t="s">
        <v>76</v>
      </c>
      <c r="H259" s="38">
        <v>228</v>
      </c>
      <c r="I259" s="53">
        <f t="shared" ref="I259:L260" si="24">I260</f>
        <v>0</v>
      </c>
      <c r="J259" s="59">
        <f t="shared" si="24"/>
        <v>0</v>
      </c>
      <c r="K259" s="58">
        <f t="shared" si="24"/>
        <v>0</v>
      </c>
      <c r="L259" s="58">
        <f t="shared" si="24"/>
        <v>0</v>
      </c>
    </row>
    <row r="260" spans="1:13" hidden="1">
      <c r="A260" s="49">
        <v>3</v>
      </c>
      <c r="B260" s="48">
        <v>2</v>
      </c>
      <c r="C260" s="48">
        <v>1</v>
      </c>
      <c r="D260" s="48">
        <v>5</v>
      </c>
      <c r="E260" s="48">
        <v>1</v>
      </c>
      <c r="F260" s="47"/>
      <c r="G260" s="46" t="s">
        <v>76</v>
      </c>
      <c r="H260" s="38">
        <v>229</v>
      </c>
      <c r="I260" s="58">
        <f t="shared" si="24"/>
        <v>0</v>
      </c>
      <c r="J260" s="59">
        <f t="shared" si="24"/>
        <v>0</v>
      </c>
      <c r="K260" s="58">
        <f t="shared" si="24"/>
        <v>0</v>
      </c>
      <c r="L260" s="58">
        <f t="shared" si="24"/>
        <v>0</v>
      </c>
    </row>
    <row r="261" spans="1:13" hidden="1">
      <c r="A261" s="75">
        <v>3</v>
      </c>
      <c r="B261" s="81">
        <v>2</v>
      </c>
      <c r="C261" s="81">
        <v>1</v>
      </c>
      <c r="D261" s="81">
        <v>5</v>
      </c>
      <c r="E261" s="81">
        <v>1</v>
      </c>
      <c r="F261" s="74">
        <v>1</v>
      </c>
      <c r="G261" s="46" t="s">
        <v>76</v>
      </c>
      <c r="H261" s="38">
        <v>230</v>
      </c>
      <c r="I261" s="52">
        <v>0</v>
      </c>
      <c r="J261" s="52">
        <v>0</v>
      </c>
      <c r="K261" s="52">
        <v>0</v>
      </c>
      <c r="L261" s="52"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6</v>
      </c>
      <c r="E262" s="48"/>
      <c r="F262" s="47"/>
      <c r="G262" s="46" t="s">
        <v>37</v>
      </c>
      <c r="H262" s="38">
        <v>231</v>
      </c>
      <c r="I262" s="53">
        <f t="shared" ref="I262:L263" si="25">I263</f>
        <v>0</v>
      </c>
      <c r="J262" s="59">
        <f t="shared" si="25"/>
        <v>0</v>
      </c>
      <c r="K262" s="58">
        <f t="shared" si="25"/>
        <v>0</v>
      </c>
      <c r="L262" s="58">
        <f t="shared" si="25"/>
        <v>0</v>
      </c>
    </row>
    <row r="263" spans="1:13" hidden="1">
      <c r="A263" s="49">
        <v>3</v>
      </c>
      <c r="B263" s="49">
        <v>2</v>
      </c>
      <c r="C263" s="48">
        <v>1</v>
      </c>
      <c r="D263" s="48">
        <v>6</v>
      </c>
      <c r="E263" s="48">
        <v>1</v>
      </c>
      <c r="F263" s="47"/>
      <c r="G263" s="46" t="s">
        <v>37</v>
      </c>
      <c r="H263" s="38">
        <v>232</v>
      </c>
      <c r="I263" s="53">
        <f t="shared" si="25"/>
        <v>0</v>
      </c>
      <c r="J263" s="59">
        <f t="shared" si="25"/>
        <v>0</v>
      </c>
      <c r="K263" s="58">
        <f t="shared" si="25"/>
        <v>0</v>
      </c>
      <c r="L263" s="58">
        <f t="shared" si="25"/>
        <v>0</v>
      </c>
    </row>
    <row r="264" spans="1:13" hidden="1">
      <c r="A264" s="66">
        <v>3</v>
      </c>
      <c r="B264" s="66">
        <v>2</v>
      </c>
      <c r="C264" s="48">
        <v>1</v>
      </c>
      <c r="D264" s="48">
        <v>6</v>
      </c>
      <c r="E264" s="48">
        <v>1</v>
      </c>
      <c r="F264" s="47">
        <v>1</v>
      </c>
      <c r="G264" s="46" t="s">
        <v>37</v>
      </c>
      <c r="H264" s="38">
        <v>233</v>
      </c>
      <c r="I264" s="52">
        <v>0</v>
      </c>
      <c r="J264" s="52">
        <v>0</v>
      </c>
      <c r="K264" s="52">
        <v>0</v>
      </c>
      <c r="L264" s="52"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7</v>
      </c>
      <c r="E265" s="48"/>
      <c r="F265" s="47"/>
      <c r="G265" s="46" t="s">
        <v>64</v>
      </c>
      <c r="H265" s="38">
        <v>234</v>
      </c>
      <c r="I265" s="53">
        <f>I266</f>
        <v>0</v>
      </c>
      <c r="J265" s="59">
        <f>J266</f>
        <v>0</v>
      </c>
      <c r="K265" s="58">
        <f>K266</f>
        <v>0</v>
      </c>
      <c r="L265" s="58">
        <f>L266</f>
        <v>0</v>
      </c>
    </row>
    <row r="266" spans="1:13" hidden="1">
      <c r="A266" s="49">
        <v>3</v>
      </c>
      <c r="B266" s="48">
        <v>2</v>
      </c>
      <c r="C266" s="48">
        <v>1</v>
      </c>
      <c r="D266" s="48">
        <v>7</v>
      </c>
      <c r="E266" s="48">
        <v>1</v>
      </c>
      <c r="F266" s="47"/>
      <c r="G266" s="46" t="s">
        <v>64</v>
      </c>
      <c r="H266" s="38">
        <v>235</v>
      </c>
      <c r="I266" s="53">
        <f>I267+I268</f>
        <v>0</v>
      </c>
      <c r="J266" s="53">
        <f>J267+J268</f>
        <v>0</v>
      </c>
      <c r="K266" s="53">
        <f>K267+K268</f>
        <v>0</v>
      </c>
      <c r="L266" s="53">
        <f>L267+L268</f>
        <v>0</v>
      </c>
    </row>
    <row r="267" spans="1:13" ht="25.5" hidden="1" customHeight="1">
      <c r="A267" s="49">
        <v>3</v>
      </c>
      <c r="B267" s="48">
        <v>2</v>
      </c>
      <c r="C267" s="48">
        <v>1</v>
      </c>
      <c r="D267" s="48">
        <v>7</v>
      </c>
      <c r="E267" s="48">
        <v>1</v>
      </c>
      <c r="F267" s="47">
        <v>1</v>
      </c>
      <c r="G267" s="46" t="s">
        <v>63</v>
      </c>
      <c r="H267" s="38">
        <v>236</v>
      </c>
      <c r="I267" s="82">
        <v>0</v>
      </c>
      <c r="J267" s="45">
        <v>0</v>
      </c>
      <c r="K267" s="45">
        <v>0</v>
      </c>
      <c r="L267" s="45">
        <v>0</v>
      </c>
      <c r="M267"/>
    </row>
    <row r="268" spans="1:13" ht="25.5" hidden="1" customHeight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>
        <v>2</v>
      </c>
      <c r="G268" s="46" t="s">
        <v>62</v>
      </c>
      <c r="H268" s="38">
        <v>237</v>
      </c>
      <c r="I268" s="45">
        <v>0</v>
      </c>
      <c r="J268" s="45">
        <v>0</v>
      </c>
      <c r="K268" s="45">
        <v>0</v>
      </c>
      <c r="L268" s="45">
        <v>0</v>
      </c>
      <c r="M268"/>
    </row>
    <row r="269" spans="1:13" ht="38.25" hidden="1" customHeight="1">
      <c r="A269" s="49">
        <v>3</v>
      </c>
      <c r="B269" s="48">
        <v>2</v>
      </c>
      <c r="C269" s="48">
        <v>2</v>
      </c>
      <c r="D269" s="90"/>
      <c r="E269" s="90"/>
      <c r="F269" s="89"/>
      <c r="G269" s="46" t="s">
        <v>75</v>
      </c>
      <c r="H269" s="38">
        <v>238</v>
      </c>
      <c r="I269" s="53">
        <f>SUM(I270+I279+I283+I287+I291+I294+I297)</f>
        <v>0</v>
      </c>
      <c r="J269" s="59">
        <f>SUM(J270+J279+J283+J287+J291+J294+J297)</f>
        <v>0</v>
      </c>
      <c r="K269" s="58">
        <f>SUM(K270+K279+K283+K287+K291+K294+K297)</f>
        <v>0</v>
      </c>
      <c r="L269" s="58">
        <f>SUM(L270+L279+L283+L287+L291+L294+L297)</f>
        <v>0</v>
      </c>
      <c r="M269"/>
    </row>
    <row r="270" spans="1:13" hidden="1">
      <c r="A270" s="49">
        <v>3</v>
      </c>
      <c r="B270" s="48">
        <v>2</v>
      </c>
      <c r="C270" s="48">
        <v>2</v>
      </c>
      <c r="D270" s="48">
        <v>1</v>
      </c>
      <c r="E270" s="48"/>
      <c r="F270" s="47"/>
      <c r="G270" s="46" t="s">
        <v>59</v>
      </c>
      <c r="H270" s="38">
        <v>239</v>
      </c>
      <c r="I270" s="53">
        <f>I271</f>
        <v>0</v>
      </c>
      <c r="J270" s="53">
        <f>J271</f>
        <v>0</v>
      </c>
      <c r="K270" s="53">
        <f>K271</f>
        <v>0</v>
      </c>
      <c r="L270" s="53">
        <f>L271</f>
        <v>0</v>
      </c>
    </row>
    <row r="271" spans="1:13" hidden="1">
      <c r="A271" s="50">
        <v>3</v>
      </c>
      <c r="B271" s="49">
        <v>2</v>
      </c>
      <c r="C271" s="48">
        <v>2</v>
      </c>
      <c r="D271" s="48">
        <v>1</v>
      </c>
      <c r="E271" s="48">
        <v>1</v>
      </c>
      <c r="F271" s="47"/>
      <c r="G271" s="46" t="s">
        <v>54</v>
      </c>
      <c r="H271" s="38">
        <v>240</v>
      </c>
      <c r="I271" s="53">
        <f>SUM(I272)</f>
        <v>0</v>
      </c>
      <c r="J271" s="53">
        <f>SUM(J272)</f>
        <v>0</v>
      </c>
      <c r="K271" s="53">
        <f>SUM(K272)</f>
        <v>0</v>
      </c>
      <c r="L271" s="53">
        <f>SUM(L272)</f>
        <v>0</v>
      </c>
    </row>
    <row r="272" spans="1:13" hidden="1">
      <c r="A272" s="50">
        <v>3</v>
      </c>
      <c r="B272" s="49">
        <v>2</v>
      </c>
      <c r="C272" s="48">
        <v>2</v>
      </c>
      <c r="D272" s="48">
        <v>1</v>
      </c>
      <c r="E272" s="48">
        <v>1</v>
      </c>
      <c r="F272" s="47">
        <v>1</v>
      </c>
      <c r="G272" s="46" t="s">
        <v>54</v>
      </c>
      <c r="H272" s="38">
        <v>241</v>
      </c>
      <c r="I272" s="45">
        <v>0</v>
      </c>
      <c r="J272" s="45">
        <v>0</v>
      </c>
      <c r="K272" s="45">
        <v>0</v>
      </c>
      <c r="L272" s="45"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2</v>
      </c>
      <c r="F273" s="47"/>
      <c r="G273" s="46" t="s">
        <v>53</v>
      </c>
      <c r="H273" s="38">
        <v>242</v>
      </c>
      <c r="I273" s="53">
        <f>SUM(I274:I275)</f>
        <v>0</v>
      </c>
      <c r="J273" s="53">
        <f>SUM(J274:J275)</f>
        <v>0</v>
      </c>
      <c r="K273" s="53">
        <f>SUM(K274:K275)</f>
        <v>0</v>
      </c>
      <c r="L273" s="53">
        <f>SUM(L274:L275)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2</v>
      </c>
      <c r="F274" s="47">
        <v>1</v>
      </c>
      <c r="G274" s="46" t="s">
        <v>52</v>
      </c>
      <c r="H274" s="38">
        <v>243</v>
      </c>
      <c r="I274" s="45">
        <v>0</v>
      </c>
      <c r="J274" s="82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>
        <v>2</v>
      </c>
      <c r="G275" s="46" t="s">
        <v>51</v>
      </c>
      <c r="H275" s="38">
        <v>244</v>
      </c>
      <c r="I275" s="45">
        <v>0</v>
      </c>
      <c r="J275" s="82">
        <v>0</v>
      </c>
      <c r="K275" s="45">
        <v>0</v>
      </c>
      <c r="L275" s="45"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3</v>
      </c>
      <c r="F276" s="47"/>
      <c r="G276" s="46" t="s">
        <v>50</v>
      </c>
      <c r="H276" s="38">
        <v>245</v>
      </c>
      <c r="I276" s="53">
        <f>SUM(I277:I278)</f>
        <v>0</v>
      </c>
      <c r="J276" s="53">
        <f>SUM(J277:J278)</f>
        <v>0</v>
      </c>
      <c r="K276" s="53">
        <f>SUM(K277:K278)</f>
        <v>0</v>
      </c>
      <c r="L276" s="53">
        <f>SUM(L277:L278)</f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3</v>
      </c>
      <c r="F277" s="47">
        <v>1</v>
      </c>
      <c r="G277" s="46" t="s">
        <v>49</v>
      </c>
      <c r="H277" s="38">
        <v>246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>
        <v>2</v>
      </c>
      <c r="G278" s="46" t="s">
        <v>48</v>
      </c>
      <c r="H278" s="38">
        <v>247</v>
      </c>
      <c r="I278" s="45">
        <v>0</v>
      </c>
      <c r="J278" s="82">
        <v>0</v>
      </c>
      <c r="K278" s="45">
        <v>0</v>
      </c>
      <c r="L278" s="45">
        <v>0</v>
      </c>
    </row>
    <row r="279" spans="1:13" ht="25.5" hidden="1" customHeight="1">
      <c r="A279" s="50">
        <v>3</v>
      </c>
      <c r="B279" s="49">
        <v>2</v>
      </c>
      <c r="C279" s="48">
        <v>2</v>
      </c>
      <c r="D279" s="48">
        <v>2</v>
      </c>
      <c r="E279" s="48"/>
      <c r="F279" s="47"/>
      <c r="G279" s="46" t="s">
        <v>74</v>
      </c>
      <c r="H279" s="38">
        <v>248</v>
      </c>
      <c r="I279" s="53">
        <f>I280</f>
        <v>0</v>
      </c>
      <c r="J279" s="58">
        <f>J280</f>
        <v>0</v>
      </c>
      <c r="K279" s="53">
        <f>K280</f>
        <v>0</v>
      </c>
      <c r="L279" s="58">
        <f>L280</f>
        <v>0</v>
      </c>
      <c r="M279"/>
    </row>
    <row r="280" spans="1:13" ht="25.5" hidden="1" customHeight="1">
      <c r="A280" s="49">
        <v>3</v>
      </c>
      <c r="B280" s="48">
        <v>2</v>
      </c>
      <c r="C280" s="65">
        <v>2</v>
      </c>
      <c r="D280" s="65">
        <v>2</v>
      </c>
      <c r="E280" s="65">
        <v>1</v>
      </c>
      <c r="F280" s="64"/>
      <c r="G280" s="46" t="s">
        <v>74</v>
      </c>
      <c r="H280" s="38">
        <v>249</v>
      </c>
      <c r="I280" s="63">
        <f>SUM(I281:I282)</f>
        <v>0</v>
      </c>
      <c r="J280" s="62">
        <f>SUM(J281:J282)</f>
        <v>0</v>
      </c>
      <c r="K280" s="61">
        <f>SUM(K281:K282)</f>
        <v>0</v>
      </c>
      <c r="L280" s="61">
        <f>SUM(L281:L282)</f>
        <v>0</v>
      </c>
      <c r="M280"/>
    </row>
    <row r="281" spans="1:13" ht="25.5" hidden="1" customHeight="1">
      <c r="A281" s="49">
        <v>3</v>
      </c>
      <c r="B281" s="48">
        <v>2</v>
      </c>
      <c r="C281" s="48">
        <v>2</v>
      </c>
      <c r="D281" s="48">
        <v>2</v>
      </c>
      <c r="E281" s="48">
        <v>1</v>
      </c>
      <c r="F281" s="47">
        <v>1</v>
      </c>
      <c r="G281" s="46" t="s">
        <v>73</v>
      </c>
      <c r="H281" s="38">
        <v>250</v>
      </c>
      <c r="I281" s="45">
        <v>0</v>
      </c>
      <c r="J281" s="45">
        <v>0</v>
      </c>
      <c r="K281" s="45">
        <v>0</v>
      </c>
      <c r="L281" s="45">
        <v>0</v>
      </c>
      <c r="M281"/>
    </row>
    <row r="282" spans="1:13" ht="25.5" hidden="1" customHeight="1">
      <c r="A282" s="49">
        <v>3</v>
      </c>
      <c r="B282" s="48">
        <v>2</v>
      </c>
      <c r="C282" s="48">
        <v>2</v>
      </c>
      <c r="D282" s="48">
        <v>2</v>
      </c>
      <c r="E282" s="48">
        <v>1</v>
      </c>
      <c r="F282" s="47">
        <v>2</v>
      </c>
      <c r="G282" s="50" t="s">
        <v>72</v>
      </c>
      <c r="H282" s="38">
        <v>251</v>
      </c>
      <c r="I282" s="45">
        <v>0</v>
      </c>
      <c r="J282" s="45">
        <v>0</v>
      </c>
      <c r="K282" s="45">
        <v>0</v>
      </c>
      <c r="L282" s="45"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3</v>
      </c>
      <c r="E283" s="48"/>
      <c r="F283" s="47"/>
      <c r="G283" s="46" t="s">
        <v>71</v>
      </c>
      <c r="H283" s="38">
        <v>252</v>
      </c>
      <c r="I283" s="53">
        <f>I284</f>
        <v>0</v>
      </c>
      <c r="J283" s="59">
        <f>J284</f>
        <v>0</v>
      </c>
      <c r="K283" s="58">
        <f>K284</f>
        <v>0</v>
      </c>
      <c r="L283" s="58">
        <f>L284</f>
        <v>0</v>
      </c>
      <c r="M283"/>
    </row>
    <row r="284" spans="1:13" ht="25.5" hidden="1" customHeight="1">
      <c r="A284" s="66">
        <v>3</v>
      </c>
      <c r="B284" s="48">
        <v>2</v>
      </c>
      <c r="C284" s="48">
        <v>2</v>
      </c>
      <c r="D284" s="48">
        <v>3</v>
      </c>
      <c r="E284" s="48">
        <v>1</v>
      </c>
      <c r="F284" s="47"/>
      <c r="G284" s="46" t="s">
        <v>71</v>
      </c>
      <c r="H284" s="38">
        <v>253</v>
      </c>
      <c r="I284" s="53">
        <f>I285+I286</f>
        <v>0</v>
      </c>
      <c r="J284" s="53">
        <f>J285+J286</f>
        <v>0</v>
      </c>
      <c r="K284" s="53">
        <f>K285+K286</f>
        <v>0</v>
      </c>
      <c r="L284" s="53">
        <f>L285+L286</f>
        <v>0</v>
      </c>
      <c r="M284"/>
    </row>
    <row r="285" spans="1:13" ht="25.5" hidden="1" customHeight="1">
      <c r="A285" s="66">
        <v>3</v>
      </c>
      <c r="B285" s="48">
        <v>2</v>
      </c>
      <c r="C285" s="48">
        <v>2</v>
      </c>
      <c r="D285" s="48">
        <v>3</v>
      </c>
      <c r="E285" s="48">
        <v>1</v>
      </c>
      <c r="F285" s="47">
        <v>1</v>
      </c>
      <c r="G285" s="46" t="s">
        <v>70</v>
      </c>
      <c r="H285" s="38">
        <v>254</v>
      </c>
      <c r="I285" s="45">
        <v>0</v>
      </c>
      <c r="J285" s="45">
        <v>0</v>
      </c>
      <c r="K285" s="45">
        <v>0</v>
      </c>
      <c r="L285" s="45"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>
        <v>2</v>
      </c>
      <c r="G286" s="46" t="s">
        <v>69</v>
      </c>
      <c r="H286" s="38">
        <v>255</v>
      </c>
      <c r="I286" s="45">
        <v>0</v>
      </c>
      <c r="J286" s="45">
        <v>0</v>
      </c>
      <c r="K286" s="45">
        <v>0</v>
      </c>
      <c r="L286" s="45">
        <v>0</v>
      </c>
      <c r="M286"/>
    </row>
    <row r="287" spans="1:13" hidden="1">
      <c r="A287" s="49">
        <v>3</v>
      </c>
      <c r="B287" s="48">
        <v>2</v>
      </c>
      <c r="C287" s="48">
        <v>2</v>
      </c>
      <c r="D287" s="48">
        <v>4</v>
      </c>
      <c r="E287" s="48"/>
      <c r="F287" s="47"/>
      <c r="G287" s="46" t="s">
        <v>68</v>
      </c>
      <c r="H287" s="38">
        <v>256</v>
      </c>
      <c r="I287" s="53">
        <f>I288</f>
        <v>0</v>
      </c>
      <c r="J287" s="59">
        <f>J288</f>
        <v>0</v>
      </c>
      <c r="K287" s="58">
        <f>K288</f>
        <v>0</v>
      </c>
      <c r="L287" s="58">
        <f>L288</f>
        <v>0</v>
      </c>
    </row>
    <row r="288" spans="1:13" hidden="1">
      <c r="A288" s="49">
        <v>3</v>
      </c>
      <c r="B288" s="48">
        <v>2</v>
      </c>
      <c r="C288" s="48">
        <v>2</v>
      </c>
      <c r="D288" s="48">
        <v>4</v>
      </c>
      <c r="E288" s="48">
        <v>1</v>
      </c>
      <c r="F288" s="47"/>
      <c r="G288" s="46" t="s">
        <v>68</v>
      </c>
      <c r="H288" s="38">
        <v>257</v>
      </c>
      <c r="I288" s="53">
        <f>SUM(I289:I290)</f>
        <v>0</v>
      </c>
      <c r="J288" s="59">
        <f>SUM(J289:J290)</f>
        <v>0</v>
      </c>
      <c r="K288" s="58">
        <f>SUM(K289:K290)</f>
        <v>0</v>
      </c>
      <c r="L288" s="58">
        <f>SUM(L289:L290)</f>
        <v>0</v>
      </c>
    </row>
    <row r="289" spans="1:13" ht="25.5" hidden="1" customHeight="1">
      <c r="A289" s="49">
        <v>3</v>
      </c>
      <c r="B289" s="48">
        <v>2</v>
      </c>
      <c r="C289" s="48">
        <v>2</v>
      </c>
      <c r="D289" s="48">
        <v>4</v>
      </c>
      <c r="E289" s="48">
        <v>1</v>
      </c>
      <c r="F289" s="47">
        <v>1</v>
      </c>
      <c r="G289" s="46" t="s">
        <v>67</v>
      </c>
      <c r="H289" s="38">
        <v>258</v>
      </c>
      <c r="I289" s="45">
        <v>0</v>
      </c>
      <c r="J289" s="45">
        <v>0</v>
      </c>
      <c r="K289" s="45">
        <v>0</v>
      </c>
      <c r="L289" s="45">
        <v>0</v>
      </c>
      <c r="M289"/>
    </row>
    <row r="290" spans="1:13" ht="25.5" hidden="1" customHeight="1">
      <c r="A290" s="66">
        <v>3</v>
      </c>
      <c r="B290" s="65">
        <v>2</v>
      </c>
      <c r="C290" s="65">
        <v>2</v>
      </c>
      <c r="D290" s="65">
        <v>4</v>
      </c>
      <c r="E290" s="65">
        <v>1</v>
      </c>
      <c r="F290" s="64">
        <v>2</v>
      </c>
      <c r="G290" s="50" t="s">
        <v>66</v>
      </c>
      <c r="H290" s="38">
        <v>259</v>
      </c>
      <c r="I290" s="45">
        <v>0</v>
      </c>
      <c r="J290" s="45">
        <v>0</v>
      </c>
      <c r="K290" s="45">
        <v>0</v>
      </c>
      <c r="L290" s="45">
        <v>0</v>
      </c>
      <c r="M290"/>
    </row>
    <row r="291" spans="1:13" hidden="1">
      <c r="A291" s="49">
        <v>3</v>
      </c>
      <c r="B291" s="48">
        <v>2</v>
      </c>
      <c r="C291" s="48">
        <v>2</v>
      </c>
      <c r="D291" s="48">
        <v>5</v>
      </c>
      <c r="E291" s="48"/>
      <c r="F291" s="47"/>
      <c r="G291" s="46" t="s">
        <v>65</v>
      </c>
      <c r="H291" s="38">
        <v>260</v>
      </c>
      <c r="I291" s="53">
        <f t="shared" ref="I291:L292" si="26">I292</f>
        <v>0</v>
      </c>
      <c r="J291" s="59">
        <f t="shared" si="26"/>
        <v>0</v>
      </c>
      <c r="K291" s="58">
        <f t="shared" si="26"/>
        <v>0</v>
      </c>
      <c r="L291" s="58">
        <f t="shared" si="26"/>
        <v>0</v>
      </c>
    </row>
    <row r="292" spans="1:13" hidden="1">
      <c r="A292" s="49">
        <v>3</v>
      </c>
      <c r="B292" s="48">
        <v>2</v>
      </c>
      <c r="C292" s="48">
        <v>2</v>
      </c>
      <c r="D292" s="48">
        <v>5</v>
      </c>
      <c r="E292" s="48">
        <v>1</v>
      </c>
      <c r="F292" s="47"/>
      <c r="G292" s="46" t="s">
        <v>65</v>
      </c>
      <c r="H292" s="38">
        <v>261</v>
      </c>
      <c r="I292" s="53">
        <f t="shared" si="26"/>
        <v>0</v>
      </c>
      <c r="J292" s="59">
        <f t="shared" si="26"/>
        <v>0</v>
      </c>
      <c r="K292" s="58">
        <f t="shared" si="26"/>
        <v>0</v>
      </c>
      <c r="L292" s="58">
        <f t="shared" si="26"/>
        <v>0</v>
      </c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>
        <v>1</v>
      </c>
      <c r="F293" s="47">
        <v>1</v>
      </c>
      <c r="G293" s="46" t="s">
        <v>65</v>
      </c>
      <c r="H293" s="38">
        <v>262</v>
      </c>
      <c r="I293" s="45">
        <v>0</v>
      </c>
      <c r="J293" s="45">
        <v>0</v>
      </c>
      <c r="K293" s="45">
        <v>0</v>
      </c>
      <c r="L293" s="45"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6</v>
      </c>
      <c r="E294" s="48"/>
      <c r="F294" s="47"/>
      <c r="G294" s="46" t="s">
        <v>37</v>
      </c>
      <c r="H294" s="38">
        <v>263</v>
      </c>
      <c r="I294" s="53">
        <f t="shared" ref="I294:L295" si="27">I295</f>
        <v>0</v>
      </c>
      <c r="J294" s="79">
        <f t="shared" si="27"/>
        <v>0</v>
      </c>
      <c r="K294" s="58">
        <f t="shared" si="27"/>
        <v>0</v>
      </c>
      <c r="L294" s="58">
        <f t="shared" si="27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6</v>
      </c>
      <c r="E295" s="48">
        <v>1</v>
      </c>
      <c r="F295" s="47"/>
      <c r="G295" s="46" t="s">
        <v>37</v>
      </c>
      <c r="H295" s="38">
        <v>264</v>
      </c>
      <c r="I295" s="53">
        <f t="shared" si="27"/>
        <v>0</v>
      </c>
      <c r="J295" s="79">
        <f t="shared" si="27"/>
        <v>0</v>
      </c>
      <c r="K295" s="58">
        <f t="shared" si="27"/>
        <v>0</v>
      </c>
      <c r="L295" s="58">
        <f t="shared" si="27"/>
        <v>0</v>
      </c>
    </row>
    <row r="296" spans="1:13" hidden="1">
      <c r="A296" s="49">
        <v>3</v>
      </c>
      <c r="B296" s="81">
        <v>2</v>
      </c>
      <c r="C296" s="81">
        <v>2</v>
      </c>
      <c r="D296" s="48">
        <v>6</v>
      </c>
      <c r="E296" s="81">
        <v>1</v>
      </c>
      <c r="F296" s="74">
        <v>1</v>
      </c>
      <c r="G296" s="70" t="s">
        <v>37</v>
      </c>
      <c r="H296" s="38">
        <v>265</v>
      </c>
      <c r="I296" s="45">
        <v>0</v>
      </c>
      <c r="J296" s="45">
        <v>0</v>
      </c>
      <c r="K296" s="45">
        <v>0</v>
      </c>
      <c r="L296" s="45">
        <v>0</v>
      </c>
    </row>
    <row r="297" spans="1:13" hidden="1">
      <c r="A297" s="50">
        <v>3</v>
      </c>
      <c r="B297" s="49">
        <v>2</v>
      </c>
      <c r="C297" s="48">
        <v>2</v>
      </c>
      <c r="D297" s="48">
        <v>7</v>
      </c>
      <c r="E297" s="48"/>
      <c r="F297" s="47"/>
      <c r="G297" s="46" t="s">
        <v>64</v>
      </c>
      <c r="H297" s="38">
        <v>266</v>
      </c>
      <c r="I297" s="53">
        <f>I298</f>
        <v>0</v>
      </c>
      <c r="J297" s="79">
        <f>J298</f>
        <v>0</v>
      </c>
      <c r="K297" s="58">
        <f>K298</f>
        <v>0</v>
      </c>
      <c r="L297" s="58">
        <f>L298</f>
        <v>0</v>
      </c>
    </row>
    <row r="298" spans="1:13" hidden="1">
      <c r="A298" s="50">
        <v>3</v>
      </c>
      <c r="B298" s="49">
        <v>2</v>
      </c>
      <c r="C298" s="48">
        <v>2</v>
      </c>
      <c r="D298" s="48">
        <v>7</v>
      </c>
      <c r="E298" s="48">
        <v>1</v>
      </c>
      <c r="F298" s="47"/>
      <c r="G298" s="46" t="s">
        <v>64</v>
      </c>
      <c r="H298" s="38">
        <v>267</v>
      </c>
      <c r="I298" s="53">
        <f>I299+I300</f>
        <v>0</v>
      </c>
      <c r="J298" s="53">
        <f>J299+J300</f>
        <v>0</v>
      </c>
      <c r="K298" s="53">
        <f>K299+K300</f>
        <v>0</v>
      </c>
      <c r="L298" s="53">
        <f>L299+L300</f>
        <v>0</v>
      </c>
    </row>
    <row r="299" spans="1:13" ht="25.5" hidden="1" customHeight="1">
      <c r="A299" s="50">
        <v>3</v>
      </c>
      <c r="B299" s="49">
        <v>2</v>
      </c>
      <c r="C299" s="49">
        <v>2</v>
      </c>
      <c r="D299" s="48">
        <v>7</v>
      </c>
      <c r="E299" s="48">
        <v>1</v>
      </c>
      <c r="F299" s="47">
        <v>1</v>
      </c>
      <c r="G299" s="46" t="s">
        <v>63</v>
      </c>
      <c r="H299" s="38">
        <v>268</v>
      </c>
      <c r="I299" s="45">
        <v>0</v>
      </c>
      <c r="J299" s="45">
        <v>0</v>
      </c>
      <c r="K299" s="45">
        <v>0</v>
      </c>
      <c r="L299" s="45">
        <v>0</v>
      </c>
      <c r="M299"/>
    </row>
    <row r="300" spans="1:13" ht="25.5" hidden="1" customHeight="1">
      <c r="A300" s="50">
        <v>3</v>
      </c>
      <c r="B300" s="49">
        <v>2</v>
      </c>
      <c r="C300" s="49">
        <v>2</v>
      </c>
      <c r="D300" s="48">
        <v>7</v>
      </c>
      <c r="E300" s="48">
        <v>1</v>
      </c>
      <c r="F300" s="47">
        <v>2</v>
      </c>
      <c r="G300" s="46" t="s">
        <v>62</v>
      </c>
      <c r="H300" s="38">
        <v>269</v>
      </c>
      <c r="I300" s="45">
        <v>0</v>
      </c>
      <c r="J300" s="45">
        <v>0</v>
      </c>
      <c r="K300" s="45">
        <v>0</v>
      </c>
      <c r="L300" s="45">
        <v>0</v>
      </c>
      <c r="M300"/>
    </row>
    <row r="301" spans="1:13" ht="25.5" hidden="1" customHeight="1">
      <c r="A301" s="88">
        <v>3</v>
      </c>
      <c r="B301" s="88">
        <v>3</v>
      </c>
      <c r="C301" s="87"/>
      <c r="D301" s="86"/>
      <c r="E301" s="86"/>
      <c r="F301" s="85"/>
      <c r="G301" s="84" t="s">
        <v>61</v>
      </c>
      <c r="H301" s="38">
        <v>270</v>
      </c>
      <c r="I301" s="53">
        <f>SUM(I302+I334)</f>
        <v>0</v>
      </c>
      <c r="J301" s="79">
        <f>SUM(J302+J334)</f>
        <v>0</v>
      </c>
      <c r="K301" s="58">
        <f>SUM(K302+K334)</f>
        <v>0</v>
      </c>
      <c r="L301" s="58">
        <f>SUM(L302+L334)</f>
        <v>0</v>
      </c>
      <c r="M301"/>
    </row>
    <row r="302" spans="1:13" ht="38.25" hidden="1" customHeight="1">
      <c r="A302" s="50">
        <v>3</v>
      </c>
      <c r="B302" s="50">
        <v>3</v>
      </c>
      <c r="C302" s="49">
        <v>1</v>
      </c>
      <c r="D302" s="48"/>
      <c r="E302" s="48"/>
      <c r="F302" s="47"/>
      <c r="G302" s="46" t="s">
        <v>60</v>
      </c>
      <c r="H302" s="38">
        <v>271</v>
      </c>
      <c r="I302" s="53">
        <f>SUM(I303+I312+I316+I320+I324+I327+I330)</f>
        <v>0</v>
      </c>
      <c r="J302" s="79">
        <f>SUM(J303+J312+J316+J320+J324+J327+J330)</f>
        <v>0</v>
      </c>
      <c r="K302" s="58">
        <f>SUM(K303+K312+K316+K320+K324+K327+K330)</f>
        <v>0</v>
      </c>
      <c r="L302" s="58">
        <f>SUM(L303+L312+L316+L320+L324+L327+L330)</f>
        <v>0</v>
      </c>
      <c r="M302"/>
    </row>
    <row r="303" spans="1:13" hidden="1">
      <c r="A303" s="50">
        <v>3</v>
      </c>
      <c r="B303" s="50">
        <v>3</v>
      </c>
      <c r="C303" s="49">
        <v>1</v>
      </c>
      <c r="D303" s="48">
        <v>1</v>
      </c>
      <c r="E303" s="48"/>
      <c r="F303" s="47"/>
      <c r="G303" s="46" t="s">
        <v>59</v>
      </c>
      <c r="H303" s="38">
        <v>272</v>
      </c>
      <c r="I303" s="53">
        <f>SUM(I304+I306+I309)</f>
        <v>0</v>
      </c>
      <c r="J303" s="53">
        <f>SUM(J304+J306+J309)</f>
        <v>0</v>
      </c>
      <c r="K303" s="53">
        <f>SUM(K304+K306+K309)</f>
        <v>0</v>
      </c>
      <c r="L303" s="53">
        <f>SUM(L304+L306+L309)</f>
        <v>0</v>
      </c>
    </row>
    <row r="304" spans="1:13" hidden="1">
      <c r="A304" s="50">
        <v>3</v>
      </c>
      <c r="B304" s="50">
        <v>3</v>
      </c>
      <c r="C304" s="49">
        <v>1</v>
      </c>
      <c r="D304" s="48">
        <v>1</v>
      </c>
      <c r="E304" s="48">
        <v>1</v>
      </c>
      <c r="F304" s="47"/>
      <c r="G304" s="46" t="s">
        <v>54</v>
      </c>
      <c r="H304" s="38">
        <v>273</v>
      </c>
      <c r="I304" s="53">
        <f>SUM(I305:I305)</f>
        <v>0</v>
      </c>
      <c r="J304" s="79">
        <f>SUM(J305:J305)</f>
        <v>0</v>
      </c>
      <c r="K304" s="58">
        <f>SUM(K305:K305)</f>
        <v>0</v>
      </c>
      <c r="L304" s="58">
        <f>SUM(L305:L305)</f>
        <v>0</v>
      </c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>
        <v>1</v>
      </c>
      <c r="F305" s="47">
        <v>1</v>
      </c>
      <c r="G305" s="46" t="s">
        <v>54</v>
      </c>
      <c r="H305" s="38">
        <v>274</v>
      </c>
      <c r="I305" s="45">
        <v>0</v>
      </c>
      <c r="J305" s="45">
        <v>0</v>
      </c>
      <c r="K305" s="45">
        <v>0</v>
      </c>
      <c r="L305" s="45"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2</v>
      </c>
      <c r="F306" s="47"/>
      <c r="G306" s="46" t="s">
        <v>53</v>
      </c>
      <c r="H306" s="38">
        <v>275</v>
      </c>
      <c r="I306" s="53">
        <f>SUM(I307:I308)</f>
        <v>0</v>
      </c>
      <c r="J306" s="53">
        <f>SUM(J307:J308)</f>
        <v>0</v>
      </c>
      <c r="K306" s="53">
        <f>SUM(K307:K308)</f>
        <v>0</v>
      </c>
      <c r="L306" s="53">
        <f>SUM(L307:L308)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2</v>
      </c>
      <c r="F307" s="47">
        <v>1</v>
      </c>
      <c r="G307" s="46" t="s">
        <v>52</v>
      </c>
      <c r="H307" s="38">
        <v>276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>
        <v>2</v>
      </c>
      <c r="G308" s="46" t="s">
        <v>51</v>
      </c>
      <c r="H308" s="38">
        <v>277</v>
      </c>
      <c r="I308" s="45">
        <v>0</v>
      </c>
      <c r="J308" s="45">
        <v>0</v>
      </c>
      <c r="K308" s="45">
        <v>0</v>
      </c>
      <c r="L308" s="45"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3</v>
      </c>
      <c r="F309" s="47"/>
      <c r="G309" s="46" t="s">
        <v>50</v>
      </c>
      <c r="H309" s="38">
        <v>278</v>
      </c>
      <c r="I309" s="53">
        <f>SUM(I310:I311)</f>
        <v>0</v>
      </c>
      <c r="J309" s="53">
        <f>SUM(J310:J311)</f>
        <v>0</v>
      </c>
      <c r="K309" s="53">
        <f>SUM(K310:K311)</f>
        <v>0</v>
      </c>
      <c r="L309" s="53">
        <f>SUM(L310:L311)</f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3</v>
      </c>
      <c r="F310" s="47">
        <v>1</v>
      </c>
      <c r="G310" s="46" t="s">
        <v>49</v>
      </c>
      <c r="H310" s="38">
        <v>279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>
        <v>2</v>
      </c>
      <c r="G311" s="46" t="s">
        <v>48</v>
      </c>
      <c r="H311" s="38">
        <v>280</v>
      </c>
      <c r="I311" s="45">
        <v>0</v>
      </c>
      <c r="J311" s="45">
        <v>0</v>
      </c>
      <c r="K311" s="45">
        <v>0</v>
      </c>
      <c r="L311" s="45">
        <v>0</v>
      </c>
    </row>
    <row r="312" spans="1:13" hidden="1">
      <c r="A312" s="67">
        <v>3</v>
      </c>
      <c r="B312" s="66">
        <v>3</v>
      </c>
      <c r="C312" s="49">
        <v>1</v>
      </c>
      <c r="D312" s="48">
        <v>2</v>
      </c>
      <c r="E312" s="48"/>
      <c r="F312" s="47"/>
      <c r="G312" s="46" t="s">
        <v>47</v>
      </c>
      <c r="H312" s="38">
        <v>281</v>
      </c>
      <c r="I312" s="53">
        <f>I313</f>
        <v>0</v>
      </c>
      <c r="J312" s="79">
        <f>J313</f>
        <v>0</v>
      </c>
      <c r="K312" s="58">
        <f>K313</f>
        <v>0</v>
      </c>
      <c r="L312" s="58">
        <f>L313</f>
        <v>0</v>
      </c>
    </row>
    <row r="313" spans="1:13" hidden="1">
      <c r="A313" s="67">
        <v>3</v>
      </c>
      <c r="B313" s="67">
        <v>3</v>
      </c>
      <c r="C313" s="66">
        <v>1</v>
      </c>
      <c r="D313" s="65">
        <v>2</v>
      </c>
      <c r="E313" s="65">
        <v>1</v>
      </c>
      <c r="F313" s="64"/>
      <c r="G313" s="46" t="s">
        <v>47</v>
      </c>
      <c r="H313" s="38">
        <v>282</v>
      </c>
      <c r="I313" s="63">
        <f>SUM(I314:I315)</f>
        <v>0</v>
      </c>
      <c r="J313" s="80">
        <f>SUM(J314:J315)</f>
        <v>0</v>
      </c>
      <c r="K313" s="61">
        <f>SUM(K314:K315)</f>
        <v>0</v>
      </c>
      <c r="L313" s="61">
        <f>SUM(L314:L315)</f>
        <v>0</v>
      </c>
    </row>
    <row r="314" spans="1:13" ht="25.5" hidden="1" customHeight="1">
      <c r="A314" s="50">
        <v>3</v>
      </c>
      <c r="B314" s="50">
        <v>3</v>
      </c>
      <c r="C314" s="49">
        <v>1</v>
      </c>
      <c r="D314" s="48">
        <v>2</v>
      </c>
      <c r="E314" s="48">
        <v>1</v>
      </c>
      <c r="F314" s="47">
        <v>1</v>
      </c>
      <c r="G314" s="46" t="s">
        <v>46</v>
      </c>
      <c r="H314" s="38">
        <v>283</v>
      </c>
      <c r="I314" s="45">
        <v>0</v>
      </c>
      <c r="J314" s="45">
        <v>0</v>
      </c>
      <c r="K314" s="45">
        <v>0</v>
      </c>
      <c r="L314" s="45">
        <v>0</v>
      </c>
      <c r="M314"/>
    </row>
    <row r="315" spans="1:13" hidden="1">
      <c r="A315" s="57">
        <v>3</v>
      </c>
      <c r="B315" s="83">
        <v>3</v>
      </c>
      <c r="C315" s="75">
        <v>1</v>
      </c>
      <c r="D315" s="81">
        <v>2</v>
      </c>
      <c r="E315" s="81">
        <v>1</v>
      </c>
      <c r="F315" s="74">
        <v>2</v>
      </c>
      <c r="G315" s="70" t="s">
        <v>45</v>
      </c>
      <c r="H315" s="38">
        <v>284</v>
      </c>
      <c r="I315" s="45">
        <v>0</v>
      </c>
      <c r="J315" s="45">
        <v>0</v>
      </c>
      <c r="K315" s="45">
        <v>0</v>
      </c>
      <c r="L315" s="45">
        <v>0</v>
      </c>
    </row>
    <row r="316" spans="1:13" ht="25.5" hidden="1" customHeight="1">
      <c r="A316" s="49">
        <v>3</v>
      </c>
      <c r="B316" s="46">
        <v>3</v>
      </c>
      <c r="C316" s="49">
        <v>1</v>
      </c>
      <c r="D316" s="48">
        <v>3</v>
      </c>
      <c r="E316" s="48"/>
      <c r="F316" s="47"/>
      <c r="G316" s="46" t="s">
        <v>44</v>
      </c>
      <c r="H316" s="38">
        <v>285</v>
      </c>
      <c r="I316" s="53">
        <f>I317</f>
        <v>0</v>
      </c>
      <c r="J316" s="79">
        <f>J317</f>
        <v>0</v>
      </c>
      <c r="K316" s="58">
        <f>K317</f>
        <v>0</v>
      </c>
      <c r="L316" s="58">
        <f>L317</f>
        <v>0</v>
      </c>
      <c r="M316"/>
    </row>
    <row r="317" spans="1:13" ht="25.5" hidden="1" customHeight="1">
      <c r="A317" s="49">
        <v>3</v>
      </c>
      <c r="B317" s="70">
        <v>3</v>
      </c>
      <c r="C317" s="75">
        <v>1</v>
      </c>
      <c r="D317" s="81">
        <v>3</v>
      </c>
      <c r="E317" s="81">
        <v>1</v>
      </c>
      <c r="F317" s="74"/>
      <c r="G317" s="46" t="s">
        <v>44</v>
      </c>
      <c r="H317" s="38">
        <v>286</v>
      </c>
      <c r="I317" s="58">
        <f>I318+I319</f>
        <v>0</v>
      </c>
      <c r="J317" s="58">
        <f>J318+J319</f>
        <v>0</v>
      </c>
      <c r="K317" s="58">
        <f>K318+K319</f>
        <v>0</v>
      </c>
      <c r="L317" s="58">
        <f>L318+L319</f>
        <v>0</v>
      </c>
      <c r="M317"/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>
        <v>1</v>
      </c>
      <c r="F318" s="47">
        <v>1</v>
      </c>
      <c r="G318" s="46" t="s">
        <v>43</v>
      </c>
      <c r="H318" s="38">
        <v>287</v>
      </c>
      <c r="I318" s="52">
        <v>0</v>
      </c>
      <c r="J318" s="52">
        <v>0</v>
      </c>
      <c r="K318" s="52">
        <v>0</v>
      </c>
      <c r="L318" s="51">
        <v>0</v>
      </c>
      <c r="M318"/>
    </row>
    <row r="319" spans="1:13" ht="25.5" hidden="1" customHeight="1">
      <c r="A319" s="49">
        <v>3</v>
      </c>
      <c r="B319" s="46">
        <v>3</v>
      </c>
      <c r="C319" s="49">
        <v>1</v>
      </c>
      <c r="D319" s="48">
        <v>3</v>
      </c>
      <c r="E319" s="48">
        <v>1</v>
      </c>
      <c r="F319" s="47">
        <v>2</v>
      </c>
      <c r="G319" s="46" t="s">
        <v>42</v>
      </c>
      <c r="H319" s="38">
        <v>288</v>
      </c>
      <c r="I319" s="45">
        <v>0</v>
      </c>
      <c r="J319" s="45">
        <v>0</v>
      </c>
      <c r="K319" s="45">
        <v>0</v>
      </c>
      <c r="L319" s="45">
        <v>0</v>
      </c>
      <c r="M319"/>
    </row>
    <row r="320" spans="1:13" hidden="1">
      <c r="A320" s="49">
        <v>3</v>
      </c>
      <c r="B320" s="46">
        <v>3</v>
      </c>
      <c r="C320" s="49">
        <v>1</v>
      </c>
      <c r="D320" s="48">
        <v>4</v>
      </c>
      <c r="E320" s="48"/>
      <c r="F320" s="47"/>
      <c r="G320" s="46" t="s">
        <v>41</v>
      </c>
      <c r="H320" s="38">
        <v>289</v>
      </c>
      <c r="I320" s="53">
        <f>I321</f>
        <v>0</v>
      </c>
      <c r="J320" s="79">
        <f>J321</f>
        <v>0</v>
      </c>
      <c r="K320" s="58">
        <f>K321</f>
        <v>0</v>
      </c>
      <c r="L320" s="58">
        <f>L321</f>
        <v>0</v>
      </c>
    </row>
    <row r="321" spans="1:15" hidden="1">
      <c r="A321" s="50">
        <v>3</v>
      </c>
      <c r="B321" s="49">
        <v>3</v>
      </c>
      <c r="C321" s="48">
        <v>1</v>
      </c>
      <c r="D321" s="48">
        <v>4</v>
      </c>
      <c r="E321" s="48">
        <v>1</v>
      </c>
      <c r="F321" s="47"/>
      <c r="G321" s="46" t="s">
        <v>41</v>
      </c>
      <c r="H321" s="38">
        <v>290</v>
      </c>
      <c r="I321" s="53">
        <f>SUM(I322:I323)</f>
        <v>0</v>
      </c>
      <c r="J321" s="53">
        <f>SUM(J322:J323)</f>
        <v>0</v>
      </c>
      <c r="K321" s="53">
        <f>SUM(K322:K323)</f>
        <v>0</v>
      </c>
      <c r="L321" s="53">
        <f>SUM(L322:L323)</f>
        <v>0</v>
      </c>
    </row>
    <row r="322" spans="1:15" hidden="1">
      <c r="A322" s="50">
        <v>3</v>
      </c>
      <c r="B322" s="49">
        <v>3</v>
      </c>
      <c r="C322" s="48">
        <v>1</v>
      </c>
      <c r="D322" s="48">
        <v>4</v>
      </c>
      <c r="E322" s="48">
        <v>1</v>
      </c>
      <c r="F322" s="47">
        <v>1</v>
      </c>
      <c r="G322" s="46" t="s">
        <v>40</v>
      </c>
      <c r="H322" s="38">
        <v>291</v>
      </c>
      <c r="I322" s="82">
        <v>0</v>
      </c>
      <c r="J322" s="45">
        <v>0</v>
      </c>
      <c r="K322" s="45">
        <v>0</v>
      </c>
      <c r="L322" s="82">
        <v>0</v>
      </c>
    </row>
    <row r="323" spans="1:15" hidden="1">
      <c r="A323" s="49">
        <v>3</v>
      </c>
      <c r="B323" s="48">
        <v>3</v>
      </c>
      <c r="C323" s="48">
        <v>1</v>
      </c>
      <c r="D323" s="48">
        <v>4</v>
      </c>
      <c r="E323" s="48">
        <v>1</v>
      </c>
      <c r="F323" s="47">
        <v>2</v>
      </c>
      <c r="G323" s="46" t="s">
        <v>58</v>
      </c>
      <c r="H323" s="38">
        <v>292</v>
      </c>
      <c r="I323" s="45">
        <v>0</v>
      </c>
      <c r="J323" s="52">
        <v>0</v>
      </c>
      <c r="K323" s="52">
        <v>0</v>
      </c>
      <c r="L323" s="51">
        <v>0</v>
      </c>
    </row>
    <row r="324" spans="1:15" hidden="1">
      <c r="A324" s="49">
        <v>3</v>
      </c>
      <c r="B324" s="48">
        <v>3</v>
      </c>
      <c r="C324" s="48">
        <v>1</v>
      </c>
      <c r="D324" s="48">
        <v>5</v>
      </c>
      <c r="E324" s="48"/>
      <c r="F324" s="47"/>
      <c r="G324" s="46" t="s">
        <v>38</v>
      </c>
      <c r="H324" s="38">
        <v>293</v>
      </c>
      <c r="I324" s="61">
        <f t="shared" ref="I324:L325" si="28">I325</f>
        <v>0</v>
      </c>
      <c r="J324" s="79">
        <f t="shared" si="28"/>
        <v>0</v>
      </c>
      <c r="K324" s="58">
        <f t="shared" si="28"/>
        <v>0</v>
      </c>
      <c r="L324" s="58">
        <f t="shared" si="28"/>
        <v>0</v>
      </c>
    </row>
    <row r="325" spans="1:15" hidden="1">
      <c r="A325" s="66">
        <v>3</v>
      </c>
      <c r="B325" s="81">
        <v>3</v>
      </c>
      <c r="C325" s="81">
        <v>1</v>
      </c>
      <c r="D325" s="81">
        <v>5</v>
      </c>
      <c r="E325" s="81">
        <v>1</v>
      </c>
      <c r="F325" s="74"/>
      <c r="G325" s="46" t="s">
        <v>38</v>
      </c>
      <c r="H325" s="38">
        <v>294</v>
      </c>
      <c r="I325" s="58">
        <f t="shared" si="28"/>
        <v>0</v>
      </c>
      <c r="J325" s="80">
        <f t="shared" si="28"/>
        <v>0</v>
      </c>
      <c r="K325" s="61">
        <f t="shared" si="28"/>
        <v>0</v>
      </c>
      <c r="L325" s="61">
        <f t="shared" si="28"/>
        <v>0</v>
      </c>
    </row>
    <row r="326" spans="1:15" hidden="1">
      <c r="A326" s="49">
        <v>3</v>
      </c>
      <c r="B326" s="48">
        <v>3</v>
      </c>
      <c r="C326" s="48">
        <v>1</v>
      </c>
      <c r="D326" s="48">
        <v>5</v>
      </c>
      <c r="E326" s="48">
        <v>1</v>
      </c>
      <c r="F326" s="47">
        <v>1</v>
      </c>
      <c r="G326" s="46" t="s">
        <v>57</v>
      </c>
      <c r="H326" s="38">
        <v>295</v>
      </c>
      <c r="I326" s="45">
        <v>0</v>
      </c>
      <c r="J326" s="52">
        <v>0</v>
      </c>
      <c r="K326" s="52">
        <v>0</v>
      </c>
      <c r="L326" s="51">
        <v>0</v>
      </c>
    </row>
    <row r="327" spans="1:15" hidden="1">
      <c r="A327" s="49">
        <v>3</v>
      </c>
      <c r="B327" s="48">
        <v>3</v>
      </c>
      <c r="C327" s="48">
        <v>1</v>
      </c>
      <c r="D327" s="48">
        <v>6</v>
      </c>
      <c r="E327" s="48"/>
      <c r="F327" s="47"/>
      <c r="G327" s="46" t="s">
        <v>37</v>
      </c>
      <c r="H327" s="38">
        <v>296</v>
      </c>
      <c r="I327" s="58">
        <f t="shared" ref="I327:L328" si="29">I328</f>
        <v>0</v>
      </c>
      <c r="J327" s="79">
        <f t="shared" si="29"/>
        <v>0</v>
      </c>
      <c r="K327" s="58">
        <f t="shared" si="29"/>
        <v>0</v>
      </c>
      <c r="L327" s="58">
        <f t="shared" si="29"/>
        <v>0</v>
      </c>
    </row>
    <row r="328" spans="1:15" hidden="1">
      <c r="A328" s="49">
        <v>3</v>
      </c>
      <c r="B328" s="48">
        <v>3</v>
      </c>
      <c r="C328" s="48">
        <v>1</v>
      </c>
      <c r="D328" s="48">
        <v>6</v>
      </c>
      <c r="E328" s="48">
        <v>1</v>
      </c>
      <c r="F328" s="47"/>
      <c r="G328" s="46" t="s">
        <v>37</v>
      </c>
      <c r="H328" s="38">
        <v>297</v>
      </c>
      <c r="I328" s="53">
        <f t="shared" si="29"/>
        <v>0</v>
      </c>
      <c r="J328" s="79">
        <f t="shared" si="29"/>
        <v>0</v>
      </c>
      <c r="K328" s="58">
        <f t="shared" si="29"/>
        <v>0</v>
      </c>
      <c r="L328" s="58">
        <f t="shared" si="29"/>
        <v>0</v>
      </c>
    </row>
    <row r="329" spans="1:15" hidden="1">
      <c r="A329" s="49">
        <v>3</v>
      </c>
      <c r="B329" s="48">
        <v>3</v>
      </c>
      <c r="C329" s="48">
        <v>1</v>
      </c>
      <c r="D329" s="48">
        <v>6</v>
      </c>
      <c r="E329" s="48">
        <v>1</v>
      </c>
      <c r="F329" s="47">
        <v>1</v>
      </c>
      <c r="G329" s="46" t="s">
        <v>37</v>
      </c>
      <c r="H329" s="38">
        <v>298</v>
      </c>
      <c r="I329" s="52">
        <v>0</v>
      </c>
      <c r="J329" s="52">
        <v>0</v>
      </c>
      <c r="K329" s="52">
        <v>0</v>
      </c>
      <c r="L329" s="51">
        <v>0</v>
      </c>
    </row>
    <row r="330" spans="1:15" hidden="1">
      <c r="A330" s="49">
        <v>3</v>
      </c>
      <c r="B330" s="48">
        <v>3</v>
      </c>
      <c r="C330" s="48">
        <v>1</v>
      </c>
      <c r="D330" s="48">
        <v>7</v>
      </c>
      <c r="E330" s="48"/>
      <c r="F330" s="47"/>
      <c r="G330" s="46" t="s">
        <v>36</v>
      </c>
      <c r="H330" s="38">
        <v>299</v>
      </c>
      <c r="I330" s="53">
        <f>I331</f>
        <v>0</v>
      </c>
      <c r="J330" s="79">
        <f>J331</f>
        <v>0</v>
      </c>
      <c r="K330" s="58">
        <f>K331</f>
        <v>0</v>
      </c>
      <c r="L330" s="58">
        <f>L331</f>
        <v>0</v>
      </c>
    </row>
    <row r="331" spans="1:15" hidden="1">
      <c r="A331" s="49">
        <v>3</v>
      </c>
      <c r="B331" s="48">
        <v>3</v>
      </c>
      <c r="C331" s="48">
        <v>1</v>
      </c>
      <c r="D331" s="48">
        <v>7</v>
      </c>
      <c r="E331" s="48">
        <v>1</v>
      </c>
      <c r="F331" s="47"/>
      <c r="G331" s="46" t="s">
        <v>36</v>
      </c>
      <c r="H331" s="38">
        <v>300</v>
      </c>
      <c r="I331" s="53">
        <f>I332+I333</f>
        <v>0</v>
      </c>
      <c r="J331" s="53">
        <f>J332+J333</f>
        <v>0</v>
      </c>
      <c r="K331" s="53">
        <f>K332+K333</f>
        <v>0</v>
      </c>
      <c r="L331" s="53">
        <f>L332+L333</f>
        <v>0</v>
      </c>
    </row>
    <row r="332" spans="1:15" ht="25.5" hidden="1" customHeight="1">
      <c r="A332" s="49">
        <v>3</v>
      </c>
      <c r="B332" s="48">
        <v>3</v>
      </c>
      <c r="C332" s="48">
        <v>1</v>
      </c>
      <c r="D332" s="48">
        <v>7</v>
      </c>
      <c r="E332" s="48">
        <v>1</v>
      </c>
      <c r="F332" s="47">
        <v>1</v>
      </c>
      <c r="G332" s="46" t="s">
        <v>35</v>
      </c>
      <c r="H332" s="38">
        <v>301</v>
      </c>
      <c r="I332" s="52">
        <v>0</v>
      </c>
      <c r="J332" s="52">
        <v>0</v>
      </c>
      <c r="K332" s="52">
        <v>0</v>
      </c>
      <c r="L332" s="51">
        <v>0</v>
      </c>
      <c r="M332"/>
    </row>
    <row r="333" spans="1:15" ht="25.5" hidden="1" customHeight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>
        <v>2</v>
      </c>
      <c r="G333" s="46" t="s">
        <v>34</v>
      </c>
      <c r="H333" s="38">
        <v>302</v>
      </c>
      <c r="I333" s="45">
        <v>0</v>
      </c>
      <c r="J333" s="45">
        <v>0</v>
      </c>
      <c r="K333" s="45">
        <v>0</v>
      </c>
      <c r="L333" s="45">
        <v>0</v>
      </c>
      <c r="M333"/>
    </row>
    <row r="334" spans="1:15" ht="38.25" hidden="1" customHeight="1">
      <c r="A334" s="49">
        <v>3</v>
      </c>
      <c r="B334" s="48">
        <v>3</v>
      </c>
      <c r="C334" s="48">
        <v>2</v>
      </c>
      <c r="D334" s="48"/>
      <c r="E334" s="48"/>
      <c r="F334" s="47"/>
      <c r="G334" s="46" t="s">
        <v>56</v>
      </c>
      <c r="H334" s="38">
        <v>303</v>
      </c>
      <c r="I334" s="53">
        <f>SUM(I335+I344+I348+I352+I356+I359+I362)</f>
        <v>0</v>
      </c>
      <c r="J334" s="79">
        <f>SUM(J335+J344+J348+J352+J356+J359+J362)</f>
        <v>0</v>
      </c>
      <c r="K334" s="58">
        <f>SUM(K335+K344+K348+K352+K356+K359+K362)</f>
        <v>0</v>
      </c>
      <c r="L334" s="58">
        <f>SUM(L335+L344+L348+L352+L356+L359+L362)</f>
        <v>0</v>
      </c>
      <c r="M334"/>
    </row>
    <row r="335" spans="1:15" hidden="1">
      <c r="A335" s="49">
        <v>3</v>
      </c>
      <c r="B335" s="48">
        <v>3</v>
      </c>
      <c r="C335" s="48">
        <v>2</v>
      </c>
      <c r="D335" s="48">
        <v>1</v>
      </c>
      <c r="E335" s="48"/>
      <c r="F335" s="47"/>
      <c r="G335" s="46" t="s">
        <v>55</v>
      </c>
      <c r="H335" s="38">
        <v>304</v>
      </c>
      <c r="I335" s="53">
        <f>I336</f>
        <v>0</v>
      </c>
      <c r="J335" s="79">
        <f>J336</f>
        <v>0</v>
      </c>
      <c r="K335" s="58">
        <f>K336</f>
        <v>0</v>
      </c>
      <c r="L335" s="58">
        <f>L336</f>
        <v>0</v>
      </c>
    </row>
    <row r="336" spans="1:15" hidden="1">
      <c r="A336" s="50">
        <v>3</v>
      </c>
      <c r="B336" s="49">
        <v>3</v>
      </c>
      <c r="C336" s="48">
        <v>2</v>
      </c>
      <c r="D336" s="46">
        <v>1</v>
      </c>
      <c r="E336" s="49">
        <v>1</v>
      </c>
      <c r="F336" s="47"/>
      <c r="G336" s="46" t="s">
        <v>55</v>
      </c>
      <c r="H336" s="38">
        <v>305</v>
      </c>
      <c r="I336" s="53">
        <f>SUM(I337:I337)</f>
        <v>0</v>
      </c>
      <c r="J336" s="53">
        <f>SUM(J337:J337)</f>
        <v>0</v>
      </c>
      <c r="K336" s="53">
        <f>SUM(K337:K337)</f>
        <v>0</v>
      </c>
      <c r="L336" s="53">
        <f>SUM(L337:L337)</f>
        <v>0</v>
      </c>
      <c r="M336" s="78"/>
      <c r="N336" s="78"/>
      <c r="O336" s="78"/>
    </row>
    <row r="337" spans="1:13" hidden="1">
      <c r="A337" s="50">
        <v>3</v>
      </c>
      <c r="B337" s="49">
        <v>3</v>
      </c>
      <c r="C337" s="48">
        <v>2</v>
      </c>
      <c r="D337" s="46">
        <v>1</v>
      </c>
      <c r="E337" s="49">
        <v>1</v>
      </c>
      <c r="F337" s="47">
        <v>1</v>
      </c>
      <c r="G337" s="46" t="s">
        <v>54</v>
      </c>
      <c r="H337" s="38">
        <v>306</v>
      </c>
      <c r="I337" s="52">
        <v>0</v>
      </c>
      <c r="J337" s="52">
        <v>0</v>
      </c>
      <c r="K337" s="52">
        <v>0</v>
      </c>
      <c r="L337" s="51">
        <v>0</v>
      </c>
    </row>
    <row r="338" spans="1:13" hidden="1">
      <c r="A338" s="50">
        <v>3</v>
      </c>
      <c r="B338" s="49">
        <v>3</v>
      </c>
      <c r="C338" s="48">
        <v>2</v>
      </c>
      <c r="D338" s="46">
        <v>1</v>
      </c>
      <c r="E338" s="49">
        <v>2</v>
      </c>
      <c r="F338" s="47"/>
      <c r="G338" s="70" t="s">
        <v>53</v>
      </c>
      <c r="H338" s="38">
        <v>307</v>
      </c>
      <c r="I338" s="53">
        <f>SUM(I339:I340)</f>
        <v>0</v>
      </c>
      <c r="J338" s="53">
        <f>SUM(J339:J340)</f>
        <v>0</v>
      </c>
      <c r="K338" s="53">
        <f>SUM(K339:K340)</f>
        <v>0</v>
      </c>
      <c r="L338" s="53">
        <f>SUM(L339:L340)</f>
        <v>0</v>
      </c>
    </row>
    <row r="339" spans="1:13" hidden="1">
      <c r="A339" s="50">
        <v>3</v>
      </c>
      <c r="B339" s="49">
        <v>3</v>
      </c>
      <c r="C339" s="48">
        <v>2</v>
      </c>
      <c r="D339" s="46">
        <v>1</v>
      </c>
      <c r="E339" s="49">
        <v>2</v>
      </c>
      <c r="F339" s="47">
        <v>1</v>
      </c>
      <c r="G339" s="70" t="s">
        <v>52</v>
      </c>
      <c r="H339" s="38">
        <v>308</v>
      </c>
      <c r="I339" s="52">
        <v>0</v>
      </c>
      <c r="J339" s="52">
        <v>0</v>
      </c>
      <c r="K339" s="52">
        <v>0</v>
      </c>
      <c r="L339" s="51">
        <v>0</v>
      </c>
    </row>
    <row r="340" spans="1:13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>
        <v>2</v>
      </c>
      <c r="G340" s="70" t="s">
        <v>51</v>
      </c>
      <c r="H340" s="38">
        <v>309</v>
      </c>
      <c r="I340" s="45">
        <v>0</v>
      </c>
      <c r="J340" s="45">
        <v>0</v>
      </c>
      <c r="K340" s="45">
        <v>0</v>
      </c>
      <c r="L340" s="45">
        <v>0</v>
      </c>
    </row>
    <row r="341" spans="1:13" hidden="1">
      <c r="A341" s="50">
        <v>3</v>
      </c>
      <c r="B341" s="49">
        <v>3</v>
      </c>
      <c r="C341" s="48">
        <v>2</v>
      </c>
      <c r="D341" s="46">
        <v>1</v>
      </c>
      <c r="E341" s="49">
        <v>3</v>
      </c>
      <c r="F341" s="47"/>
      <c r="G341" s="70" t="s">
        <v>50</v>
      </c>
      <c r="H341" s="38">
        <v>310</v>
      </c>
      <c r="I341" s="53">
        <f>SUM(I342:I343)</f>
        <v>0</v>
      </c>
      <c r="J341" s="53">
        <f>SUM(J342:J343)</f>
        <v>0</v>
      </c>
      <c r="K341" s="53">
        <f>SUM(K342:K343)</f>
        <v>0</v>
      </c>
      <c r="L341" s="53">
        <f>SUM(L342:L343)</f>
        <v>0</v>
      </c>
    </row>
    <row r="342" spans="1:13" hidden="1">
      <c r="A342" s="50">
        <v>3</v>
      </c>
      <c r="B342" s="49">
        <v>3</v>
      </c>
      <c r="C342" s="48">
        <v>2</v>
      </c>
      <c r="D342" s="46">
        <v>1</v>
      </c>
      <c r="E342" s="49">
        <v>3</v>
      </c>
      <c r="F342" s="47">
        <v>1</v>
      </c>
      <c r="G342" s="70" t="s">
        <v>49</v>
      </c>
      <c r="H342" s="38">
        <v>311</v>
      </c>
      <c r="I342" s="45">
        <v>0</v>
      </c>
      <c r="J342" s="45">
        <v>0</v>
      </c>
      <c r="K342" s="45">
        <v>0</v>
      </c>
      <c r="L342" s="45">
        <v>0</v>
      </c>
    </row>
    <row r="343" spans="1:13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>
        <v>2</v>
      </c>
      <c r="G343" s="70" t="s">
        <v>48</v>
      </c>
      <c r="H343" s="38">
        <v>312</v>
      </c>
      <c r="I343" s="76">
        <v>0</v>
      </c>
      <c r="J343" s="77">
        <v>0</v>
      </c>
      <c r="K343" s="76">
        <v>0</v>
      </c>
      <c r="L343" s="76">
        <v>0</v>
      </c>
    </row>
    <row r="344" spans="1:13" hidden="1">
      <c r="A344" s="57">
        <v>3</v>
      </c>
      <c r="B344" s="57">
        <v>3</v>
      </c>
      <c r="C344" s="75">
        <v>2</v>
      </c>
      <c r="D344" s="70">
        <v>2</v>
      </c>
      <c r="E344" s="75"/>
      <c r="F344" s="74"/>
      <c r="G344" s="70" t="s">
        <v>47</v>
      </c>
      <c r="H344" s="38">
        <v>313</v>
      </c>
      <c r="I344" s="73">
        <f>I345</f>
        <v>0</v>
      </c>
      <c r="J344" s="72">
        <f>J345</f>
        <v>0</v>
      </c>
      <c r="K344" s="71">
        <f>K345</f>
        <v>0</v>
      </c>
      <c r="L344" s="71">
        <f>L345</f>
        <v>0</v>
      </c>
    </row>
    <row r="345" spans="1:13" hidden="1">
      <c r="A345" s="50">
        <v>3</v>
      </c>
      <c r="B345" s="50">
        <v>3</v>
      </c>
      <c r="C345" s="49">
        <v>2</v>
      </c>
      <c r="D345" s="46">
        <v>2</v>
      </c>
      <c r="E345" s="49">
        <v>1</v>
      </c>
      <c r="F345" s="47"/>
      <c r="G345" s="70" t="s">
        <v>47</v>
      </c>
      <c r="H345" s="38">
        <v>314</v>
      </c>
      <c r="I345" s="53">
        <f>SUM(I346:I347)</f>
        <v>0</v>
      </c>
      <c r="J345" s="59">
        <f>SUM(J346:J347)</f>
        <v>0</v>
      </c>
      <c r="K345" s="58">
        <f>SUM(K346:K347)</f>
        <v>0</v>
      </c>
      <c r="L345" s="58">
        <f>SUM(L346:L347)</f>
        <v>0</v>
      </c>
    </row>
    <row r="346" spans="1:13" ht="25.5" hidden="1" customHeight="1">
      <c r="A346" s="50">
        <v>3</v>
      </c>
      <c r="B346" s="50">
        <v>3</v>
      </c>
      <c r="C346" s="49">
        <v>2</v>
      </c>
      <c r="D346" s="46">
        <v>2</v>
      </c>
      <c r="E346" s="50">
        <v>1</v>
      </c>
      <c r="F346" s="68">
        <v>1</v>
      </c>
      <c r="G346" s="46" t="s">
        <v>46</v>
      </c>
      <c r="H346" s="38">
        <v>315</v>
      </c>
      <c r="I346" s="45">
        <v>0</v>
      </c>
      <c r="J346" s="45">
        <v>0</v>
      </c>
      <c r="K346" s="45">
        <v>0</v>
      </c>
      <c r="L346" s="45">
        <v>0</v>
      </c>
      <c r="M346"/>
    </row>
    <row r="347" spans="1:13" hidden="1">
      <c r="A347" s="57">
        <v>3</v>
      </c>
      <c r="B347" s="57">
        <v>3</v>
      </c>
      <c r="C347" s="56">
        <v>2</v>
      </c>
      <c r="D347" s="55">
        <v>2</v>
      </c>
      <c r="E347" s="60">
        <v>1</v>
      </c>
      <c r="F347" s="69">
        <v>2</v>
      </c>
      <c r="G347" s="60" t="s">
        <v>45</v>
      </c>
      <c r="H347" s="38">
        <v>316</v>
      </c>
      <c r="I347" s="45">
        <v>0</v>
      </c>
      <c r="J347" s="45">
        <v>0</v>
      </c>
      <c r="K347" s="45">
        <v>0</v>
      </c>
      <c r="L347" s="45">
        <v>0</v>
      </c>
    </row>
    <row r="348" spans="1:13" ht="25.5" hidden="1" customHeight="1">
      <c r="A348" s="50">
        <v>3</v>
      </c>
      <c r="B348" s="50">
        <v>3</v>
      </c>
      <c r="C348" s="49">
        <v>2</v>
      </c>
      <c r="D348" s="48">
        <v>3</v>
      </c>
      <c r="E348" s="46"/>
      <c r="F348" s="68"/>
      <c r="G348" s="46" t="s">
        <v>44</v>
      </c>
      <c r="H348" s="38">
        <v>317</v>
      </c>
      <c r="I348" s="53">
        <f>I349</f>
        <v>0</v>
      </c>
      <c r="J348" s="59">
        <f>J349</f>
        <v>0</v>
      </c>
      <c r="K348" s="58">
        <f>K349</f>
        <v>0</v>
      </c>
      <c r="L348" s="58">
        <f>L349</f>
        <v>0</v>
      </c>
      <c r="M348"/>
    </row>
    <row r="349" spans="1:13" ht="25.5" hidden="1" customHeight="1">
      <c r="A349" s="50">
        <v>3</v>
      </c>
      <c r="B349" s="50">
        <v>3</v>
      </c>
      <c r="C349" s="49">
        <v>2</v>
      </c>
      <c r="D349" s="48">
        <v>3</v>
      </c>
      <c r="E349" s="46">
        <v>1</v>
      </c>
      <c r="F349" s="68"/>
      <c r="G349" s="46" t="s">
        <v>44</v>
      </c>
      <c r="H349" s="38">
        <v>318</v>
      </c>
      <c r="I349" s="53">
        <f>I350+I351</f>
        <v>0</v>
      </c>
      <c r="J349" s="53">
        <f>J350+J351</f>
        <v>0</v>
      </c>
      <c r="K349" s="53">
        <f>K350+K351</f>
        <v>0</v>
      </c>
      <c r="L349" s="53">
        <f>L350+L351</f>
        <v>0</v>
      </c>
      <c r="M349"/>
    </row>
    <row r="350" spans="1:13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>
        <v>1</v>
      </c>
      <c r="F350" s="68">
        <v>1</v>
      </c>
      <c r="G350" s="46" t="s">
        <v>43</v>
      </c>
      <c r="H350" s="38">
        <v>319</v>
      </c>
      <c r="I350" s="52">
        <v>0</v>
      </c>
      <c r="J350" s="52">
        <v>0</v>
      </c>
      <c r="K350" s="52">
        <v>0</v>
      </c>
      <c r="L350" s="51">
        <v>0</v>
      </c>
      <c r="M350"/>
    </row>
    <row r="351" spans="1:13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>
        <v>2</v>
      </c>
      <c r="G351" s="46" t="s">
        <v>42</v>
      </c>
      <c r="H351" s="38">
        <v>320</v>
      </c>
      <c r="I351" s="45">
        <v>0</v>
      </c>
      <c r="J351" s="45">
        <v>0</v>
      </c>
      <c r="K351" s="45">
        <v>0</v>
      </c>
      <c r="L351" s="45">
        <v>0</v>
      </c>
      <c r="M351"/>
    </row>
    <row r="352" spans="1:13" hidden="1">
      <c r="A352" s="50">
        <v>3</v>
      </c>
      <c r="B352" s="50">
        <v>3</v>
      </c>
      <c r="C352" s="49">
        <v>2</v>
      </c>
      <c r="D352" s="48">
        <v>4</v>
      </c>
      <c r="E352" s="48"/>
      <c r="F352" s="47"/>
      <c r="G352" s="46" t="s">
        <v>41</v>
      </c>
      <c r="H352" s="38">
        <v>321</v>
      </c>
      <c r="I352" s="53">
        <f>I353</f>
        <v>0</v>
      </c>
      <c r="J352" s="59">
        <f>J353</f>
        <v>0</v>
      </c>
      <c r="K352" s="58">
        <f>K353</f>
        <v>0</v>
      </c>
      <c r="L352" s="58">
        <f>L353</f>
        <v>0</v>
      </c>
    </row>
    <row r="353" spans="1:13" hidden="1">
      <c r="A353" s="67">
        <v>3</v>
      </c>
      <c r="B353" s="67">
        <v>3</v>
      </c>
      <c r="C353" s="66">
        <v>2</v>
      </c>
      <c r="D353" s="65">
        <v>4</v>
      </c>
      <c r="E353" s="65">
        <v>1</v>
      </c>
      <c r="F353" s="64"/>
      <c r="G353" s="46" t="s">
        <v>41</v>
      </c>
      <c r="H353" s="38">
        <v>322</v>
      </c>
      <c r="I353" s="63">
        <f>SUM(I354:I355)</f>
        <v>0</v>
      </c>
      <c r="J353" s="62">
        <f>SUM(J354:J355)</f>
        <v>0</v>
      </c>
      <c r="K353" s="61">
        <f>SUM(K354:K355)</f>
        <v>0</v>
      </c>
      <c r="L353" s="61">
        <f>SUM(L354:L355)</f>
        <v>0</v>
      </c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>
        <v>1</v>
      </c>
      <c r="F354" s="47">
        <v>1</v>
      </c>
      <c r="G354" s="46" t="s">
        <v>40</v>
      </c>
      <c r="H354" s="38">
        <v>323</v>
      </c>
      <c r="I354" s="45">
        <v>0</v>
      </c>
      <c r="J354" s="45">
        <v>0</v>
      </c>
      <c r="K354" s="45">
        <v>0</v>
      </c>
      <c r="L354" s="45">
        <v>0</v>
      </c>
    </row>
    <row r="355" spans="1:13" hidden="1">
      <c r="A355" s="50">
        <v>3</v>
      </c>
      <c r="B355" s="50">
        <v>3</v>
      </c>
      <c r="C355" s="49">
        <v>2</v>
      </c>
      <c r="D355" s="48">
        <v>4</v>
      </c>
      <c r="E355" s="48">
        <v>1</v>
      </c>
      <c r="F355" s="47">
        <v>2</v>
      </c>
      <c r="G355" s="46" t="s">
        <v>39</v>
      </c>
      <c r="H355" s="38">
        <v>324</v>
      </c>
      <c r="I355" s="45">
        <v>0</v>
      </c>
      <c r="J355" s="45">
        <v>0</v>
      </c>
      <c r="K355" s="45">
        <v>0</v>
      </c>
      <c r="L355" s="45"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5</v>
      </c>
      <c r="E356" s="48"/>
      <c r="F356" s="47"/>
      <c r="G356" s="46" t="s">
        <v>38</v>
      </c>
      <c r="H356" s="38">
        <v>325</v>
      </c>
      <c r="I356" s="53">
        <f t="shared" ref="I356:L357" si="30">I357</f>
        <v>0</v>
      </c>
      <c r="J356" s="59">
        <f t="shared" si="30"/>
        <v>0</v>
      </c>
      <c r="K356" s="58">
        <f t="shared" si="30"/>
        <v>0</v>
      </c>
      <c r="L356" s="58">
        <f t="shared" si="30"/>
        <v>0</v>
      </c>
    </row>
    <row r="357" spans="1:13" hidden="1">
      <c r="A357" s="67">
        <v>3</v>
      </c>
      <c r="B357" s="67">
        <v>3</v>
      </c>
      <c r="C357" s="66">
        <v>2</v>
      </c>
      <c r="D357" s="65">
        <v>5</v>
      </c>
      <c r="E357" s="65">
        <v>1</v>
      </c>
      <c r="F357" s="64"/>
      <c r="G357" s="46" t="s">
        <v>38</v>
      </c>
      <c r="H357" s="38">
        <v>326</v>
      </c>
      <c r="I357" s="63">
        <f t="shared" si="30"/>
        <v>0</v>
      </c>
      <c r="J357" s="62">
        <f t="shared" si="30"/>
        <v>0</v>
      </c>
      <c r="K357" s="61">
        <f t="shared" si="30"/>
        <v>0</v>
      </c>
      <c r="L357" s="61">
        <f t="shared" si="30"/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>
        <v>1</v>
      </c>
      <c r="F358" s="47">
        <v>1</v>
      </c>
      <c r="G358" s="46" t="s">
        <v>38</v>
      </c>
      <c r="H358" s="38">
        <v>327</v>
      </c>
      <c r="I358" s="52">
        <v>0</v>
      </c>
      <c r="J358" s="52">
        <v>0</v>
      </c>
      <c r="K358" s="52">
        <v>0</v>
      </c>
      <c r="L358" s="51">
        <v>0</v>
      </c>
    </row>
    <row r="359" spans="1:13" hidden="1">
      <c r="A359" s="50">
        <v>3</v>
      </c>
      <c r="B359" s="50">
        <v>3</v>
      </c>
      <c r="C359" s="49">
        <v>2</v>
      </c>
      <c r="D359" s="48">
        <v>6</v>
      </c>
      <c r="E359" s="48"/>
      <c r="F359" s="47"/>
      <c r="G359" s="46" t="s">
        <v>37</v>
      </c>
      <c r="H359" s="38">
        <v>328</v>
      </c>
      <c r="I359" s="53">
        <f t="shared" ref="I359:L360" si="31">I360</f>
        <v>0</v>
      </c>
      <c r="J359" s="59">
        <f t="shared" si="31"/>
        <v>0</v>
      </c>
      <c r="K359" s="58">
        <f t="shared" si="31"/>
        <v>0</v>
      </c>
      <c r="L359" s="58">
        <f t="shared" si="31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6</v>
      </c>
      <c r="E360" s="48">
        <v>1</v>
      </c>
      <c r="F360" s="47"/>
      <c r="G360" s="46" t="s">
        <v>37</v>
      </c>
      <c r="H360" s="38">
        <v>329</v>
      </c>
      <c r="I360" s="53">
        <f t="shared" si="31"/>
        <v>0</v>
      </c>
      <c r="J360" s="59">
        <f t="shared" si="31"/>
        <v>0</v>
      </c>
      <c r="K360" s="58">
        <f t="shared" si="31"/>
        <v>0</v>
      </c>
      <c r="L360" s="58">
        <f t="shared" si="31"/>
        <v>0</v>
      </c>
    </row>
    <row r="361" spans="1:13" hidden="1">
      <c r="A361" s="57">
        <v>3</v>
      </c>
      <c r="B361" s="57">
        <v>3</v>
      </c>
      <c r="C361" s="56">
        <v>2</v>
      </c>
      <c r="D361" s="55">
        <v>6</v>
      </c>
      <c r="E361" s="55">
        <v>1</v>
      </c>
      <c r="F361" s="54">
        <v>1</v>
      </c>
      <c r="G361" s="60" t="s">
        <v>37</v>
      </c>
      <c r="H361" s="38">
        <v>330</v>
      </c>
      <c r="I361" s="52">
        <v>0</v>
      </c>
      <c r="J361" s="52">
        <v>0</v>
      </c>
      <c r="K361" s="52">
        <v>0</v>
      </c>
      <c r="L361" s="51"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7</v>
      </c>
      <c r="E362" s="48"/>
      <c r="F362" s="47"/>
      <c r="G362" s="46" t="s">
        <v>36</v>
      </c>
      <c r="H362" s="38">
        <v>331</v>
      </c>
      <c r="I362" s="53">
        <f>I363</f>
        <v>0</v>
      </c>
      <c r="J362" s="59">
        <f>J363</f>
        <v>0</v>
      </c>
      <c r="K362" s="58">
        <f>K363</f>
        <v>0</v>
      </c>
      <c r="L362" s="58">
        <f>L363</f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7</v>
      </c>
      <c r="E363" s="55">
        <v>1</v>
      </c>
      <c r="F363" s="54"/>
      <c r="G363" s="46" t="s">
        <v>36</v>
      </c>
      <c r="H363" s="38">
        <v>332</v>
      </c>
      <c r="I363" s="53">
        <f>SUM(I364:I365)</f>
        <v>0</v>
      </c>
      <c r="J363" s="53">
        <f>SUM(J364:J365)</f>
        <v>0</v>
      </c>
      <c r="K363" s="53">
        <f>SUM(K364:K365)</f>
        <v>0</v>
      </c>
      <c r="L363" s="53">
        <f>SUM(L364:L365)</f>
        <v>0</v>
      </c>
    </row>
    <row r="364" spans="1:13" ht="25.5" hidden="1" customHeight="1">
      <c r="A364" s="50">
        <v>3</v>
      </c>
      <c r="B364" s="50">
        <v>3</v>
      </c>
      <c r="C364" s="49">
        <v>2</v>
      </c>
      <c r="D364" s="48">
        <v>7</v>
      </c>
      <c r="E364" s="48">
        <v>1</v>
      </c>
      <c r="F364" s="47">
        <v>1</v>
      </c>
      <c r="G364" s="46" t="s">
        <v>35</v>
      </c>
      <c r="H364" s="38">
        <v>333</v>
      </c>
      <c r="I364" s="52">
        <v>0</v>
      </c>
      <c r="J364" s="52">
        <v>0</v>
      </c>
      <c r="K364" s="52">
        <v>0</v>
      </c>
      <c r="L364" s="51">
        <v>0</v>
      </c>
      <c r="M364"/>
    </row>
    <row r="365" spans="1:13" ht="25.5" hidden="1" customHeight="1">
      <c r="A365" s="83">
        <v>3</v>
      </c>
      <c r="B365" s="83">
        <v>3</v>
      </c>
      <c r="C365" s="75">
        <v>2</v>
      </c>
      <c r="D365" s="81">
        <v>7</v>
      </c>
      <c r="E365" s="81">
        <v>1</v>
      </c>
      <c r="F365" s="74">
        <v>2</v>
      </c>
      <c r="G365" s="70" t="s">
        <v>34</v>
      </c>
      <c r="H365" s="314">
        <v>334</v>
      </c>
      <c r="I365" s="76">
        <v>0</v>
      </c>
      <c r="J365" s="76">
        <v>0</v>
      </c>
      <c r="K365" s="76">
        <v>0</v>
      </c>
      <c r="L365" s="76">
        <v>0</v>
      </c>
      <c r="M365"/>
    </row>
    <row r="366" spans="1:13">
      <c r="A366" s="318"/>
      <c r="B366" s="319"/>
      <c r="C366" s="320"/>
      <c r="D366" s="321"/>
      <c r="E366" s="322"/>
      <c r="F366" s="323"/>
      <c r="G366" s="324" t="s">
        <v>33</v>
      </c>
      <c r="H366" s="325">
        <v>335</v>
      </c>
      <c r="I366" s="326">
        <f>SUM(I32+I182)</f>
        <v>949600</v>
      </c>
      <c r="J366" s="326">
        <f>SUM(J32+J182)</f>
        <v>441300</v>
      </c>
      <c r="K366" s="326">
        <f>SUM(K32+K182)</f>
        <v>427712.18</v>
      </c>
      <c r="L366" s="327">
        <f>SUM(L32+L182)</f>
        <v>427712.18</v>
      </c>
    </row>
    <row r="367" spans="1:13">
      <c r="B367" s="315"/>
      <c r="C367" s="315"/>
      <c r="D367" s="315"/>
      <c r="E367" s="315"/>
      <c r="F367" s="316"/>
      <c r="G367" s="317"/>
      <c r="H367" s="312"/>
      <c r="I367" s="313"/>
      <c r="J367" s="313"/>
      <c r="K367" s="313"/>
      <c r="L367" s="313"/>
    </row>
    <row r="368" spans="1:13">
      <c r="A368" s="344" t="s">
        <v>254</v>
      </c>
      <c r="B368" s="344"/>
      <c r="C368" s="344"/>
      <c r="D368" s="344"/>
      <c r="E368" s="344"/>
      <c r="F368" s="344"/>
      <c r="G368" s="344"/>
      <c r="H368" s="153"/>
      <c r="I368" s="33"/>
      <c r="J368" s="32"/>
      <c r="K368" s="344" t="s">
        <v>255</v>
      </c>
      <c r="L368" s="344"/>
    </row>
    <row r="369" spans="1:12" ht="18.75" customHeight="1">
      <c r="A369" s="328" t="s">
        <v>32</v>
      </c>
      <c r="B369" s="328"/>
      <c r="C369" s="328"/>
      <c r="D369" s="328"/>
      <c r="E369" s="328"/>
      <c r="F369" s="328"/>
      <c r="G369" s="328"/>
      <c r="I369" s="31" t="s">
        <v>1</v>
      </c>
      <c r="K369" s="337" t="s">
        <v>30</v>
      </c>
      <c r="L369" s="337"/>
    </row>
    <row r="370" spans="1:12" ht="12.75" customHeight="1">
      <c r="D370" s="30"/>
      <c r="I370" s="29"/>
      <c r="K370" s="29"/>
      <c r="L370" s="29"/>
    </row>
    <row r="371" spans="1:12" ht="15.75" customHeight="1">
      <c r="A371" s="344" t="s">
        <v>27</v>
      </c>
      <c r="B371" s="344"/>
      <c r="C371" s="344"/>
      <c r="D371" s="344"/>
      <c r="E371" s="344"/>
      <c r="F371" s="344"/>
      <c r="G371" s="344"/>
      <c r="I371" s="29"/>
      <c r="K371" s="344" t="s">
        <v>28</v>
      </c>
      <c r="L371" s="344"/>
    </row>
    <row r="372" spans="1:12" ht="24.75" customHeight="1">
      <c r="A372" s="345" t="s">
        <v>31</v>
      </c>
      <c r="B372" s="345"/>
      <c r="C372" s="345"/>
      <c r="D372" s="345"/>
      <c r="E372" s="345"/>
      <c r="F372" s="345"/>
      <c r="G372" s="345"/>
      <c r="H372" s="155"/>
      <c r="I372" s="28" t="s">
        <v>1</v>
      </c>
      <c r="K372" s="337" t="s">
        <v>30</v>
      </c>
      <c r="L372" s="337"/>
    </row>
    <row r="373" spans="1:12" ht="12.75" customHeight="1"/>
    <row r="374" spans="1:12">
      <c r="A374" s="219" t="s">
        <v>275</v>
      </c>
      <c r="B374" s="219"/>
      <c r="C374" s="219"/>
      <c r="D374" s="219"/>
      <c r="E374" s="219"/>
      <c r="F374" s="220"/>
      <c r="G374" s="221"/>
    </row>
  </sheetData>
  <mergeCells count="31">
    <mergeCell ref="K368:L368"/>
    <mergeCell ref="A372:G372"/>
    <mergeCell ref="G18:K18"/>
    <mergeCell ref="E19:K19"/>
    <mergeCell ref="A20:L20"/>
    <mergeCell ref="A24:I24"/>
    <mergeCell ref="A25:I25"/>
    <mergeCell ref="K372:L372"/>
    <mergeCell ref="A29:F30"/>
    <mergeCell ref="G29:G30"/>
    <mergeCell ref="H29:H30"/>
    <mergeCell ref="I29:J29"/>
    <mergeCell ref="A28:I28"/>
    <mergeCell ref="A368:G368"/>
    <mergeCell ref="A369:G369"/>
    <mergeCell ref="A371:G371"/>
    <mergeCell ref="K29:K30"/>
    <mergeCell ref="A7:L7"/>
    <mergeCell ref="A8:L8"/>
    <mergeCell ref="A9:L9"/>
    <mergeCell ref="A31:F31"/>
    <mergeCell ref="K369:L369"/>
    <mergeCell ref="G27:H27"/>
    <mergeCell ref="G11:K11"/>
    <mergeCell ref="A12:L12"/>
    <mergeCell ref="G13:K13"/>
    <mergeCell ref="G15:K15"/>
    <mergeCell ref="B16:L16"/>
    <mergeCell ref="G17:K17"/>
    <mergeCell ref="L29:L30"/>
    <mergeCell ref="K371:L371"/>
  </mergeCells>
  <pageMargins left="0.31496062992125984" right="0.31496062992125984" top="0.59055118110236227" bottom="0.59055118110236227" header="0" footer="0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768F-6818-41B7-8DF6-0C79AB464828}">
  <sheetPr>
    <pageSetUpPr fitToPage="1"/>
  </sheetPr>
  <dimension ref="A1:S376"/>
  <sheetViews>
    <sheetView topLeftCell="A64" workbookViewId="0">
      <selection activeCell="A376" sqref="A376:G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291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290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289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19800</v>
      </c>
      <c r="J34" s="53">
        <f>SUM(J35+J46+J65+J86+J93+J113+J139+J158+J168)</f>
        <v>900</v>
      </c>
      <c r="K34" s="58">
        <f>SUM(K35+K46+K65+K86+K93+K113+K139+K158+K168)</f>
        <v>862</v>
      </c>
      <c r="L34" s="53">
        <f>SUM(L35+L46+L65+L86+L93+L113+L139+L158+L168)</f>
        <v>862</v>
      </c>
      <c r="M34" s="36"/>
      <c r="N34" s="36"/>
      <c r="O34" s="36"/>
    </row>
    <row r="35" spans="1:15" ht="17.25" hidden="1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0</v>
      </c>
      <c r="J35" s="53">
        <f>SUM(J36+J42)</f>
        <v>0</v>
      </c>
      <c r="K35" s="98">
        <f>SUM(K36+K42)</f>
        <v>0</v>
      </c>
      <c r="L35" s="97">
        <f>SUM(L36+L42)</f>
        <v>0</v>
      </c>
      <c r="M35"/>
    </row>
    <row r="36" spans="1:15" hidden="1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0</v>
      </c>
      <c r="J36" s="53">
        <f>SUM(J37)</f>
        <v>0</v>
      </c>
      <c r="K36" s="58">
        <f>SUM(K37)</f>
        <v>0</v>
      </c>
      <c r="L36" s="53">
        <f>SUM(L37)</f>
        <v>0</v>
      </c>
    </row>
    <row r="37" spans="1:15" hidden="1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0</v>
      </c>
      <c r="J37" s="53">
        <f t="shared" ref="J37:L38" si="0">SUM(J38)</f>
        <v>0</v>
      </c>
      <c r="K37" s="53">
        <f t="shared" si="0"/>
        <v>0</v>
      </c>
      <c r="L37" s="53">
        <f t="shared" si="0"/>
        <v>0</v>
      </c>
    </row>
    <row r="38" spans="1:15" hidden="1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0</v>
      </c>
      <c r="J38" s="58">
        <f t="shared" si="0"/>
        <v>0</v>
      </c>
      <c r="K38" s="58">
        <f t="shared" si="0"/>
        <v>0</v>
      </c>
      <c r="L38" s="58">
        <f t="shared" si="0"/>
        <v>0</v>
      </c>
    </row>
    <row r="39" spans="1:15" hidden="1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0</v>
      </c>
      <c r="J39" s="82">
        <v>0</v>
      </c>
      <c r="K39" s="82">
        <v>0</v>
      </c>
      <c r="L39" s="82">
        <v>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 hidden="1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0</v>
      </c>
      <c r="J42" s="53">
        <f t="shared" si="1"/>
        <v>0</v>
      </c>
      <c r="K42" s="58">
        <f t="shared" si="1"/>
        <v>0</v>
      </c>
      <c r="L42" s="53">
        <f t="shared" si="1"/>
        <v>0</v>
      </c>
    </row>
    <row r="43" spans="1:15" hidden="1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0</v>
      </c>
      <c r="J43" s="53">
        <f t="shared" si="1"/>
        <v>0</v>
      </c>
      <c r="K43" s="53">
        <f t="shared" si="1"/>
        <v>0</v>
      </c>
      <c r="L43" s="53">
        <f t="shared" si="1"/>
        <v>0</v>
      </c>
    </row>
    <row r="44" spans="1:15" hidden="1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0</v>
      </c>
      <c r="J44" s="53">
        <f t="shared" si="1"/>
        <v>0</v>
      </c>
      <c r="K44" s="53">
        <f t="shared" si="1"/>
        <v>0</v>
      </c>
      <c r="L44" s="53">
        <f t="shared" si="1"/>
        <v>0</v>
      </c>
    </row>
    <row r="45" spans="1:15" hidden="1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0</v>
      </c>
      <c r="J45" s="82">
        <v>0</v>
      </c>
      <c r="K45" s="82">
        <v>0</v>
      </c>
      <c r="L45" s="82">
        <v>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19800</v>
      </c>
      <c r="J46" s="61">
        <f t="shared" si="2"/>
        <v>900</v>
      </c>
      <c r="K46" s="63">
        <f t="shared" si="2"/>
        <v>862</v>
      </c>
      <c r="L46" s="63">
        <f t="shared" si="2"/>
        <v>862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19800</v>
      </c>
      <c r="J47" s="58">
        <f t="shared" si="2"/>
        <v>900</v>
      </c>
      <c r="K47" s="53">
        <f t="shared" si="2"/>
        <v>862</v>
      </c>
      <c r="L47" s="58">
        <f t="shared" si="2"/>
        <v>862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19800</v>
      </c>
      <c r="J48" s="58">
        <f t="shared" si="2"/>
        <v>900</v>
      </c>
      <c r="K48" s="97">
        <f t="shared" si="2"/>
        <v>862</v>
      </c>
      <c r="L48" s="97">
        <f t="shared" si="2"/>
        <v>862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19800</v>
      </c>
      <c r="J49" s="73">
        <f>SUM(J50:J64)</f>
        <v>900</v>
      </c>
      <c r="K49" s="71">
        <f>SUM(K50:K64)</f>
        <v>862</v>
      </c>
      <c r="L49" s="71">
        <f>SUM(L50:L64)</f>
        <v>862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18900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900</v>
      </c>
      <c r="J64" s="82">
        <v>900</v>
      </c>
      <c r="K64" s="82">
        <v>862</v>
      </c>
      <c r="L64" s="82">
        <v>862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600</v>
      </c>
      <c r="J184" s="59">
        <f>SUM(J185+J238+J303)</f>
        <v>600</v>
      </c>
      <c r="K184" s="58">
        <f>SUM(K185+K238+K303)</f>
        <v>0</v>
      </c>
      <c r="L184" s="53">
        <f>SUM(L185+L238+L303)</f>
        <v>0</v>
      </c>
      <c r="M184"/>
    </row>
    <row r="185" spans="1:13" ht="25.5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600</v>
      </c>
      <c r="J185" s="63">
        <f>SUM(J186+J209+J216+J228+J232)</f>
        <v>600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600</v>
      </c>
      <c r="J186" s="59">
        <f>SUM(J187+J190+J195+J201+J206)</f>
        <v>600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600</v>
      </c>
      <c r="J206" s="59">
        <f t="shared" si="19"/>
        <v>600</v>
      </c>
      <c r="K206" s="58">
        <f t="shared" si="19"/>
        <v>0</v>
      </c>
      <c r="L206" s="53">
        <f t="shared" si="19"/>
        <v>0</v>
      </c>
      <c r="M206"/>
    </row>
    <row r="207" spans="1:13" ht="25.5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600</v>
      </c>
      <c r="J207" s="58">
        <f t="shared" si="19"/>
        <v>600</v>
      </c>
      <c r="K207" s="58">
        <f t="shared" si="19"/>
        <v>0</v>
      </c>
      <c r="L207" s="58">
        <f t="shared" si="19"/>
        <v>0</v>
      </c>
      <c r="M207"/>
    </row>
    <row r="208" spans="1:13" ht="25.5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600</v>
      </c>
      <c r="J208" s="45">
        <v>600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20400</v>
      </c>
      <c r="J368" s="37">
        <f>SUM(J34+J184)</f>
        <v>1500</v>
      </c>
      <c r="K368" s="37">
        <f>SUM(K34+K184)</f>
        <v>862</v>
      </c>
      <c r="L368" s="37">
        <f>SUM(L34+L184)</f>
        <v>862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A021-72C0-48E8-A4C4-05F7A5EE3380}">
  <sheetPr>
    <pageSetUpPr fitToPage="1"/>
  </sheetPr>
  <dimension ref="A1:S376"/>
  <sheetViews>
    <sheetView topLeftCell="A62" workbookViewId="0">
      <selection activeCell="A376" sqref="A376:G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286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293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292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528400</v>
      </c>
      <c r="J34" s="53">
        <f>SUM(J35+J46+J65+J86+J93+J113+J139+J158+J168)</f>
        <v>308800</v>
      </c>
      <c r="K34" s="58">
        <f>SUM(K35+K46+K65+K86+K93+K113+K139+K158+K168)</f>
        <v>308281.46000000002</v>
      </c>
      <c r="L34" s="53">
        <f>SUM(L35+L46+L65+L86+L93+L113+L139+L158+L168)</f>
        <v>308281.46000000002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514500</v>
      </c>
      <c r="J35" s="53">
        <f>SUM(J36+J42)</f>
        <v>300000</v>
      </c>
      <c r="K35" s="98">
        <f>SUM(K36+K42)</f>
        <v>299811.52</v>
      </c>
      <c r="L35" s="97">
        <f>SUM(L36+L42)</f>
        <v>299811.52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506700</v>
      </c>
      <c r="J36" s="53">
        <f>SUM(J37)</f>
        <v>295500</v>
      </c>
      <c r="K36" s="58">
        <f>SUM(K37)</f>
        <v>295500</v>
      </c>
      <c r="L36" s="53">
        <f>SUM(L37)</f>
        <v>295500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506700</v>
      </c>
      <c r="J37" s="53">
        <f t="shared" ref="J37:L38" si="0">SUM(J38)</f>
        <v>295500</v>
      </c>
      <c r="K37" s="53">
        <f t="shared" si="0"/>
        <v>295500</v>
      </c>
      <c r="L37" s="53">
        <f t="shared" si="0"/>
        <v>295500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506700</v>
      </c>
      <c r="J38" s="58">
        <f t="shared" si="0"/>
        <v>295500</v>
      </c>
      <c r="K38" s="58">
        <f t="shared" si="0"/>
        <v>295500</v>
      </c>
      <c r="L38" s="58">
        <f t="shared" si="0"/>
        <v>295500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506700</v>
      </c>
      <c r="J39" s="82">
        <v>295500</v>
      </c>
      <c r="K39" s="82">
        <v>295500</v>
      </c>
      <c r="L39" s="82">
        <v>295500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7800</v>
      </c>
      <c r="J42" s="53">
        <f t="shared" si="1"/>
        <v>4500</v>
      </c>
      <c r="K42" s="58">
        <f t="shared" si="1"/>
        <v>4311.5200000000004</v>
      </c>
      <c r="L42" s="53">
        <f t="shared" si="1"/>
        <v>4311.5200000000004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7800</v>
      </c>
      <c r="J43" s="53">
        <f t="shared" si="1"/>
        <v>4500</v>
      </c>
      <c r="K43" s="53">
        <f t="shared" si="1"/>
        <v>4311.5200000000004</v>
      </c>
      <c r="L43" s="53">
        <f t="shared" si="1"/>
        <v>4311.5200000000004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7800</v>
      </c>
      <c r="J44" s="53">
        <f t="shared" si="1"/>
        <v>4500</v>
      </c>
      <c r="K44" s="53">
        <f t="shared" si="1"/>
        <v>4311.5200000000004</v>
      </c>
      <c r="L44" s="53">
        <f t="shared" si="1"/>
        <v>4311.5200000000004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7800</v>
      </c>
      <c r="J45" s="82">
        <v>4500</v>
      </c>
      <c r="K45" s="82">
        <v>4311.5200000000004</v>
      </c>
      <c r="L45" s="82">
        <v>4311.5200000000004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9800</v>
      </c>
      <c r="J46" s="61">
        <f t="shared" si="2"/>
        <v>6600</v>
      </c>
      <c r="K46" s="63">
        <f t="shared" si="2"/>
        <v>6269.9400000000005</v>
      </c>
      <c r="L46" s="63">
        <f t="shared" si="2"/>
        <v>6269.9400000000005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9800</v>
      </c>
      <c r="J47" s="58">
        <f t="shared" si="2"/>
        <v>6600</v>
      </c>
      <c r="K47" s="53">
        <f t="shared" si="2"/>
        <v>6269.9400000000005</v>
      </c>
      <c r="L47" s="58">
        <f t="shared" si="2"/>
        <v>6269.9400000000005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9800</v>
      </c>
      <c r="J48" s="58">
        <f t="shared" si="2"/>
        <v>6600</v>
      </c>
      <c r="K48" s="97">
        <f t="shared" si="2"/>
        <v>6269.9400000000005</v>
      </c>
      <c r="L48" s="97">
        <f t="shared" si="2"/>
        <v>6269.9400000000005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9800</v>
      </c>
      <c r="J49" s="73">
        <f>SUM(J50:J64)</f>
        <v>6600</v>
      </c>
      <c r="K49" s="71">
        <f>SUM(K50:K64)</f>
        <v>6269.9400000000005</v>
      </c>
      <c r="L49" s="71">
        <f>SUM(L50:L64)</f>
        <v>6269.9400000000005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2000</v>
      </c>
      <c r="J59" s="82">
        <v>1400</v>
      </c>
      <c r="K59" s="82">
        <v>1400</v>
      </c>
      <c r="L59" s="82">
        <v>1400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1500</v>
      </c>
      <c r="J62" s="82">
        <v>900</v>
      </c>
      <c r="K62" s="82">
        <v>569.94000000000005</v>
      </c>
      <c r="L62" s="82">
        <v>569.94000000000005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6300</v>
      </c>
      <c r="J64" s="82">
        <v>4300</v>
      </c>
      <c r="K64" s="82">
        <v>4300</v>
      </c>
      <c r="L64" s="82">
        <v>4300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4100</v>
      </c>
      <c r="J139" s="59">
        <f>SUM(J140+J145+J153)</f>
        <v>2200</v>
      </c>
      <c r="K139" s="58">
        <f>SUM(K140+K145+K153)</f>
        <v>2200</v>
      </c>
      <c r="L139" s="53">
        <f>SUM(L140+L145+L153)</f>
        <v>2200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4100</v>
      </c>
      <c r="J153" s="59">
        <f t="shared" si="15"/>
        <v>2200</v>
      </c>
      <c r="K153" s="58">
        <f t="shared" si="15"/>
        <v>2200</v>
      </c>
      <c r="L153" s="53">
        <f t="shared" si="15"/>
        <v>2200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4100</v>
      </c>
      <c r="J154" s="94">
        <f t="shared" si="15"/>
        <v>2200</v>
      </c>
      <c r="K154" s="71">
        <f t="shared" si="15"/>
        <v>2200</v>
      </c>
      <c r="L154" s="73">
        <f t="shared" si="15"/>
        <v>2200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4100</v>
      </c>
      <c r="J155" s="59">
        <f>SUM(J156:J157)</f>
        <v>2200</v>
      </c>
      <c r="K155" s="58">
        <f>SUM(K156:K157)</f>
        <v>2200</v>
      </c>
      <c r="L155" s="53">
        <f>SUM(L156:L157)</f>
        <v>2200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4100</v>
      </c>
      <c r="J156" s="113">
        <v>2200</v>
      </c>
      <c r="K156" s="113">
        <v>2200</v>
      </c>
      <c r="L156" s="113">
        <v>2200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528400</v>
      </c>
      <c r="J368" s="37">
        <f>SUM(J34+J184)</f>
        <v>308800</v>
      </c>
      <c r="K368" s="37">
        <f>SUM(K34+K184)</f>
        <v>308281.46000000002</v>
      </c>
      <c r="L368" s="37">
        <f>SUM(L34+L184)</f>
        <v>308281.46000000002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FE05-BA56-45BA-A1B2-6198FDC46300}">
  <sheetPr>
    <pageSetUpPr fitToPage="1"/>
  </sheetPr>
  <dimension ref="A1:S376"/>
  <sheetViews>
    <sheetView workbookViewId="0">
      <selection activeCell="A376" sqref="A376:G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286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295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294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6000</v>
      </c>
      <c r="J34" s="53">
        <f>SUM(J35+J46+J65+J86+J93+J113+J139+J158+J168)</f>
        <v>6000</v>
      </c>
      <c r="K34" s="58">
        <f>SUM(K35+K46+K65+K86+K93+K113+K139+K158+K168)</f>
        <v>6000</v>
      </c>
      <c r="L34" s="53">
        <f>SUM(L35+L46+L65+L86+L93+L113+L139+L158+L168)</f>
        <v>6000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6000</v>
      </c>
      <c r="J35" s="53">
        <f>SUM(J36+J42)</f>
        <v>6000</v>
      </c>
      <c r="K35" s="98">
        <f>SUM(K36+K42)</f>
        <v>6000</v>
      </c>
      <c r="L35" s="97">
        <f>SUM(L36+L42)</f>
        <v>6000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5900</v>
      </c>
      <c r="J36" s="53">
        <f>SUM(J37)</f>
        <v>5900</v>
      </c>
      <c r="K36" s="58">
        <f>SUM(K37)</f>
        <v>5900</v>
      </c>
      <c r="L36" s="53">
        <f>SUM(L37)</f>
        <v>5900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5900</v>
      </c>
      <c r="J37" s="53">
        <f t="shared" ref="J37:L38" si="0">SUM(J38)</f>
        <v>5900</v>
      </c>
      <c r="K37" s="53">
        <f t="shared" si="0"/>
        <v>5900</v>
      </c>
      <c r="L37" s="53">
        <f t="shared" si="0"/>
        <v>5900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5900</v>
      </c>
      <c r="J38" s="58">
        <f t="shared" si="0"/>
        <v>5900</v>
      </c>
      <c r="K38" s="58">
        <f t="shared" si="0"/>
        <v>5900</v>
      </c>
      <c r="L38" s="58">
        <f t="shared" si="0"/>
        <v>5900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5900</v>
      </c>
      <c r="J39" s="82">
        <v>5900</v>
      </c>
      <c r="K39" s="82">
        <v>5900</v>
      </c>
      <c r="L39" s="82">
        <v>5900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100</v>
      </c>
      <c r="J42" s="53">
        <f t="shared" si="1"/>
        <v>100</v>
      </c>
      <c r="K42" s="58">
        <f t="shared" si="1"/>
        <v>100</v>
      </c>
      <c r="L42" s="53">
        <f t="shared" si="1"/>
        <v>100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100</v>
      </c>
      <c r="J43" s="53">
        <f t="shared" si="1"/>
        <v>100</v>
      </c>
      <c r="K43" s="53">
        <f t="shared" si="1"/>
        <v>100</v>
      </c>
      <c r="L43" s="53">
        <f t="shared" si="1"/>
        <v>100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100</v>
      </c>
      <c r="J44" s="53">
        <f t="shared" si="1"/>
        <v>100</v>
      </c>
      <c r="K44" s="53">
        <f t="shared" si="1"/>
        <v>100</v>
      </c>
      <c r="L44" s="53">
        <f t="shared" si="1"/>
        <v>100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100</v>
      </c>
      <c r="J45" s="82">
        <v>100</v>
      </c>
      <c r="K45" s="82">
        <v>100</v>
      </c>
      <c r="L45" s="82">
        <v>100</v>
      </c>
    </row>
    <row r="46" spans="1:15" hidden="1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0</v>
      </c>
      <c r="J46" s="61">
        <f t="shared" si="2"/>
        <v>0</v>
      </c>
      <c r="K46" s="63">
        <f t="shared" si="2"/>
        <v>0</v>
      </c>
      <c r="L46" s="63">
        <f t="shared" si="2"/>
        <v>0</v>
      </c>
    </row>
    <row r="47" spans="1:15" hidden="1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0</v>
      </c>
      <c r="J47" s="58">
        <f t="shared" si="2"/>
        <v>0</v>
      </c>
      <c r="K47" s="53">
        <f t="shared" si="2"/>
        <v>0</v>
      </c>
      <c r="L47" s="58">
        <f t="shared" si="2"/>
        <v>0</v>
      </c>
    </row>
    <row r="48" spans="1:15" hidden="1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0</v>
      </c>
      <c r="J48" s="58">
        <f t="shared" si="2"/>
        <v>0</v>
      </c>
      <c r="K48" s="97">
        <f t="shared" si="2"/>
        <v>0</v>
      </c>
      <c r="L48" s="97">
        <f t="shared" si="2"/>
        <v>0</v>
      </c>
    </row>
    <row r="49" spans="1:13" hidden="1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0</v>
      </c>
      <c r="J49" s="73">
        <f>SUM(J50:J64)</f>
        <v>0</v>
      </c>
      <c r="K49" s="71">
        <f>SUM(K50:K64)</f>
        <v>0</v>
      </c>
      <c r="L49" s="71">
        <f>SUM(L50:L64)</f>
        <v>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 hidden="1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0</v>
      </c>
      <c r="J64" s="82">
        <v>0</v>
      </c>
      <c r="K64" s="82">
        <v>0</v>
      </c>
      <c r="L64" s="82">
        <v>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6000</v>
      </c>
      <c r="J368" s="37">
        <f>SUM(J34+J184)</f>
        <v>6000</v>
      </c>
      <c r="K368" s="37">
        <f>SUM(K34+K184)</f>
        <v>6000</v>
      </c>
      <c r="L368" s="37">
        <f>SUM(L34+L184)</f>
        <v>6000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D741-DAE5-4B23-8B4F-C8960C5C5F37}">
  <sheetPr>
    <pageSetUpPr fitToPage="1"/>
  </sheetPr>
  <dimension ref="A1:S376"/>
  <sheetViews>
    <sheetView topLeftCell="A31" workbookViewId="0">
      <selection activeCell="S384" sqref="S384:S385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286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297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296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3535</v>
      </c>
      <c r="J34" s="53">
        <f>SUM(J35+J46+J65+J86+J93+J113+J139+J158+J168)</f>
        <v>2652</v>
      </c>
      <c r="K34" s="58">
        <f>SUM(K35+K46+K65+K86+K93+K113+K139+K158+K168)</f>
        <v>2652</v>
      </c>
      <c r="L34" s="53">
        <f>SUM(L35+L46+L65+L86+L93+L113+L139+L158+L168)</f>
        <v>2652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3535</v>
      </c>
      <c r="J35" s="53">
        <f>SUM(J36+J42)</f>
        <v>2652</v>
      </c>
      <c r="K35" s="98">
        <f>SUM(K36+K42)</f>
        <v>2652</v>
      </c>
      <c r="L35" s="97">
        <f>SUM(L36+L42)</f>
        <v>2652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3484</v>
      </c>
      <c r="J36" s="53">
        <f>SUM(J37)</f>
        <v>2614</v>
      </c>
      <c r="K36" s="58">
        <f>SUM(K37)</f>
        <v>2614</v>
      </c>
      <c r="L36" s="53">
        <f>SUM(L37)</f>
        <v>2614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3484</v>
      </c>
      <c r="J37" s="53">
        <f t="shared" ref="J37:L38" si="0">SUM(J38)</f>
        <v>2614</v>
      </c>
      <c r="K37" s="53">
        <f t="shared" si="0"/>
        <v>2614</v>
      </c>
      <c r="L37" s="53">
        <f t="shared" si="0"/>
        <v>2614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3484</v>
      </c>
      <c r="J38" s="58">
        <f t="shared" si="0"/>
        <v>2614</v>
      </c>
      <c r="K38" s="58">
        <f t="shared" si="0"/>
        <v>2614</v>
      </c>
      <c r="L38" s="58">
        <f t="shared" si="0"/>
        <v>2614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3484</v>
      </c>
      <c r="J39" s="82">
        <v>2614</v>
      </c>
      <c r="K39" s="82">
        <v>2614</v>
      </c>
      <c r="L39" s="82">
        <v>2614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51</v>
      </c>
      <c r="J42" s="53">
        <f t="shared" si="1"/>
        <v>38</v>
      </c>
      <c r="K42" s="58">
        <f t="shared" si="1"/>
        <v>38</v>
      </c>
      <c r="L42" s="53">
        <f t="shared" si="1"/>
        <v>38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51</v>
      </c>
      <c r="J43" s="53">
        <f t="shared" si="1"/>
        <v>38</v>
      </c>
      <c r="K43" s="53">
        <f t="shared" si="1"/>
        <v>38</v>
      </c>
      <c r="L43" s="53">
        <f t="shared" si="1"/>
        <v>38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51</v>
      </c>
      <c r="J44" s="53">
        <f t="shared" si="1"/>
        <v>38</v>
      </c>
      <c r="K44" s="53">
        <f t="shared" si="1"/>
        <v>38</v>
      </c>
      <c r="L44" s="53">
        <f t="shared" si="1"/>
        <v>38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51</v>
      </c>
      <c r="J45" s="82">
        <v>38</v>
      </c>
      <c r="K45" s="82">
        <v>38</v>
      </c>
      <c r="L45" s="82">
        <v>38</v>
      </c>
    </row>
    <row r="46" spans="1:15" hidden="1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0</v>
      </c>
      <c r="J46" s="61">
        <f t="shared" si="2"/>
        <v>0</v>
      </c>
      <c r="K46" s="63">
        <f t="shared" si="2"/>
        <v>0</v>
      </c>
      <c r="L46" s="63">
        <f t="shared" si="2"/>
        <v>0</v>
      </c>
    </row>
    <row r="47" spans="1:15" hidden="1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0</v>
      </c>
      <c r="J47" s="58">
        <f t="shared" si="2"/>
        <v>0</v>
      </c>
      <c r="K47" s="53">
        <f t="shared" si="2"/>
        <v>0</v>
      </c>
      <c r="L47" s="58">
        <f t="shared" si="2"/>
        <v>0</v>
      </c>
    </row>
    <row r="48" spans="1:15" hidden="1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0</v>
      </c>
      <c r="J48" s="58">
        <f t="shared" si="2"/>
        <v>0</v>
      </c>
      <c r="K48" s="97">
        <f t="shared" si="2"/>
        <v>0</v>
      </c>
      <c r="L48" s="97">
        <f t="shared" si="2"/>
        <v>0</v>
      </c>
    </row>
    <row r="49" spans="1:13" hidden="1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0</v>
      </c>
      <c r="J49" s="73">
        <f>SUM(J50:J64)</f>
        <v>0</v>
      </c>
      <c r="K49" s="71">
        <f>SUM(K50:K64)</f>
        <v>0</v>
      </c>
      <c r="L49" s="71">
        <f>SUM(L50:L64)</f>
        <v>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 hidden="1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0</v>
      </c>
      <c r="J64" s="82">
        <v>0</v>
      </c>
      <c r="K64" s="82">
        <v>0</v>
      </c>
      <c r="L64" s="82">
        <v>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3535</v>
      </c>
      <c r="J368" s="37">
        <f>SUM(J34+J184)</f>
        <v>2652</v>
      </c>
      <c r="K368" s="37">
        <f>SUM(K34+K184)</f>
        <v>2652</v>
      </c>
      <c r="L368" s="37">
        <f>SUM(L34+L184)</f>
        <v>2652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C0D-CF18-44AC-BD76-70249AC7E4BA}">
  <sheetPr>
    <pageSetUpPr fitToPage="1"/>
  </sheetPr>
  <dimension ref="A1:S376"/>
  <sheetViews>
    <sheetView topLeftCell="A28" workbookViewId="0">
      <selection activeCell="A376" sqref="A376:G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286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299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298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1760</v>
      </c>
      <c r="J34" s="53">
        <f>SUM(J35+J46+J65+J86+J93+J113+J139+J158+J168)</f>
        <v>1760</v>
      </c>
      <c r="K34" s="58">
        <f>SUM(K35+K46+K65+K86+K93+K113+K139+K158+K168)</f>
        <v>1760</v>
      </c>
      <c r="L34" s="53">
        <f>SUM(L35+L46+L65+L86+L93+L113+L139+L158+L168)</f>
        <v>1760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704</v>
      </c>
      <c r="J35" s="53">
        <f>SUM(J36+J42)</f>
        <v>704</v>
      </c>
      <c r="K35" s="98">
        <f>SUM(K36+K42)</f>
        <v>704</v>
      </c>
      <c r="L35" s="97">
        <f>SUM(L36+L42)</f>
        <v>704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704</v>
      </c>
      <c r="J36" s="53">
        <f>SUM(J37)</f>
        <v>704</v>
      </c>
      <c r="K36" s="58">
        <f>SUM(K37)</f>
        <v>704</v>
      </c>
      <c r="L36" s="53">
        <f>SUM(L37)</f>
        <v>704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704</v>
      </c>
      <c r="J37" s="53">
        <f t="shared" ref="J37:L38" si="0">SUM(J38)</f>
        <v>704</v>
      </c>
      <c r="K37" s="53">
        <f t="shared" si="0"/>
        <v>704</v>
      </c>
      <c r="L37" s="53">
        <f t="shared" si="0"/>
        <v>704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704</v>
      </c>
      <c r="J38" s="58">
        <f t="shared" si="0"/>
        <v>704</v>
      </c>
      <c r="K38" s="58">
        <f t="shared" si="0"/>
        <v>704</v>
      </c>
      <c r="L38" s="58">
        <f t="shared" si="0"/>
        <v>704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704</v>
      </c>
      <c r="J39" s="82">
        <v>704</v>
      </c>
      <c r="K39" s="82">
        <v>704</v>
      </c>
      <c r="L39" s="82">
        <v>704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 hidden="1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0</v>
      </c>
      <c r="J42" s="53">
        <f t="shared" si="1"/>
        <v>0</v>
      </c>
      <c r="K42" s="58">
        <f t="shared" si="1"/>
        <v>0</v>
      </c>
      <c r="L42" s="53">
        <f t="shared" si="1"/>
        <v>0</v>
      </c>
    </row>
    <row r="43" spans="1:15" hidden="1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0</v>
      </c>
      <c r="J43" s="53">
        <f t="shared" si="1"/>
        <v>0</v>
      </c>
      <c r="K43" s="53">
        <f t="shared" si="1"/>
        <v>0</v>
      </c>
      <c r="L43" s="53">
        <f t="shared" si="1"/>
        <v>0</v>
      </c>
    </row>
    <row r="44" spans="1:15" hidden="1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0</v>
      </c>
      <c r="J44" s="53">
        <f t="shared" si="1"/>
        <v>0</v>
      </c>
      <c r="K44" s="53">
        <f t="shared" si="1"/>
        <v>0</v>
      </c>
      <c r="L44" s="53">
        <f t="shared" si="1"/>
        <v>0</v>
      </c>
    </row>
    <row r="45" spans="1:15" hidden="1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0</v>
      </c>
      <c r="J45" s="82">
        <v>0</v>
      </c>
      <c r="K45" s="82">
        <v>0</v>
      </c>
      <c r="L45" s="82">
        <v>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1056</v>
      </c>
      <c r="J46" s="61">
        <f t="shared" si="2"/>
        <v>1056</v>
      </c>
      <c r="K46" s="63">
        <f t="shared" si="2"/>
        <v>1056</v>
      </c>
      <c r="L46" s="63">
        <f t="shared" si="2"/>
        <v>1056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1056</v>
      </c>
      <c r="J47" s="58">
        <f t="shared" si="2"/>
        <v>1056</v>
      </c>
      <c r="K47" s="53">
        <f t="shared" si="2"/>
        <v>1056</v>
      </c>
      <c r="L47" s="58">
        <f t="shared" si="2"/>
        <v>1056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1056</v>
      </c>
      <c r="J48" s="58">
        <f t="shared" si="2"/>
        <v>1056</v>
      </c>
      <c r="K48" s="97">
        <f t="shared" si="2"/>
        <v>1056</v>
      </c>
      <c r="L48" s="97">
        <f t="shared" si="2"/>
        <v>1056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1056</v>
      </c>
      <c r="J49" s="73">
        <f>SUM(J50:J64)</f>
        <v>1056</v>
      </c>
      <c r="K49" s="71">
        <f>SUM(K50:K64)</f>
        <v>1056</v>
      </c>
      <c r="L49" s="71">
        <f>SUM(L50:L64)</f>
        <v>1056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1056</v>
      </c>
      <c r="J64" s="82">
        <v>1056</v>
      </c>
      <c r="K64" s="82">
        <v>1056</v>
      </c>
      <c r="L64" s="82">
        <v>1056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1760</v>
      </c>
      <c r="J368" s="37">
        <f>SUM(J34+J184)</f>
        <v>1760</v>
      </c>
      <c r="K368" s="37">
        <f>SUM(K34+K184)</f>
        <v>1760</v>
      </c>
      <c r="L368" s="37">
        <f>SUM(L34+L184)</f>
        <v>1760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17FDC-D42E-41D4-8D36-1ECBCDF82A39}">
  <sheetPr>
    <pageSetUpPr fitToPage="1"/>
  </sheetPr>
  <dimension ref="A1:S376"/>
  <sheetViews>
    <sheetView topLeftCell="A34" workbookViewId="0">
      <selection activeCell="A376" sqref="A376:G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251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250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249</v>
      </c>
      <c r="K3" s="154"/>
      <c r="L3" s="154"/>
      <c r="M3" s="157"/>
      <c r="N3" s="154"/>
      <c r="O3" s="154"/>
    </row>
    <row r="4" spans="1:15">
      <c r="G4" s="164" t="s">
        <v>248</v>
      </c>
      <c r="H4" s="163"/>
      <c r="I4" s="26"/>
      <c r="J4" s="154" t="s">
        <v>247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246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331" t="s">
        <v>281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332" t="s">
        <v>245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157"/>
    </row>
    <row r="10" spans="1:15">
      <c r="A10" s="333" t="s">
        <v>244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339" t="s">
        <v>243</v>
      </c>
      <c r="H12" s="339"/>
      <c r="I12" s="339"/>
      <c r="J12" s="339"/>
      <c r="K12" s="339"/>
      <c r="L12" s="154"/>
      <c r="M12" s="157"/>
    </row>
    <row r="13" spans="1:15" ht="15.75" customHeight="1">
      <c r="A13" s="340" t="s">
        <v>280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157"/>
    </row>
    <row r="14" spans="1:15" ht="12" customHeight="1">
      <c r="G14" s="341" t="s">
        <v>279</v>
      </c>
      <c r="H14" s="341"/>
      <c r="I14" s="341"/>
      <c r="J14" s="341"/>
      <c r="K14" s="341"/>
      <c r="M14" s="157"/>
    </row>
    <row r="15" spans="1:15">
      <c r="G15" s="333" t="s">
        <v>242</v>
      </c>
      <c r="H15" s="333"/>
      <c r="I15" s="333"/>
      <c r="J15" s="333"/>
      <c r="K15" s="333"/>
    </row>
    <row r="16" spans="1:15" ht="15.75" customHeight="1">
      <c r="B16" s="340" t="s">
        <v>241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1:13" ht="7.5" customHeight="1"/>
    <row r="18" spans="1:13">
      <c r="G18" s="341" t="s">
        <v>278</v>
      </c>
      <c r="H18" s="341"/>
      <c r="I18" s="341"/>
      <c r="J18" s="341"/>
      <c r="K18" s="341"/>
    </row>
    <row r="19" spans="1:13">
      <c r="G19" s="346" t="s">
        <v>240</v>
      </c>
      <c r="H19" s="346"/>
      <c r="I19" s="346"/>
      <c r="J19" s="346"/>
      <c r="K19" s="346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347" t="s">
        <v>288</v>
      </c>
      <c r="F21" s="347"/>
      <c r="G21" s="347"/>
      <c r="H21" s="347"/>
      <c r="I21" s="347"/>
      <c r="J21" s="347"/>
      <c r="K21" s="347"/>
      <c r="L21" s="26"/>
    </row>
    <row r="22" spans="1:13" ht="15" customHeight="1">
      <c r="A22" s="348" t="s">
        <v>239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138"/>
    </row>
    <row r="23" spans="1:13">
      <c r="F23" s="27"/>
      <c r="J23" s="152"/>
      <c r="K23" s="103"/>
      <c r="L23" s="151" t="s">
        <v>238</v>
      </c>
      <c r="M23" s="138"/>
    </row>
    <row r="24" spans="1:13">
      <c r="F24" s="27"/>
      <c r="J24" s="150" t="s">
        <v>237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236</v>
      </c>
      <c r="L25" s="139"/>
      <c r="M25" s="138"/>
    </row>
    <row r="26" spans="1:13">
      <c r="A26" s="349" t="s">
        <v>287</v>
      </c>
      <c r="B26" s="349"/>
      <c r="C26" s="349"/>
      <c r="D26" s="349"/>
      <c r="E26" s="349"/>
      <c r="F26" s="349"/>
      <c r="G26" s="349"/>
      <c r="H26" s="349"/>
      <c r="I26" s="349"/>
      <c r="K26" s="147" t="s">
        <v>235</v>
      </c>
      <c r="L26" s="146" t="s">
        <v>234</v>
      </c>
      <c r="M26" s="138"/>
    </row>
    <row r="27" spans="1:13" ht="43.5" customHeight="1">
      <c r="A27" s="349" t="s">
        <v>286</v>
      </c>
      <c r="B27" s="349"/>
      <c r="C27" s="349"/>
      <c r="D27" s="349"/>
      <c r="E27" s="349"/>
      <c r="F27" s="349"/>
      <c r="G27" s="349"/>
      <c r="H27" s="349"/>
      <c r="I27" s="349"/>
      <c r="J27" s="145" t="s">
        <v>232</v>
      </c>
      <c r="K27" s="144" t="s">
        <v>221</v>
      </c>
      <c r="L27" s="139"/>
      <c r="M27" s="138"/>
    </row>
    <row r="28" spans="1:13">
      <c r="F28" s="27"/>
      <c r="G28" s="143" t="s">
        <v>231</v>
      </c>
      <c r="H28" s="44" t="s">
        <v>301</v>
      </c>
      <c r="I28" s="43"/>
      <c r="J28" s="142"/>
      <c r="K28" s="139"/>
      <c r="L28" s="139"/>
      <c r="M28" s="138"/>
    </row>
    <row r="29" spans="1:13">
      <c r="F29" s="27"/>
      <c r="G29" s="338" t="s">
        <v>230</v>
      </c>
      <c r="H29" s="338"/>
      <c r="I29" s="141" t="s">
        <v>284</v>
      </c>
      <c r="J29" s="140" t="s">
        <v>283</v>
      </c>
      <c r="K29" s="139" t="s">
        <v>283</v>
      </c>
      <c r="L29" s="139" t="s">
        <v>283</v>
      </c>
      <c r="M29" s="138"/>
    </row>
    <row r="30" spans="1:13">
      <c r="A30" s="360" t="s">
        <v>300</v>
      </c>
      <c r="B30" s="360"/>
      <c r="C30" s="360"/>
      <c r="D30" s="360"/>
      <c r="E30" s="360"/>
      <c r="F30" s="360"/>
      <c r="G30" s="360"/>
      <c r="H30" s="360"/>
      <c r="I30" s="360"/>
      <c r="J30" s="137"/>
      <c r="K30" s="137"/>
      <c r="L30" s="136" t="s">
        <v>229</v>
      </c>
      <c r="M30" s="135"/>
    </row>
    <row r="31" spans="1:13" ht="27" customHeight="1">
      <c r="A31" s="350" t="s">
        <v>228</v>
      </c>
      <c r="B31" s="351"/>
      <c r="C31" s="351"/>
      <c r="D31" s="351"/>
      <c r="E31" s="351"/>
      <c r="F31" s="351"/>
      <c r="G31" s="354" t="s">
        <v>227</v>
      </c>
      <c r="H31" s="356" t="s">
        <v>226</v>
      </c>
      <c r="I31" s="358" t="s">
        <v>225</v>
      </c>
      <c r="J31" s="359"/>
      <c r="K31" s="329" t="s">
        <v>224</v>
      </c>
      <c r="L31" s="342" t="s">
        <v>0</v>
      </c>
      <c r="M31" s="135"/>
    </row>
    <row r="32" spans="1:13" ht="58.5" customHeight="1">
      <c r="A32" s="352"/>
      <c r="B32" s="353"/>
      <c r="C32" s="353"/>
      <c r="D32" s="353"/>
      <c r="E32" s="353"/>
      <c r="F32" s="353"/>
      <c r="G32" s="355"/>
      <c r="H32" s="357"/>
      <c r="I32" s="134" t="s">
        <v>223</v>
      </c>
      <c r="J32" s="133" t="s">
        <v>222</v>
      </c>
      <c r="K32" s="330"/>
      <c r="L32" s="343"/>
    </row>
    <row r="33" spans="1:15">
      <c r="A33" s="334" t="s">
        <v>221</v>
      </c>
      <c r="B33" s="335"/>
      <c r="C33" s="335"/>
      <c r="D33" s="335"/>
      <c r="E33" s="335"/>
      <c r="F33" s="336"/>
      <c r="G33" s="35">
        <v>2</v>
      </c>
      <c r="H33" s="132">
        <v>3</v>
      </c>
      <c r="I33" s="131" t="s">
        <v>220</v>
      </c>
      <c r="J33" s="130" t="s">
        <v>219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218</v>
      </c>
      <c r="H34" s="35">
        <v>1</v>
      </c>
      <c r="I34" s="53">
        <f>SUM(I35+I46+I65+I86+I93+I113+I139+I158+I168)</f>
        <v>123800</v>
      </c>
      <c r="J34" s="53">
        <f>SUM(J35+J46+J65+J86+J93+J113+J139+J158+J168)</f>
        <v>63200</v>
      </c>
      <c r="K34" s="58">
        <f>SUM(K35+K46+K65+K86+K93+K113+K139+K158+K168)</f>
        <v>58730.39</v>
      </c>
      <c r="L34" s="53">
        <f>SUM(L35+L46+L65+L86+L93+L113+L139+L158+L168)</f>
        <v>58730.39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217</v>
      </c>
      <c r="H35" s="35">
        <v>2</v>
      </c>
      <c r="I35" s="53">
        <f>SUM(I36+I42)</f>
        <v>18800</v>
      </c>
      <c r="J35" s="53">
        <f>SUM(J36+J42)</f>
        <v>10200</v>
      </c>
      <c r="K35" s="98">
        <f>SUM(K36+K42)</f>
        <v>10177.61</v>
      </c>
      <c r="L35" s="97">
        <f>SUM(L36+L42)</f>
        <v>10177.61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216</v>
      </c>
      <c r="H36" s="35">
        <v>3</v>
      </c>
      <c r="I36" s="53">
        <f>SUM(I37)</f>
        <v>18500</v>
      </c>
      <c r="J36" s="53">
        <f>SUM(J37)</f>
        <v>10000</v>
      </c>
      <c r="K36" s="58">
        <f>SUM(K37)</f>
        <v>10000</v>
      </c>
      <c r="L36" s="53">
        <f>SUM(L37)</f>
        <v>10000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216</v>
      </c>
      <c r="H37" s="35">
        <v>4</v>
      </c>
      <c r="I37" s="53">
        <f>SUM(I38+I40)</f>
        <v>18500</v>
      </c>
      <c r="J37" s="53">
        <f t="shared" ref="J37:L38" si="0">SUM(J38)</f>
        <v>10000</v>
      </c>
      <c r="K37" s="53">
        <f t="shared" si="0"/>
        <v>10000</v>
      </c>
      <c r="L37" s="53">
        <f t="shared" si="0"/>
        <v>10000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215</v>
      </c>
      <c r="H38" s="35">
        <v>5</v>
      </c>
      <c r="I38" s="58">
        <f>SUM(I39)</f>
        <v>18500</v>
      </c>
      <c r="J38" s="58">
        <f t="shared" si="0"/>
        <v>10000</v>
      </c>
      <c r="K38" s="58">
        <f t="shared" si="0"/>
        <v>10000</v>
      </c>
      <c r="L38" s="58">
        <f t="shared" si="0"/>
        <v>10000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215</v>
      </c>
      <c r="H39" s="35">
        <v>6</v>
      </c>
      <c r="I39" s="100">
        <v>18500</v>
      </c>
      <c r="J39" s="82">
        <v>10000</v>
      </c>
      <c r="K39" s="82">
        <v>10000</v>
      </c>
      <c r="L39" s="82">
        <v>10000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214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214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213</v>
      </c>
      <c r="H42" s="35">
        <v>9</v>
      </c>
      <c r="I42" s="58">
        <f t="shared" ref="I42:L44" si="1">I43</f>
        <v>300</v>
      </c>
      <c r="J42" s="53">
        <f t="shared" si="1"/>
        <v>200</v>
      </c>
      <c r="K42" s="58">
        <f t="shared" si="1"/>
        <v>177.61</v>
      </c>
      <c r="L42" s="53">
        <f t="shared" si="1"/>
        <v>177.61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213</v>
      </c>
      <c r="H43" s="35">
        <v>10</v>
      </c>
      <c r="I43" s="58">
        <f t="shared" si="1"/>
        <v>300</v>
      </c>
      <c r="J43" s="53">
        <f t="shared" si="1"/>
        <v>200</v>
      </c>
      <c r="K43" s="53">
        <f t="shared" si="1"/>
        <v>177.61</v>
      </c>
      <c r="L43" s="53">
        <f t="shared" si="1"/>
        <v>177.61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213</v>
      </c>
      <c r="H44" s="35">
        <v>11</v>
      </c>
      <c r="I44" s="53">
        <f t="shared" si="1"/>
        <v>300</v>
      </c>
      <c r="J44" s="53">
        <f t="shared" si="1"/>
        <v>200</v>
      </c>
      <c r="K44" s="53">
        <f t="shared" si="1"/>
        <v>177.61</v>
      </c>
      <c r="L44" s="53">
        <f t="shared" si="1"/>
        <v>177.61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213</v>
      </c>
      <c r="H45" s="35">
        <v>12</v>
      </c>
      <c r="I45" s="45">
        <v>300</v>
      </c>
      <c r="J45" s="82">
        <v>200</v>
      </c>
      <c r="K45" s="82">
        <v>177.61</v>
      </c>
      <c r="L45" s="82">
        <v>177.61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212</v>
      </c>
      <c r="H46" s="35">
        <v>13</v>
      </c>
      <c r="I46" s="63">
        <f t="shared" ref="I46:L48" si="2">I47</f>
        <v>105000</v>
      </c>
      <c r="J46" s="61">
        <f t="shared" si="2"/>
        <v>53000</v>
      </c>
      <c r="K46" s="63">
        <f t="shared" si="2"/>
        <v>48552.78</v>
      </c>
      <c r="L46" s="63">
        <f t="shared" si="2"/>
        <v>48552.78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212</v>
      </c>
      <c r="H47" s="35">
        <v>14</v>
      </c>
      <c r="I47" s="53">
        <f t="shared" si="2"/>
        <v>105000</v>
      </c>
      <c r="J47" s="58">
        <f t="shared" si="2"/>
        <v>53000</v>
      </c>
      <c r="K47" s="53">
        <f t="shared" si="2"/>
        <v>48552.78</v>
      </c>
      <c r="L47" s="58">
        <f t="shared" si="2"/>
        <v>48552.78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212</v>
      </c>
      <c r="H48" s="35">
        <v>15</v>
      </c>
      <c r="I48" s="53">
        <f t="shared" si="2"/>
        <v>105000</v>
      </c>
      <c r="J48" s="58">
        <f t="shared" si="2"/>
        <v>53000</v>
      </c>
      <c r="K48" s="97">
        <f t="shared" si="2"/>
        <v>48552.78</v>
      </c>
      <c r="L48" s="97">
        <f t="shared" si="2"/>
        <v>48552.78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212</v>
      </c>
      <c r="H49" s="35">
        <v>16</v>
      </c>
      <c r="I49" s="73">
        <f>SUM(I50:I64)</f>
        <v>105000</v>
      </c>
      <c r="J49" s="73">
        <f>SUM(J50:J64)</f>
        <v>53000</v>
      </c>
      <c r="K49" s="71">
        <f>SUM(K50:K64)</f>
        <v>48552.78</v>
      </c>
      <c r="L49" s="71">
        <f>SUM(L50:L64)</f>
        <v>48552.78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211</v>
      </c>
      <c r="H50" s="35">
        <v>17</v>
      </c>
      <c r="I50" s="82">
        <v>86200</v>
      </c>
      <c r="J50" s="82">
        <v>41000</v>
      </c>
      <c r="K50" s="82">
        <v>40959.879999999997</v>
      </c>
      <c r="L50" s="82">
        <v>40959.879999999997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210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209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208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207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206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205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204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203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202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201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200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199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198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197</v>
      </c>
      <c r="H64" s="35">
        <v>31</v>
      </c>
      <c r="I64" s="45">
        <v>18800</v>
      </c>
      <c r="J64" s="82">
        <v>12000</v>
      </c>
      <c r="K64" s="82">
        <v>7592.9</v>
      </c>
      <c r="L64" s="82">
        <v>7592.9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196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195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194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194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192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191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190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193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193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192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191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190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189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188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187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186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185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184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184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184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184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183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182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182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182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181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180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179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178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177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177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177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176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175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174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174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174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173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172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171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170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170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170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169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168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168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168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167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166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165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165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165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164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163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162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162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162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162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161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161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161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161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160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160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160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160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159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159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159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158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157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157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157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157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156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155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155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155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154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153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152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151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151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150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149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148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148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148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147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147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147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146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145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144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144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143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143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142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141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140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139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139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139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138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137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137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137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137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136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135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135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134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133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132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131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130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129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128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127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126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125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124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123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123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123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122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122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121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120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119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118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118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117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116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115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114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113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113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112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111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110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109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109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109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108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108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108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107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106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105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104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103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102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102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102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96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96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101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100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99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98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97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96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95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95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94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94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93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93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93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92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91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90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89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88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55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54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54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87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52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51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50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49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86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85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85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84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83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82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82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81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80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79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79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78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77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76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76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76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37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37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37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64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64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63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62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75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59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54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54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53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52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51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50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49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48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74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74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73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72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71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71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70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69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68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68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67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66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65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65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65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37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37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37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64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64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63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62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61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60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59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54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54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53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52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51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50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49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48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47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47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46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45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44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44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43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42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41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41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40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58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38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38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57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37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37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37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36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36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35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34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56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55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55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54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53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52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51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50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49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48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47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47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46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45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44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44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43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42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41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41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40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39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38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38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38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37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37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37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36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36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35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34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33</v>
      </c>
      <c r="H368" s="38">
        <v>335</v>
      </c>
      <c r="I368" s="37">
        <f>SUM(I34+I184)</f>
        <v>123800</v>
      </c>
      <c r="J368" s="37">
        <f>SUM(J34+J184)</f>
        <v>63200</v>
      </c>
      <c r="K368" s="37">
        <f>SUM(K34+K184)</f>
        <v>58730.39</v>
      </c>
      <c r="L368" s="37">
        <f>SUM(L34+L184)</f>
        <v>58730.39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344" t="s">
        <v>254</v>
      </c>
      <c r="B370" s="344"/>
      <c r="C370" s="344"/>
      <c r="D370" s="344"/>
      <c r="E370" s="344"/>
      <c r="F370" s="344"/>
      <c r="G370" s="344"/>
      <c r="H370" s="153"/>
      <c r="I370" s="33"/>
      <c r="J370" s="32"/>
      <c r="K370" s="344" t="s">
        <v>255</v>
      </c>
      <c r="L370" s="344"/>
    </row>
    <row r="371" spans="1:12" ht="18.75" customHeight="1">
      <c r="A371" s="328" t="s">
        <v>32</v>
      </c>
      <c r="B371" s="328"/>
      <c r="C371" s="328"/>
      <c r="D371" s="328"/>
      <c r="E371" s="328"/>
      <c r="F371" s="328"/>
      <c r="G371" s="328"/>
      <c r="I371" s="31" t="s">
        <v>1</v>
      </c>
      <c r="K371" s="337" t="s">
        <v>30</v>
      </c>
      <c r="L371" s="337"/>
    </row>
    <row r="372" spans="1:12" ht="15.75" customHeight="1">
      <c r="D372" s="30"/>
      <c r="I372" s="29"/>
      <c r="K372" s="29"/>
      <c r="L372" s="29"/>
    </row>
    <row r="373" spans="1:12" ht="15.75" customHeight="1">
      <c r="A373" s="344" t="s">
        <v>27</v>
      </c>
      <c r="B373" s="344"/>
      <c r="C373" s="344"/>
      <c r="D373" s="344"/>
      <c r="E373" s="344"/>
      <c r="F373" s="344"/>
      <c r="G373" s="344"/>
      <c r="I373" s="29"/>
      <c r="K373" s="344" t="s">
        <v>28</v>
      </c>
      <c r="L373" s="344"/>
    </row>
    <row r="374" spans="1:12" ht="24.75" customHeight="1">
      <c r="A374" s="345" t="s">
        <v>31</v>
      </c>
      <c r="B374" s="345"/>
      <c r="C374" s="345"/>
      <c r="D374" s="345"/>
      <c r="E374" s="345"/>
      <c r="F374" s="345"/>
      <c r="G374" s="345"/>
      <c r="H374" s="155"/>
      <c r="I374" s="28" t="s">
        <v>1</v>
      </c>
      <c r="K374" s="337" t="s">
        <v>30</v>
      </c>
      <c r="L374" s="337"/>
    </row>
    <row r="376" spans="1:12">
      <c r="A376" s="219" t="s">
        <v>275</v>
      </c>
      <c r="B376" s="219"/>
      <c r="C376" s="219"/>
      <c r="D376" s="219"/>
      <c r="E376" s="219"/>
      <c r="F376" s="220"/>
      <c r="G376" s="221"/>
    </row>
  </sheetData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31496062992125984" right="0.31496062992125984" top="0.23622047244094491" bottom="0.23622047244094491" header="0" footer="0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865E-9C64-45E8-80E6-63053A5A9E65}">
  <sheetPr>
    <pageSetUpPr fitToPage="1"/>
  </sheetPr>
  <dimension ref="A1:O34"/>
  <sheetViews>
    <sheetView workbookViewId="0">
      <selection activeCell="K39" sqref="K39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4.5" customHeight="1">
      <c r="I1" s="25"/>
      <c r="J1" s="402" t="s">
        <v>26</v>
      </c>
      <c r="K1" s="402"/>
    </row>
    <row r="2" spans="1:15" ht="21" customHeight="1">
      <c r="A2" s="18"/>
      <c r="B2" s="403" t="s">
        <v>29</v>
      </c>
      <c r="C2" s="403"/>
      <c r="D2" s="403"/>
      <c r="E2" s="403"/>
      <c r="F2" s="403"/>
      <c r="G2" s="403"/>
      <c r="H2" s="403"/>
    </row>
    <row r="3" spans="1:15">
      <c r="B3" s="362" t="s">
        <v>2</v>
      </c>
      <c r="C3" s="362"/>
      <c r="D3" s="362"/>
      <c r="E3" s="362"/>
      <c r="F3" s="362"/>
    </row>
    <row r="5" spans="1:15">
      <c r="B5" s="361" t="s">
        <v>25</v>
      </c>
      <c r="C5" s="361"/>
      <c r="D5" s="361"/>
      <c r="E5" s="361"/>
      <c r="F5" s="361"/>
      <c r="G5" s="361"/>
      <c r="H5" s="361"/>
    </row>
    <row r="6" spans="1:15">
      <c r="B6" s="362" t="s">
        <v>3</v>
      </c>
      <c r="C6" s="362"/>
      <c r="D6" s="362"/>
      <c r="E6" s="362"/>
      <c r="F6" s="362"/>
    </row>
    <row r="7" spans="1:15">
      <c r="A7" s="18"/>
      <c r="B7" s="380"/>
      <c r="C7" s="380"/>
      <c r="D7" s="380"/>
      <c r="E7" s="380"/>
      <c r="F7" s="380"/>
      <c r="G7" s="18"/>
      <c r="H7" s="18"/>
      <c r="I7" s="18"/>
      <c r="J7" s="18"/>
      <c r="K7" s="24"/>
    </row>
    <row r="8" spans="1:15" ht="14.45" customHeight="1">
      <c r="A8" s="23"/>
      <c r="B8" s="23"/>
      <c r="C8" s="23"/>
      <c r="D8" s="23"/>
      <c r="E8" s="23"/>
      <c r="F8" s="23"/>
      <c r="G8" s="23"/>
      <c r="H8" s="23"/>
      <c r="I8" s="23"/>
      <c r="J8" s="381" t="s">
        <v>252</v>
      </c>
      <c r="K8" s="381"/>
    </row>
    <row r="9" spans="1:15" s="21" customFormat="1" ht="15.75">
      <c r="A9" s="382" t="s">
        <v>253</v>
      </c>
      <c r="B9" s="382"/>
      <c r="C9" s="382"/>
      <c r="D9" s="382"/>
      <c r="E9" s="382"/>
      <c r="F9" s="382"/>
      <c r="G9" s="382"/>
      <c r="H9" s="382"/>
      <c r="I9" s="382"/>
      <c r="J9" s="382"/>
      <c r="K9" s="22"/>
    </row>
    <row r="10" spans="1:15" ht="12" customHeight="1">
      <c r="D10" s="20"/>
      <c r="E10" s="20"/>
      <c r="F10" s="20"/>
    </row>
    <row r="11" spans="1:15">
      <c r="D11" s="362"/>
      <c r="E11" s="362"/>
      <c r="F11" s="362"/>
    </row>
    <row r="12" spans="1:15">
      <c r="I12" s="5"/>
      <c r="K12" s="19" t="s">
        <v>4</v>
      </c>
    </row>
    <row r="13" spans="1:15">
      <c r="A13" s="383" t="s">
        <v>5</v>
      </c>
      <c r="B13" s="384"/>
      <c r="C13" s="384"/>
      <c r="D13" s="385"/>
      <c r="E13" s="392" t="s">
        <v>24</v>
      </c>
      <c r="F13" s="395" t="s">
        <v>23</v>
      </c>
      <c r="G13" s="396"/>
      <c r="H13" s="395" t="s">
        <v>22</v>
      </c>
      <c r="I13" s="395" t="s">
        <v>21</v>
      </c>
      <c r="J13" s="395" t="s">
        <v>0</v>
      </c>
      <c r="K13" s="392" t="s">
        <v>20</v>
      </c>
    </row>
    <row r="14" spans="1:15">
      <c r="A14" s="386"/>
      <c r="B14" s="387"/>
      <c r="C14" s="387"/>
      <c r="D14" s="388"/>
      <c r="E14" s="393"/>
      <c r="F14" s="397"/>
      <c r="G14" s="398"/>
      <c r="H14" s="399"/>
      <c r="I14" s="399"/>
      <c r="J14" s="399"/>
      <c r="K14" s="393"/>
      <c r="M14" s="18"/>
    </row>
    <row r="15" spans="1:15">
      <c r="A15" s="386"/>
      <c r="B15" s="387"/>
      <c r="C15" s="387"/>
      <c r="D15" s="388"/>
      <c r="E15" s="393"/>
      <c r="F15" s="400" t="s">
        <v>6</v>
      </c>
      <c r="G15" s="395" t="s">
        <v>19</v>
      </c>
      <c r="H15" s="399"/>
      <c r="I15" s="399"/>
      <c r="J15" s="399"/>
      <c r="K15" s="393"/>
      <c r="N15" s="18"/>
      <c r="O15" s="18"/>
    </row>
    <row r="16" spans="1:15">
      <c r="A16" s="389"/>
      <c r="B16" s="390"/>
      <c r="C16" s="390"/>
      <c r="D16" s="391"/>
      <c r="E16" s="394"/>
      <c r="F16" s="401"/>
      <c r="G16" s="397"/>
      <c r="H16" s="397"/>
      <c r="I16" s="397"/>
      <c r="J16" s="397"/>
      <c r="K16" s="394"/>
    </row>
    <row r="17" spans="1:11" ht="24.75" customHeight="1">
      <c r="A17" s="363" t="s">
        <v>8</v>
      </c>
      <c r="B17" s="364"/>
      <c r="C17" s="364"/>
      <c r="D17" s="365"/>
      <c r="E17" s="12">
        <v>0</v>
      </c>
      <c r="F17" s="14"/>
      <c r="G17" s="10"/>
      <c r="H17" s="16"/>
      <c r="I17" s="16"/>
      <c r="J17" s="7">
        <f>I17</f>
        <v>0</v>
      </c>
      <c r="K17" s="8">
        <f>(E17+H17-I17)</f>
        <v>0</v>
      </c>
    </row>
    <row r="18" spans="1:11" ht="27.6" customHeight="1">
      <c r="A18" s="366" t="s">
        <v>18</v>
      </c>
      <c r="B18" s="367"/>
      <c r="C18" s="367"/>
      <c r="D18" s="368"/>
      <c r="E18" s="12">
        <v>0</v>
      </c>
      <c r="F18" s="14">
        <v>123800</v>
      </c>
      <c r="G18" s="10">
        <v>63200</v>
      </c>
      <c r="H18" s="16">
        <v>60844.66</v>
      </c>
      <c r="I18" s="16">
        <v>58730.39</v>
      </c>
      <c r="J18" s="7">
        <f>I18</f>
        <v>58730.39</v>
      </c>
      <c r="K18" s="8">
        <f>(E18+H18-I18)</f>
        <v>2114.2700000000041</v>
      </c>
    </row>
    <row r="19" spans="1:11" ht="28.9" customHeight="1">
      <c r="A19" s="366" t="s">
        <v>17</v>
      </c>
      <c r="B19" s="367"/>
      <c r="C19" s="367"/>
      <c r="D19" s="368"/>
      <c r="E19" s="17">
        <v>0</v>
      </c>
      <c r="F19" s="14"/>
      <c r="G19" s="10"/>
      <c r="H19" s="16"/>
      <c r="I19" s="16"/>
      <c r="J19" s="7">
        <f>I19</f>
        <v>0</v>
      </c>
      <c r="K19" s="8">
        <f>(E19+H19-I19)</f>
        <v>0</v>
      </c>
    </row>
    <row r="20" spans="1:11">
      <c r="A20" s="363" t="s">
        <v>16</v>
      </c>
      <c r="B20" s="364"/>
      <c r="C20" s="364"/>
      <c r="D20" s="365"/>
      <c r="E20" s="12"/>
      <c r="F20" s="14"/>
      <c r="G20" s="10"/>
      <c r="H20" s="10"/>
      <c r="I20" s="10"/>
      <c r="J20" s="7">
        <f>I20</f>
        <v>0</v>
      </c>
      <c r="K20" s="8">
        <f>(E20+H20-I20)</f>
        <v>0</v>
      </c>
    </row>
    <row r="21" spans="1:11">
      <c r="A21" s="363" t="s">
        <v>15</v>
      </c>
      <c r="B21" s="364"/>
      <c r="C21" s="364"/>
      <c r="D21" s="365"/>
      <c r="E21" s="15">
        <f>E22+E23</f>
        <v>0</v>
      </c>
      <c r="F21" s="14"/>
      <c r="G21" s="10"/>
      <c r="H21" s="11">
        <f>H22+H23</f>
        <v>0</v>
      </c>
      <c r="I21" s="11">
        <f>I22+I23</f>
        <v>0</v>
      </c>
      <c r="J21" s="11">
        <f>J22+J23</f>
        <v>0</v>
      </c>
      <c r="K21" s="13">
        <f>K22+K23</f>
        <v>0</v>
      </c>
    </row>
    <row r="22" spans="1:11">
      <c r="A22" s="363" t="s">
        <v>14</v>
      </c>
      <c r="B22" s="364"/>
      <c r="C22" s="364"/>
      <c r="D22" s="365"/>
      <c r="E22" s="12"/>
      <c r="F22" s="8" t="s">
        <v>7</v>
      </c>
      <c r="G22" s="11" t="s">
        <v>7</v>
      </c>
      <c r="H22" s="10"/>
      <c r="I22" s="10"/>
      <c r="J22" s="7">
        <f>I22</f>
        <v>0</v>
      </c>
      <c r="K22" s="8">
        <f>(E22+H22-I22)</f>
        <v>0</v>
      </c>
    </row>
    <row r="23" spans="1:11">
      <c r="A23" s="363" t="s">
        <v>13</v>
      </c>
      <c r="B23" s="364"/>
      <c r="C23" s="364"/>
      <c r="D23" s="365"/>
      <c r="E23" s="12"/>
      <c r="F23" s="8" t="s">
        <v>7</v>
      </c>
      <c r="G23" s="11" t="s">
        <v>7</v>
      </c>
      <c r="H23" s="10"/>
      <c r="I23" s="10"/>
      <c r="J23" s="7">
        <f>I23</f>
        <v>0</v>
      </c>
      <c r="K23" s="8">
        <f>(E23+H23-I23)</f>
        <v>0</v>
      </c>
    </row>
    <row r="24" spans="1:11">
      <c r="A24" s="371" t="s">
        <v>12</v>
      </c>
      <c r="B24" s="372"/>
      <c r="C24" s="372"/>
      <c r="D24" s="373"/>
      <c r="E24" s="9">
        <f>E17+E18+E19+E20+E21</f>
        <v>0</v>
      </c>
      <c r="F24" s="8">
        <f>(F17+F18+F19+F20+F21)</f>
        <v>123800</v>
      </c>
      <c r="G24" s="8">
        <f>(G17+G18+G19+G20+G21)</f>
        <v>63200</v>
      </c>
      <c r="H24" s="7">
        <f>(H17+H18+H19+H20+H21)</f>
        <v>60844.66</v>
      </c>
      <c r="I24" s="7">
        <f>(I17+I18+I19+I20+I21)</f>
        <v>58730.39</v>
      </c>
      <c r="J24" s="7">
        <f>(J17+J18+J19+J20+J21)</f>
        <v>58730.39</v>
      </c>
      <c r="K24" s="6" t="s">
        <v>7</v>
      </c>
    </row>
    <row r="25" spans="1:11">
      <c r="A25" s="371" t="s">
        <v>9</v>
      </c>
      <c r="B25" s="372"/>
      <c r="C25" s="372"/>
      <c r="D25" s="373"/>
      <c r="E25" s="377" t="s">
        <v>7</v>
      </c>
      <c r="F25" s="377" t="s">
        <v>7</v>
      </c>
      <c r="G25" s="378" t="s">
        <v>7</v>
      </c>
      <c r="H25" s="378" t="s">
        <v>7</v>
      </c>
      <c r="I25" s="378" t="s">
        <v>7</v>
      </c>
      <c r="J25" s="378" t="s">
        <v>7</v>
      </c>
      <c r="K25" s="369">
        <f>(K17+K18+K19+K21+K20)</f>
        <v>2114.2700000000041</v>
      </c>
    </row>
    <row r="26" spans="1:11">
      <c r="A26" s="374"/>
      <c r="B26" s="375"/>
      <c r="C26" s="375"/>
      <c r="D26" s="376"/>
      <c r="E26" s="370"/>
      <c r="F26" s="370"/>
      <c r="G26" s="379"/>
      <c r="H26" s="379"/>
      <c r="I26" s="379"/>
      <c r="J26" s="379"/>
      <c r="K26" s="370"/>
    </row>
    <row r="27" spans="1:11" ht="16.5" customHeight="1"/>
    <row r="28" spans="1:11">
      <c r="A28" s="1" t="s">
        <v>254</v>
      </c>
      <c r="H28" s="4"/>
      <c r="J28" s="361" t="s">
        <v>255</v>
      </c>
      <c r="K28" s="361"/>
    </row>
    <row r="29" spans="1:11">
      <c r="H29" s="3" t="s">
        <v>1</v>
      </c>
      <c r="J29" s="362"/>
      <c r="K29" s="362"/>
    </row>
    <row r="30" spans="1:11" ht="9" customHeight="1">
      <c r="H30" s="5"/>
      <c r="I30" s="5"/>
      <c r="J30" s="5"/>
      <c r="K30" s="5"/>
    </row>
    <row r="31" spans="1:11" ht="13.5" customHeight="1">
      <c r="A31" s="1" t="s">
        <v>27</v>
      </c>
      <c r="H31" s="4"/>
      <c r="J31" s="361" t="s">
        <v>28</v>
      </c>
      <c r="K31" s="361"/>
    </row>
    <row r="32" spans="1:11" ht="18.75" customHeight="1">
      <c r="H32" s="3" t="s">
        <v>1</v>
      </c>
      <c r="J32" s="362"/>
      <c r="K32" s="362"/>
    </row>
    <row r="33" spans="1:8" ht="14.25" customHeight="1">
      <c r="A33" s="361" t="s">
        <v>11</v>
      </c>
      <c r="B33" s="361"/>
      <c r="C33" s="361"/>
      <c r="D33" s="361"/>
      <c r="E33" s="361"/>
      <c r="F33" s="361"/>
      <c r="G33" s="361"/>
      <c r="H33" s="2"/>
    </row>
    <row r="34" spans="1:8">
      <c r="A34" s="1" t="s">
        <v>10</v>
      </c>
    </row>
  </sheetData>
  <sheetProtection algorithmName="SHA-512" hashValue="Ksl84mFN755+dcJMQwK9su1xlLNL5ZJli/CoZDuLyWdAeQn25k6sqGB7tAPRe8SqJW6UWHQmEK/e+6omHpo22Q==" saltValue="oP2VRXuIBKMmB86rSHM91w==" spinCount="100000" sheet="1" objects="1" scenarios="1"/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39">
    <mergeCell ref="J1:K1"/>
    <mergeCell ref="B2:H2"/>
    <mergeCell ref="B3:F3"/>
    <mergeCell ref="B5:H5"/>
    <mergeCell ref="B6:F6"/>
    <mergeCell ref="B7:F7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A20:D20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35433070866141736" right="0.15748031496062992" top="0.27559055118110237" bottom="0.31496062992125984" header="0" footer="0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Forma 2 Suvestinė</vt:lpstr>
      <vt:lpstr>Forma 2 SB</vt:lpstr>
      <vt:lpstr>Forma 2 LK 1.4.4.28</vt:lpstr>
      <vt:lpstr>Forma 2 ML</vt:lpstr>
      <vt:lpstr>Forma 2 ML(UK)</vt:lpstr>
      <vt:lpstr>Forma 2 VBD</vt:lpstr>
      <vt:lpstr>Forma 2 VBD(UK)</vt:lpstr>
      <vt:lpstr>Forma 2 S</vt:lpstr>
      <vt:lpstr>Pažyma apie pajamas </vt:lpstr>
      <vt:lpstr>Forma S7</vt:lpstr>
      <vt:lpstr>Gautų FS pažyma</vt:lpstr>
      <vt:lpstr>9 priedas</vt:lpstr>
      <vt:lpstr>9 priedo pažyma</vt:lpstr>
      <vt:lpstr>Sukauptų FS pažyma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user</cp:lastModifiedBy>
  <cp:lastPrinted>2023-07-10T09:52:28Z</cp:lastPrinted>
  <dcterms:created xsi:type="dcterms:W3CDTF">2022-03-30T11:04:35Z</dcterms:created>
  <dcterms:modified xsi:type="dcterms:W3CDTF">2023-07-19T08:07:13Z</dcterms:modified>
  <cp:category/>
</cp:coreProperties>
</file>