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1C4FB70-77F4-4AE6-A6DA-9D68D89937A9}" xr6:coauthVersionLast="47" xr6:coauthVersionMax="47" xr10:uidLastSave="{00000000-0000-0000-0000-000000000000}"/>
  <bookViews>
    <workbookView xWindow="-120" yWindow="-120" windowWidth="29040" windowHeight="17640" firstSheet="7" activeTab="7" xr2:uid="{00000000-000D-0000-FFFF-FFFF00000000}"/>
  </bookViews>
  <sheets>
    <sheet name="Forma 2 suvestinė" sheetId="1" r:id="rId1"/>
    <sheet name="Forma 2 SB suvestinė" sheetId="2" r:id="rId2"/>
    <sheet name="Forma 2 SB 1.1.1.33" sheetId="3" r:id="rId3"/>
    <sheet name="Forma 2 SB 1.1.3.19" sheetId="4" r:id="rId4"/>
    <sheet name="Forma 2 SB 1.4.4.28" sheetId="5" r:id="rId5"/>
    <sheet name="Forma 2 ML" sheetId="6" r:id="rId6"/>
    <sheet name="Forma 2 VBD (UK)" sheetId="7" r:id="rId7"/>
    <sheet name="Forma 2S" sheetId="8" r:id="rId8"/>
    <sheet name="Gautų FS pažyma pagal šaltinius" sheetId="12" r:id="rId9"/>
    <sheet name="Gautų FS pažyma" sheetId="11" r:id="rId10"/>
    <sheet name="Pažyma apie pajamas" sheetId="9" r:id="rId11"/>
    <sheet name="Forma S7" sheetId="10" r:id="rId12"/>
    <sheet name="9 priedas" sheetId="13" r:id="rId13"/>
    <sheet name="9 priedo pažyma" sheetId="15" r:id="rId14"/>
    <sheet name="Sukaptų FS pažyma " sheetId="16" r:id="rId15"/>
    <sheet name="Sukaptų FS pažyma pagal šaltini" sheetId="14" r:id="rId16"/>
  </sheets>
  <definedNames>
    <definedName name="_xlnm.Print_Titles" localSheetId="0">'Forma 2 suvestinė'!$24:$34</definedName>
    <definedName name="Z_05B54777_5D6F_4067_9B5E_F0A938B54982_.wvu.Cols" localSheetId="0">'Forma 2 suvestinė'!$M:$P</definedName>
    <definedName name="Z_05B54777_5D6F_4067_9B5E_F0A938B54982_.wvu.PrintTitles" localSheetId="0">'Forma 2 suvestinė'!$24:$30</definedName>
    <definedName name="Z_112AFAC2_77EA_44AA_BEEF_6812D11534CE_.wvu.Cols" localSheetId="0">'Forma 2 suvestinė'!$M:$P</definedName>
    <definedName name="Z_112AFAC2_77EA_44AA_BEEF_6812D11534CE_.wvu.PrintTitles" localSheetId="0">'Forma 2 suvestinė'!$24:$34</definedName>
    <definedName name="Z_2639E812_3F06_4E8B_B45B_2B63CC97A751_.wvu.Cols" localSheetId="0">'Forma 2 suvestinė'!$M:$P</definedName>
    <definedName name="Z_2639E812_3F06_4E8B_B45B_2B63CC97A751_.wvu.PrintTitles" localSheetId="0">'Forma 2 suvestinė'!$24:$34</definedName>
    <definedName name="Z_47D04100_FABF_4D8C_9C0A_1DEC9335BC02_.wvu.Cols" localSheetId="0">'Forma 2 suvestinė'!$M:$P</definedName>
    <definedName name="Z_47D04100_FABF_4D8C_9C0A_1DEC9335BC02_.wvu.PrintTitles" localSheetId="0">'Forma 2 suvestinė'!$24:$34</definedName>
    <definedName name="Z_4837D77B_C401_4018_A777_ED8FA242E629_.wvu.Cols" localSheetId="0">'Forma 2 suvestinė'!$M:$P</definedName>
    <definedName name="Z_4837D77B_C401_4018_A777_ED8FA242E629_.wvu.PrintTitles" localSheetId="0">'Forma 2 suvestinė'!$24:$34</definedName>
    <definedName name="Z_57A1E72B_DFC1_4C5D_ABA7_C1A26EB31789_.wvu.Cols" localSheetId="0">'Forma 2 suvestinė'!$M:$P</definedName>
    <definedName name="Z_57A1E72B_DFC1_4C5D_ABA7_C1A26EB31789_.wvu.PrintTitles" localSheetId="0">'Forma 2 suvestinė'!$24:$34</definedName>
    <definedName name="Z_5FCAC33A_47AA_47EB_BE57_8622821F3718_.wvu.Cols" localSheetId="0">'Forma 2 suvestinė'!$M:$P</definedName>
    <definedName name="Z_5FCAC33A_47AA_47EB_BE57_8622821F3718_.wvu.PrintTitles" localSheetId="0">'Forma 2 suvestinė'!$24:$34</definedName>
    <definedName name="Z_758123A7_07DC_4CFE_A1C3_A6CC304C1338_.wvu.Cols" localSheetId="0">'Forma 2 suvestinė'!$M:$P</definedName>
    <definedName name="Z_758123A7_07DC_4CFE_A1C3_A6CC304C1338_.wvu.PrintTitles" localSheetId="0">'Forma 2 suvestinė'!$24:$34</definedName>
    <definedName name="Z_75BFD04C_8D34_49C9_A422_0335B0ABD698_.wvu.Cols" localSheetId="0">'Forma 2 suvestinė'!$M:$P</definedName>
    <definedName name="Z_75BFD04C_8D34_49C9_A422_0335B0ABD698_.wvu.PrintTitles" localSheetId="0">'Forma 2 suvestinė'!$24:$34</definedName>
    <definedName name="Z_7A632666_DBD4_4CFF_BD05_66382BD6FB9E_.wvu.Cols" localSheetId="0">'Forma 2 suvestinė'!$M:$P</definedName>
    <definedName name="Z_7A632666_DBD4_4CFF_BD05_66382BD6FB9E_.wvu.PrintTitles" localSheetId="0">'Forma 2 suvestinė'!$24:$34</definedName>
    <definedName name="Z_9B727EDB_49B4_42DC_BF97_3A35178E0BFD_.wvu.Cols" localSheetId="0">'Forma 2 suvestinė'!$M:$P</definedName>
    <definedName name="Z_9B727EDB_49B4_42DC_BF97_3A35178E0BFD_.wvu.PrintTitles" localSheetId="0">'Forma 2 suvestinė'!$24:$30</definedName>
    <definedName name="Z_A64B7B98_B658_4E89_BA3D_F49D1265D61E_.wvu.Cols" localSheetId="0">'Forma 2 suvestinė'!$M:$P</definedName>
    <definedName name="Z_A64B7B98_B658_4E89_BA3D_F49D1265D61E_.wvu.PrintTitles" localSheetId="0">'Forma 2 suvestinė'!$24:$34</definedName>
    <definedName name="Z_B9470AF3_226B_4213_A7B5_37AA221FCC86_.wvu.Cols" localSheetId="0">'Forma 2 suvestinė'!$M:$P</definedName>
    <definedName name="Z_B9470AF3_226B_4213_A7B5_37AA221FCC86_.wvu.PrintTitles" localSheetId="0">'Forma 2 suvestinė'!$24:$34</definedName>
    <definedName name="Z_D669FC1B_AE0B_4417_8D6F_8460D68D5677_.wvu.Cols" localSheetId="0">'Forma 2 suvestinė'!$M:$P</definedName>
    <definedName name="Z_D669FC1B_AE0B_4417_8D6F_8460D68D5677_.wvu.PrintTitles" localSheetId="0">'Forma 2 suvestinė'!$24:$30</definedName>
    <definedName name="Z_DF4717B8_E960_4300_AF40_4AC5F93B40E3_.wvu.Cols" localSheetId="0">'Forma 2 suvestinė'!$M:$P</definedName>
    <definedName name="Z_DF4717B8_E960_4300_AF40_4AC5F93B40E3_.wvu.PrintTitles" localSheetId="0">'Forma 2 suvestinė'!$24:$30</definedName>
    <definedName name="Z_F677807F_46FD_43C6_BB8F_08ECC7636E03_.wvu.Cols" localSheetId="0">'Forma 2 suvestinė'!$M:$P</definedName>
    <definedName name="Z_F677807F_46FD_43C6_BB8F_08ECC7636E03_.wvu.PrintTitles" localSheetId="0">'Forma 2 suvestinė'!$24:$34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4" l="1"/>
  <c r="H21" i="14"/>
  <c r="H27" i="16"/>
  <c r="H21" i="16"/>
  <c r="K83" i="13" l="1"/>
  <c r="K82" i="13" s="1"/>
  <c r="J83" i="13"/>
  <c r="J82" i="13" s="1"/>
  <c r="I83" i="13"/>
  <c r="I82" i="13" s="1"/>
  <c r="K76" i="13"/>
  <c r="K75" i="13" s="1"/>
  <c r="J76" i="13"/>
  <c r="J75" i="13" s="1"/>
  <c r="I76" i="13"/>
  <c r="I75" i="13" s="1"/>
  <c r="K70" i="13"/>
  <c r="K66" i="13" s="1"/>
  <c r="J70" i="13"/>
  <c r="J66" i="13" s="1"/>
  <c r="I70" i="13"/>
  <c r="I66" i="13" s="1"/>
  <c r="K67" i="13"/>
  <c r="J67" i="13"/>
  <c r="I67" i="13"/>
  <c r="K59" i="13"/>
  <c r="J59" i="13"/>
  <c r="I59" i="13"/>
  <c r="K54" i="13"/>
  <c r="J54" i="13"/>
  <c r="I54" i="13"/>
  <c r="K51" i="13"/>
  <c r="J51" i="13"/>
  <c r="I51" i="13"/>
  <c r="K48" i="13"/>
  <c r="K47" i="13" s="1"/>
  <c r="J48" i="13"/>
  <c r="J47" i="13" s="1"/>
  <c r="I48" i="13"/>
  <c r="I47" i="13" s="1"/>
  <c r="K43" i="13"/>
  <c r="K42" i="13" s="1"/>
  <c r="J43" i="13"/>
  <c r="J42" i="13" s="1"/>
  <c r="I43" i="13"/>
  <c r="I42" i="13" s="1"/>
  <c r="K39" i="13"/>
  <c r="J39" i="13"/>
  <c r="I39" i="13"/>
  <c r="K37" i="13"/>
  <c r="J37" i="13"/>
  <c r="I37" i="13"/>
  <c r="K32" i="13"/>
  <c r="K31" i="13" s="1"/>
  <c r="K30" i="13" s="1"/>
  <c r="K91" i="13" s="1"/>
  <c r="J32" i="13"/>
  <c r="J31" i="13" s="1"/>
  <c r="J30" i="13" s="1"/>
  <c r="J91" i="13" s="1"/>
  <c r="I32" i="13"/>
  <c r="I31" i="13" s="1"/>
  <c r="I30" i="13" s="1"/>
  <c r="I91" i="13" s="1"/>
  <c r="D43" i="15" l="1"/>
  <c r="C43" i="15"/>
  <c r="D33" i="15"/>
  <c r="C33" i="15" s="1"/>
  <c r="G25" i="15"/>
  <c r="D26" i="15"/>
  <c r="C26" i="15" s="1"/>
  <c r="D32" i="15"/>
  <c r="C32" i="15" s="1"/>
  <c r="D27" i="15"/>
  <c r="C27" i="15" s="1"/>
  <c r="C25" i="15"/>
  <c r="D41" i="15"/>
  <c r="G43" i="15"/>
  <c r="F43" i="15"/>
  <c r="D37" i="15"/>
  <c r="C37" i="15" s="1"/>
  <c r="F34" i="15"/>
  <c r="C34" i="15" s="1"/>
  <c r="D39" i="15"/>
  <c r="C47" i="15"/>
  <c r="C46" i="15"/>
  <c r="C45" i="15"/>
  <c r="C44" i="15"/>
  <c r="C42" i="15"/>
  <c r="C41" i="15"/>
  <c r="C40" i="15"/>
  <c r="C38" i="15"/>
  <c r="H35" i="15"/>
  <c r="G35" i="15"/>
  <c r="F35" i="15"/>
  <c r="E35" i="15"/>
  <c r="E24" i="15" s="1"/>
  <c r="E48" i="15" s="1"/>
  <c r="C31" i="15"/>
  <c r="C30" i="15"/>
  <c r="C29" i="15"/>
  <c r="C28" i="15"/>
  <c r="H24" i="15"/>
  <c r="H48" i="15" s="1"/>
  <c r="C23" i="15"/>
  <c r="C22" i="15"/>
  <c r="C21" i="15"/>
  <c r="C20" i="15"/>
  <c r="D35" i="15" l="1"/>
  <c r="C35" i="15" s="1"/>
  <c r="F24" i="15"/>
  <c r="F48" i="15" s="1"/>
  <c r="C39" i="15"/>
  <c r="G24" i="15"/>
  <c r="G48" i="15" s="1"/>
  <c r="D24" i="15" l="1"/>
  <c r="D48" i="15" s="1"/>
  <c r="C48" i="15" s="1"/>
  <c r="C24" i="15" l="1"/>
  <c r="H21" i="12"/>
  <c r="H18" i="12"/>
  <c r="H21" i="11"/>
  <c r="H18" i="11"/>
  <c r="G25" i="10" l="1"/>
  <c r="F25" i="10"/>
  <c r="E25" i="10"/>
  <c r="D25" i="10"/>
  <c r="H21" i="10"/>
  <c r="H20" i="10"/>
  <c r="H25" i="10" l="1"/>
  <c r="L367" i="8" l="1"/>
  <c r="K367" i="8"/>
  <c r="K366" i="8" s="1"/>
  <c r="J367" i="8"/>
  <c r="I367" i="8"/>
  <c r="L366" i="8"/>
  <c r="J366" i="8"/>
  <c r="I366" i="8"/>
  <c r="L364" i="8"/>
  <c r="K364" i="8"/>
  <c r="J364" i="8"/>
  <c r="I364" i="8"/>
  <c r="I363" i="8" s="1"/>
  <c r="L363" i="8"/>
  <c r="K363" i="8"/>
  <c r="J363" i="8"/>
  <c r="L361" i="8"/>
  <c r="L360" i="8" s="1"/>
  <c r="K361" i="8"/>
  <c r="K360" i="8" s="1"/>
  <c r="J361" i="8"/>
  <c r="J360" i="8" s="1"/>
  <c r="I361" i="8"/>
  <c r="I360" i="8"/>
  <c r="L357" i="8"/>
  <c r="K357" i="8"/>
  <c r="K356" i="8" s="1"/>
  <c r="J357" i="8"/>
  <c r="I357" i="8"/>
  <c r="L356" i="8"/>
  <c r="J356" i="8"/>
  <c r="I356" i="8"/>
  <c r="L353" i="8"/>
  <c r="L352" i="8" s="1"/>
  <c r="K353" i="8"/>
  <c r="J353" i="8"/>
  <c r="J352" i="8" s="1"/>
  <c r="I353" i="8"/>
  <c r="I352" i="8" s="1"/>
  <c r="K352" i="8"/>
  <c r="L349" i="8"/>
  <c r="L348" i="8" s="1"/>
  <c r="K349" i="8"/>
  <c r="K348" i="8" s="1"/>
  <c r="J349" i="8"/>
  <c r="J348" i="8" s="1"/>
  <c r="I349" i="8"/>
  <c r="I348" i="8"/>
  <c r="L345" i="8"/>
  <c r="K345" i="8"/>
  <c r="J345" i="8"/>
  <c r="I345" i="8"/>
  <c r="L342" i="8"/>
  <c r="K342" i="8"/>
  <c r="J342" i="8"/>
  <c r="I342" i="8"/>
  <c r="P340" i="8"/>
  <c r="O340" i="8"/>
  <c r="N340" i="8"/>
  <c r="M340" i="8"/>
  <c r="L340" i="8"/>
  <c r="K340" i="8"/>
  <c r="K339" i="8" s="1"/>
  <c r="J340" i="8"/>
  <c r="I340" i="8"/>
  <c r="L339" i="8"/>
  <c r="J339" i="8"/>
  <c r="I339" i="8"/>
  <c r="L335" i="8"/>
  <c r="K335" i="8"/>
  <c r="K334" i="8" s="1"/>
  <c r="J335" i="8"/>
  <c r="I335" i="8"/>
  <c r="L334" i="8"/>
  <c r="J334" i="8"/>
  <c r="I334" i="8"/>
  <c r="L332" i="8"/>
  <c r="L331" i="8" s="1"/>
  <c r="K332" i="8"/>
  <c r="J332" i="8"/>
  <c r="J331" i="8" s="1"/>
  <c r="I332" i="8"/>
  <c r="I331" i="8" s="1"/>
  <c r="K331" i="8"/>
  <c r="L329" i="8"/>
  <c r="L328" i="8" s="1"/>
  <c r="K329" i="8"/>
  <c r="K328" i="8" s="1"/>
  <c r="J329" i="8"/>
  <c r="J328" i="8" s="1"/>
  <c r="I329" i="8"/>
  <c r="I328" i="8"/>
  <c r="L325" i="8"/>
  <c r="K325" i="8"/>
  <c r="K324" i="8" s="1"/>
  <c r="J325" i="8"/>
  <c r="I325" i="8"/>
  <c r="L324" i="8"/>
  <c r="J324" i="8"/>
  <c r="I324" i="8"/>
  <c r="L321" i="8"/>
  <c r="L320" i="8" s="1"/>
  <c r="K321" i="8"/>
  <c r="J321" i="8"/>
  <c r="J320" i="8" s="1"/>
  <c r="I321" i="8"/>
  <c r="I320" i="8" s="1"/>
  <c r="K320" i="8"/>
  <c r="L317" i="8"/>
  <c r="L316" i="8" s="1"/>
  <c r="K317" i="8"/>
  <c r="K316" i="8" s="1"/>
  <c r="J317" i="8"/>
  <c r="J316" i="8" s="1"/>
  <c r="I317" i="8"/>
  <c r="I316" i="8"/>
  <c r="L313" i="8"/>
  <c r="K313" i="8"/>
  <c r="J313" i="8"/>
  <c r="I313" i="8"/>
  <c r="L310" i="8"/>
  <c r="K310" i="8"/>
  <c r="J310" i="8"/>
  <c r="I310" i="8"/>
  <c r="L308" i="8"/>
  <c r="L307" i="8" s="1"/>
  <c r="K308" i="8"/>
  <c r="J308" i="8"/>
  <c r="J307" i="8" s="1"/>
  <c r="I308" i="8"/>
  <c r="I307" i="8" s="1"/>
  <c r="K307" i="8"/>
  <c r="L302" i="8"/>
  <c r="K302" i="8"/>
  <c r="K301" i="8" s="1"/>
  <c r="J302" i="8"/>
  <c r="I302" i="8"/>
  <c r="L301" i="8"/>
  <c r="J301" i="8"/>
  <c r="I301" i="8"/>
  <c r="L299" i="8"/>
  <c r="L298" i="8" s="1"/>
  <c r="K299" i="8"/>
  <c r="J299" i="8"/>
  <c r="J298" i="8" s="1"/>
  <c r="I299" i="8"/>
  <c r="I298" i="8" s="1"/>
  <c r="K298" i="8"/>
  <c r="L296" i="8"/>
  <c r="L295" i="8" s="1"/>
  <c r="K296" i="8"/>
  <c r="K295" i="8" s="1"/>
  <c r="J296" i="8"/>
  <c r="J295" i="8" s="1"/>
  <c r="I296" i="8"/>
  <c r="I295" i="8"/>
  <c r="L292" i="8"/>
  <c r="K292" i="8"/>
  <c r="K291" i="8" s="1"/>
  <c r="J292" i="8"/>
  <c r="I292" i="8"/>
  <c r="L291" i="8"/>
  <c r="J291" i="8"/>
  <c r="I291" i="8"/>
  <c r="L288" i="8"/>
  <c r="L287" i="8" s="1"/>
  <c r="K288" i="8"/>
  <c r="J288" i="8"/>
  <c r="J287" i="8" s="1"/>
  <c r="I288" i="8"/>
  <c r="I287" i="8" s="1"/>
  <c r="K287" i="8"/>
  <c r="L284" i="8"/>
  <c r="L283" i="8" s="1"/>
  <c r="K284" i="8"/>
  <c r="J284" i="8"/>
  <c r="J283" i="8" s="1"/>
  <c r="I284" i="8"/>
  <c r="K283" i="8"/>
  <c r="I283" i="8"/>
  <c r="L280" i="8"/>
  <c r="K280" i="8"/>
  <c r="J280" i="8"/>
  <c r="I280" i="8"/>
  <c r="L277" i="8"/>
  <c r="K277" i="8"/>
  <c r="J277" i="8"/>
  <c r="I277" i="8"/>
  <c r="L275" i="8"/>
  <c r="L274" i="8" s="1"/>
  <c r="K275" i="8"/>
  <c r="J275" i="8"/>
  <c r="I275" i="8"/>
  <c r="I274" i="8" s="1"/>
  <c r="K274" i="8"/>
  <c r="J274" i="8"/>
  <c r="L270" i="8"/>
  <c r="L269" i="8" s="1"/>
  <c r="K270" i="8"/>
  <c r="J270" i="8"/>
  <c r="I270" i="8"/>
  <c r="I269" i="8" s="1"/>
  <c r="K269" i="8"/>
  <c r="J269" i="8"/>
  <c r="L267" i="8"/>
  <c r="L266" i="8" s="1"/>
  <c r="K267" i="8"/>
  <c r="J267" i="8"/>
  <c r="J266" i="8" s="1"/>
  <c r="I267" i="8"/>
  <c r="K266" i="8"/>
  <c r="I266" i="8"/>
  <c r="L264" i="8"/>
  <c r="K264" i="8"/>
  <c r="K263" i="8" s="1"/>
  <c r="J264" i="8"/>
  <c r="I264" i="8"/>
  <c r="L263" i="8"/>
  <c r="J263" i="8"/>
  <c r="I263" i="8"/>
  <c r="L260" i="8"/>
  <c r="L259" i="8" s="1"/>
  <c r="K260" i="8"/>
  <c r="J260" i="8"/>
  <c r="I260" i="8"/>
  <c r="I259" i="8" s="1"/>
  <c r="K259" i="8"/>
  <c r="J259" i="8"/>
  <c r="L256" i="8"/>
  <c r="L255" i="8" s="1"/>
  <c r="K256" i="8"/>
  <c r="J256" i="8"/>
  <c r="J255" i="8" s="1"/>
  <c r="I256" i="8"/>
  <c r="K255" i="8"/>
  <c r="I255" i="8"/>
  <c r="L252" i="8"/>
  <c r="K252" i="8"/>
  <c r="K251" i="8" s="1"/>
  <c r="J252" i="8"/>
  <c r="I252" i="8"/>
  <c r="L251" i="8"/>
  <c r="J251" i="8"/>
  <c r="I251" i="8"/>
  <c r="L248" i="8"/>
  <c r="K248" i="8"/>
  <c r="J248" i="8"/>
  <c r="I248" i="8"/>
  <c r="L245" i="8"/>
  <c r="K245" i="8"/>
  <c r="J245" i="8"/>
  <c r="I245" i="8"/>
  <c r="L243" i="8"/>
  <c r="L242" i="8" s="1"/>
  <c r="K243" i="8"/>
  <c r="J243" i="8"/>
  <c r="J242" i="8" s="1"/>
  <c r="I243" i="8"/>
  <c r="K242" i="8"/>
  <c r="I242" i="8"/>
  <c r="I241" i="8" s="1"/>
  <c r="L236" i="8"/>
  <c r="L235" i="8" s="1"/>
  <c r="L234" i="8" s="1"/>
  <c r="K236" i="8"/>
  <c r="J236" i="8"/>
  <c r="J235" i="8" s="1"/>
  <c r="J234" i="8" s="1"/>
  <c r="I236" i="8"/>
  <c r="I235" i="8" s="1"/>
  <c r="I234" i="8" s="1"/>
  <c r="K235" i="8"/>
  <c r="K234" i="8" s="1"/>
  <c r="L232" i="8"/>
  <c r="L231" i="8" s="1"/>
  <c r="L230" i="8" s="1"/>
  <c r="K232" i="8"/>
  <c r="J232" i="8"/>
  <c r="J231" i="8" s="1"/>
  <c r="J230" i="8" s="1"/>
  <c r="I232" i="8"/>
  <c r="I231" i="8" s="1"/>
  <c r="I230" i="8" s="1"/>
  <c r="K231" i="8"/>
  <c r="K230" i="8" s="1"/>
  <c r="P223" i="8"/>
  <c r="O223" i="8"/>
  <c r="N223" i="8"/>
  <c r="M223" i="8"/>
  <c r="L223" i="8"/>
  <c r="K223" i="8"/>
  <c r="K222" i="8" s="1"/>
  <c r="J223" i="8"/>
  <c r="I223" i="8"/>
  <c r="I222" i="8" s="1"/>
  <c r="L222" i="8"/>
  <c r="J222" i="8"/>
  <c r="L220" i="8"/>
  <c r="L219" i="8" s="1"/>
  <c r="L218" i="8" s="1"/>
  <c r="K220" i="8"/>
  <c r="J220" i="8"/>
  <c r="J219" i="8" s="1"/>
  <c r="J218" i="8" s="1"/>
  <c r="I220" i="8"/>
  <c r="I219" i="8" s="1"/>
  <c r="I218" i="8" s="1"/>
  <c r="K219" i="8"/>
  <c r="K218" i="8" s="1"/>
  <c r="L213" i="8"/>
  <c r="L212" i="8" s="1"/>
  <c r="L211" i="8" s="1"/>
  <c r="K213" i="8"/>
  <c r="J213" i="8"/>
  <c r="J212" i="8" s="1"/>
  <c r="J211" i="8" s="1"/>
  <c r="I213" i="8"/>
  <c r="I212" i="8" s="1"/>
  <c r="I211" i="8" s="1"/>
  <c r="K212" i="8"/>
  <c r="K211" i="8" s="1"/>
  <c r="L209" i="8"/>
  <c r="L208" i="8" s="1"/>
  <c r="K209" i="8"/>
  <c r="J209" i="8"/>
  <c r="J208" i="8" s="1"/>
  <c r="I209" i="8"/>
  <c r="I208" i="8" s="1"/>
  <c r="K208" i="8"/>
  <c r="L204" i="8"/>
  <c r="L203" i="8" s="1"/>
  <c r="K204" i="8"/>
  <c r="J204" i="8"/>
  <c r="J203" i="8" s="1"/>
  <c r="I204" i="8"/>
  <c r="K203" i="8"/>
  <c r="I203" i="8"/>
  <c r="L198" i="8"/>
  <c r="K198" i="8"/>
  <c r="K197" i="8" s="1"/>
  <c r="K188" i="8" s="1"/>
  <c r="J198" i="8"/>
  <c r="I198" i="8"/>
  <c r="L197" i="8"/>
  <c r="J197" i="8"/>
  <c r="I197" i="8"/>
  <c r="L193" i="8"/>
  <c r="L192" i="8" s="1"/>
  <c r="K193" i="8"/>
  <c r="J193" i="8"/>
  <c r="J192" i="8" s="1"/>
  <c r="I193" i="8"/>
  <c r="I192" i="8" s="1"/>
  <c r="K192" i="8"/>
  <c r="L190" i="8"/>
  <c r="L189" i="8" s="1"/>
  <c r="K190" i="8"/>
  <c r="J190" i="8"/>
  <c r="J189" i="8" s="1"/>
  <c r="I190" i="8"/>
  <c r="K189" i="8"/>
  <c r="I189" i="8"/>
  <c r="I188" i="8" s="1"/>
  <c r="L182" i="8"/>
  <c r="K182" i="8"/>
  <c r="K181" i="8" s="1"/>
  <c r="J182" i="8"/>
  <c r="I182" i="8"/>
  <c r="I181" i="8" s="1"/>
  <c r="L181" i="8"/>
  <c r="J181" i="8"/>
  <c r="L177" i="8"/>
  <c r="L176" i="8" s="1"/>
  <c r="L175" i="8" s="1"/>
  <c r="K177" i="8"/>
  <c r="J177" i="8"/>
  <c r="J176" i="8" s="1"/>
  <c r="J175" i="8" s="1"/>
  <c r="I177" i="8"/>
  <c r="I176" i="8" s="1"/>
  <c r="I175" i="8" s="1"/>
  <c r="K176" i="8"/>
  <c r="L173" i="8"/>
  <c r="L172" i="8" s="1"/>
  <c r="L171" i="8" s="1"/>
  <c r="L170" i="8" s="1"/>
  <c r="K173" i="8"/>
  <c r="J173" i="8"/>
  <c r="J172" i="8" s="1"/>
  <c r="J171" i="8" s="1"/>
  <c r="J170" i="8" s="1"/>
  <c r="I173" i="8"/>
  <c r="I172" i="8" s="1"/>
  <c r="I171" i="8" s="1"/>
  <c r="K172" i="8"/>
  <c r="K171" i="8" s="1"/>
  <c r="L168" i="8"/>
  <c r="K168" i="8"/>
  <c r="K167" i="8" s="1"/>
  <c r="J168" i="8"/>
  <c r="I168" i="8"/>
  <c r="I167" i="8" s="1"/>
  <c r="L167" i="8"/>
  <c r="J167" i="8"/>
  <c r="L163" i="8"/>
  <c r="L162" i="8" s="1"/>
  <c r="L161" i="8" s="1"/>
  <c r="L160" i="8" s="1"/>
  <c r="K163" i="8"/>
  <c r="J163" i="8"/>
  <c r="J162" i="8" s="1"/>
  <c r="J161" i="8" s="1"/>
  <c r="J160" i="8" s="1"/>
  <c r="I163" i="8"/>
  <c r="I162" i="8" s="1"/>
  <c r="I161" i="8" s="1"/>
  <c r="I160" i="8" s="1"/>
  <c r="K162" i="8"/>
  <c r="L157" i="8"/>
  <c r="K157" i="8"/>
  <c r="K156" i="8" s="1"/>
  <c r="K155" i="8" s="1"/>
  <c r="J157" i="8"/>
  <c r="I157" i="8"/>
  <c r="I156" i="8" s="1"/>
  <c r="I155" i="8" s="1"/>
  <c r="L156" i="8"/>
  <c r="L155" i="8" s="1"/>
  <c r="J156" i="8"/>
  <c r="J155" i="8" s="1"/>
  <c r="L153" i="8"/>
  <c r="K153" i="8"/>
  <c r="K152" i="8" s="1"/>
  <c r="J153" i="8"/>
  <c r="I153" i="8"/>
  <c r="I152" i="8" s="1"/>
  <c r="L152" i="8"/>
  <c r="J152" i="8"/>
  <c r="L149" i="8"/>
  <c r="L148" i="8" s="1"/>
  <c r="L147" i="8" s="1"/>
  <c r="K149" i="8"/>
  <c r="J149" i="8"/>
  <c r="J148" i="8" s="1"/>
  <c r="J147" i="8" s="1"/>
  <c r="I149" i="8"/>
  <c r="I148" i="8" s="1"/>
  <c r="I147" i="8" s="1"/>
  <c r="K148" i="8"/>
  <c r="K147" i="8" s="1"/>
  <c r="L144" i="8"/>
  <c r="L143" i="8" s="1"/>
  <c r="L142" i="8" s="1"/>
  <c r="K144" i="8"/>
  <c r="J144" i="8"/>
  <c r="J143" i="8" s="1"/>
  <c r="J142" i="8" s="1"/>
  <c r="J141" i="8" s="1"/>
  <c r="I144" i="8"/>
  <c r="I143" i="8" s="1"/>
  <c r="I142" i="8" s="1"/>
  <c r="I141" i="8" s="1"/>
  <c r="K143" i="8"/>
  <c r="K142" i="8" s="1"/>
  <c r="K141" i="8" s="1"/>
  <c r="L139" i="8"/>
  <c r="K139" i="8"/>
  <c r="K138" i="8" s="1"/>
  <c r="K137" i="8" s="1"/>
  <c r="J139" i="8"/>
  <c r="I139" i="8"/>
  <c r="I138" i="8" s="1"/>
  <c r="I137" i="8" s="1"/>
  <c r="L138" i="8"/>
  <c r="L137" i="8" s="1"/>
  <c r="J138" i="8"/>
  <c r="J137" i="8" s="1"/>
  <c r="L135" i="8"/>
  <c r="K135" i="8"/>
  <c r="K134" i="8" s="1"/>
  <c r="K133" i="8" s="1"/>
  <c r="J135" i="8"/>
  <c r="I135" i="8"/>
  <c r="I134" i="8" s="1"/>
  <c r="I133" i="8" s="1"/>
  <c r="L134" i="8"/>
  <c r="L133" i="8" s="1"/>
  <c r="J134" i="8"/>
  <c r="J133" i="8" s="1"/>
  <c r="L131" i="8"/>
  <c r="K131" i="8"/>
  <c r="K130" i="8" s="1"/>
  <c r="K129" i="8" s="1"/>
  <c r="J131" i="8"/>
  <c r="I131" i="8"/>
  <c r="I130" i="8" s="1"/>
  <c r="I129" i="8" s="1"/>
  <c r="L130" i="8"/>
  <c r="L129" i="8" s="1"/>
  <c r="J130" i="8"/>
  <c r="J129" i="8" s="1"/>
  <c r="L127" i="8"/>
  <c r="K127" i="8"/>
  <c r="K126" i="8" s="1"/>
  <c r="K125" i="8" s="1"/>
  <c r="J127" i="8"/>
  <c r="I127" i="8"/>
  <c r="I126" i="8" s="1"/>
  <c r="I125" i="8" s="1"/>
  <c r="L126" i="8"/>
  <c r="L125" i="8" s="1"/>
  <c r="J126" i="8"/>
  <c r="J125" i="8" s="1"/>
  <c r="L123" i="8"/>
  <c r="K123" i="8"/>
  <c r="K122" i="8" s="1"/>
  <c r="K121" i="8" s="1"/>
  <c r="J123" i="8"/>
  <c r="I123" i="8"/>
  <c r="I122" i="8" s="1"/>
  <c r="I121" i="8" s="1"/>
  <c r="L122" i="8"/>
  <c r="L121" i="8" s="1"/>
  <c r="J122" i="8"/>
  <c r="J121" i="8" s="1"/>
  <c r="L118" i="8"/>
  <c r="K118" i="8"/>
  <c r="K117" i="8" s="1"/>
  <c r="K116" i="8" s="1"/>
  <c r="K115" i="8" s="1"/>
  <c r="J118" i="8"/>
  <c r="I118" i="8"/>
  <c r="I117" i="8" s="1"/>
  <c r="I116" i="8" s="1"/>
  <c r="I115" i="8" s="1"/>
  <c r="L117" i="8"/>
  <c r="L116" i="8" s="1"/>
  <c r="J117" i="8"/>
  <c r="J116" i="8" s="1"/>
  <c r="L112" i="8"/>
  <c r="L111" i="8" s="1"/>
  <c r="K112" i="8"/>
  <c r="J112" i="8"/>
  <c r="J111" i="8" s="1"/>
  <c r="I112" i="8"/>
  <c r="K111" i="8"/>
  <c r="I111" i="8"/>
  <c r="L108" i="8"/>
  <c r="K108" i="8"/>
  <c r="K107" i="8" s="1"/>
  <c r="K106" i="8" s="1"/>
  <c r="J108" i="8"/>
  <c r="I108" i="8"/>
  <c r="I107" i="8" s="1"/>
  <c r="I106" i="8" s="1"/>
  <c r="L107" i="8"/>
  <c r="L106" i="8" s="1"/>
  <c r="J107" i="8"/>
  <c r="J106" i="8" s="1"/>
  <c r="L103" i="8"/>
  <c r="K103" i="8"/>
  <c r="K102" i="8" s="1"/>
  <c r="K101" i="8" s="1"/>
  <c r="J103" i="8"/>
  <c r="I103" i="8"/>
  <c r="I102" i="8" s="1"/>
  <c r="I101" i="8" s="1"/>
  <c r="L102" i="8"/>
  <c r="L101" i="8" s="1"/>
  <c r="J102" i="8"/>
  <c r="J101" i="8" s="1"/>
  <c r="L98" i="8"/>
  <c r="K98" i="8"/>
  <c r="K97" i="8" s="1"/>
  <c r="K96" i="8" s="1"/>
  <c r="K95" i="8" s="1"/>
  <c r="J98" i="8"/>
  <c r="I98" i="8"/>
  <c r="I97" i="8" s="1"/>
  <c r="I96" i="8" s="1"/>
  <c r="L97" i="8"/>
  <c r="L96" i="8" s="1"/>
  <c r="J97" i="8"/>
  <c r="J96" i="8" s="1"/>
  <c r="J95" i="8" s="1"/>
  <c r="L91" i="8"/>
  <c r="L90" i="8" s="1"/>
  <c r="L89" i="8" s="1"/>
  <c r="L88" i="8" s="1"/>
  <c r="K91" i="8"/>
  <c r="J91" i="8"/>
  <c r="J90" i="8" s="1"/>
  <c r="J89" i="8" s="1"/>
  <c r="J88" i="8" s="1"/>
  <c r="I91" i="8"/>
  <c r="K90" i="8"/>
  <c r="I90" i="8"/>
  <c r="I89" i="8" s="1"/>
  <c r="I88" i="8" s="1"/>
  <c r="K89" i="8"/>
  <c r="K88" i="8" s="1"/>
  <c r="L86" i="8"/>
  <c r="K86" i="8"/>
  <c r="J86" i="8"/>
  <c r="J85" i="8" s="1"/>
  <c r="J84" i="8" s="1"/>
  <c r="I86" i="8"/>
  <c r="I85" i="8" s="1"/>
  <c r="I84" i="8" s="1"/>
  <c r="L85" i="8"/>
  <c r="K85" i="8"/>
  <c r="K84" i="8" s="1"/>
  <c r="L84" i="8"/>
  <c r="L80" i="8"/>
  <c r="K80" i="8"/>
  <c r="J80" i="8"/>
  <c r="J79" i="8" s="1"/>
  <c r="I80" i="8"/>
  <c r="I79" i="8" s="1"/>
  <c r="L79" i="8"/>
  <c r="K79" i="8"/>
  <c r="L75" i="8"/>
  <c r="L74" i="8" s="1"/>
  <c r="K75" i="8"/>
  <c r="J75" i="8"/>
  <c r="J74" i="8" s="1"/>
  <c r="I75" i="8"/>
  <c r="K74" i="8"/>
  <c r="I74" i="8"/>
  <c r="L70" i="8"/>
  <c r="K70" i="8"/>
  <c r="K69" i="8" s="1"/>
  <c r="K68" i="8" s="1"/>
  <c r="K67" i="8" s="1"/>
  <c r="J70" i="8"/>
  <c r="I70" i="8"/>
  <c r="I69" i="8" s="1"/>
  <c r="I68" i="8" s="1"/>
  <c r="I67" i="8" s="1"/>
  <c r="L69" i="8"/>
  <c r="J69" i="8"/>
  <c r="L50" i="8"/>
  <c r="L49" i="8" s="1"/>
  <c r="L48" i="8" s="1"/>
  <c r="L47" i="8" s="1"/>
  <c r="K50" i="8"/>
  <c r="K49" i="8" s="1"/>
  <c r="K48" i="8" s="1"/>
  <c r="K47" i="8" s="1"/>
  <c r="J50" i="8"/>
  <c r="J49" i="8" s="1"/>
  <c r="J48" i="8" s="1"/>
  <c r="J47" i="8" s="1"/>
  <c r="I50" i="8"/>
  <c r="I49" i="8"/>
  <c r="I48" i="8" s="1"/>
  <c r="I47" i="8" s="1"/>
  <c r="L45" i="8"/>
  <c r="L44" i="8" s="1"/>
  <c r="L43" i="8" s="1"/>
  <c r="K45" i="8"/>
  <c r="J45" i="8"/>
  <c r="J44" i="8" s="1"/>
  <c r="J43" i="8" s="1"/>
  <c r="I45" i="8"/>
  <c r="I44" i="8" s="1"/>
  <c r="I43" i="8" s="1"/>
  <c r="K44" i="8"/>
  <c r="K43" i="8" s="1"/>
  <c r="L41" i="8"/>
  <c r="K41" i="8"/>
  <c r="J41" i="8"/>
  <c r="I41" i="8"/>
  <c r="L39" i="8"/>
  <c r="K39" i="8"/>
  <c r="K38" i="8" s="1"/>
  <c r="K37" i="8" s="1"/>
  <c r="K36" i="8" s="1"/>
  <c r="J39" i="8"/>
  <c r="I39" i="8"/>
  <c r="I38" i="8" s="1"/>
  <c r="I37" i="8" s="1"/>
  <c r="L38" i="8"/>
  <c r="L37" i="8" s="1"/>
  <c r="L36" i="8" s="1"/>
  <c r="J38" i="8"/>
  <c r="J37" i="8" s="1"/>
  <c r="J36" i="8" s="1"/>
  <c r="L367" i="1"/>
  <c r="K367" i="1"/>
  <c r="J367" i="1"/>
  <c r="I367" i="1"/>
  <c r="L366" i="1"/>
  <c r="K366" i="1"/>
  <c r="J366" i="1"/>
  <c r="I366" i="1"/>
  <c r="L364" i="1"/>
  <c r="K364" i="1"/>
  <c r="J364" i="1"/>
  <c r="J363" i="1" s="1"/>
  <c r="I364" i="1"/>
  <c r="I363" i="1" s="1"/>
  <c r="L363" i="1"/>
  <c r="K363" i="1"/>
  <c r="L361" i="1"/>
  <c r="L360" i="1" s="1"/>
  <c r="K361" i="1"/>
  <c r="K360" i="1" s="1"/>
  <c r="J361" i="1"/>
  <c r="J360" i="1" s="1"/>
  <c r="I361" i="1"/>
  <c r="I360" i="1"/>
  <c r="L357" i="1"/>
  <c r="K357" i="1"/>
  <c r="J357" i="1"/>
  <c r="I357" i="1"/>
  <c r="L356" i="1"/>
  <c r="K356" i="1"/>
  <c r="J356" i="1"/>
  <c r="I356" i="1"/>
  <c r="L353" i="1"/>
  <c r="K353" i="1"/>
  <c r="J353" i="1"/>
  <c r="J352" i="1" s="1"/>
  <c r="I353" i="1"/>
  <c r="I352" i="1" s="1"/>
  <c r="L352" i="1"/>
  <c r="K352" i="1"/>
  <c r="L349" i="1"/>
  <c r="L348" i="1" s="1"/>
  <c r="K349" i="1"/>
  <c r="K348" i="1" s="1"/>
  <c r="J349" i="1"/>
  <c r="J348" i="1" s="1"/>
  <c r="I349" i="1"/>
  <c r="I348" i="1"/>
  <c r="L345" i="1"/>
  <c r="K345" i="1"/>
  <c r="J345" i="1"/>
  <c r="I345" i="1"/>
  <c r="L342" i="1"/>
  <c r="K342" i="1"/>
  <c r="J342" i="1"/>
  <c r="I342" i="1"/>
  <c r="P340" i="1"/>
  <c r="O340" i="1"/>
  <c r="N340" i="1"/>
  <c r="M340" i="1"/>
  <c r="L340" i="1"/>
  <c r="K340" i="1"/>
  <c r="J340" i="1"/>
  <c r="I340" i="1"/>
  <c r="L339" i="1"/>
  <c r="K339" i="1"/>
  <c r="J339" i="1"/>
  <c r="I339" i="1"/>
  <c r="L335" i="1"/>
  <c r="K335" i="1"/>
  <c r="K334" i="1" s="1"/>
  <c r="J335" i="1"/>
  <c r="I335" i="1"/>
  <c r="L334" i="1"/>
  <c r="J334" i="1"/>
  <c r="I334" i="1"/>
  <c r="L332" i="1"/>
  <c r="K332" i="1"/>
  <c r="J332" i="1"/>
  <c r="J331" i="1" s="1"/>
  <c r="I332" i="1"/>
  <c r="I331" i="1" s="1"/>
  <c r="L331" i="1"/>
  <c r="K331" i="1"/>
  <c r="L329" i="1"/>
  <c r="L328" i="1" s="1"/>
  <c r="K329" i="1"/>
  <c r="K328" i="1" s="1"/>
  <c r="J329" i="1"/>
  <c r="J328" i="1" s="1"/>
  <c r="I329" i="1"/>
  <c r="I328" i="1"/>
  <c r="L325" i="1"/>
  <c r="K325" i="1"/>
  <c r="K324" i="1" s="1"/>
  <c r="J325" i="1"/>
  <c r="I325" i="1"/>
  <c r="L324" i="1"/>
  <c r="J324" i="1"/>
  <c r="I324" i="1"/>
  <c r="L321" i="1"/>
  <c r="K321" i="1"/>
  <c r="J321" i="1"/>
  <c r="J320" i="1" s="1"/>
  <c r="I321" i="1"/>
  <c r="I320" i="1" s="1"/>
  <c r="L320" i="1"/>
  <c r="K320" i="1"/>
  <c r="L317" i="1"/>
  <c r="L316" i="1" s="1"/>
  <c r="K317" i="1"/>
  <c r="K316" i="1" s="1"/>
  <c r="J317" i="1"/>
  <c r="J316" i="1" s="1"/>
  <c r="I317" i="1"/>
  <c r="I316" i="1"/>
  <c r="L313" i="1"/>
  <c r="K313" i="1"/>
  <c r="J313" i="1"/>
  <c r="I313" i="1"/>
  <c r="L310" i="1"/>
  <c r="K310" i="1"/>
  <c r="J310" i="1"/>
  <c r="I310" i="1"/>
  <c r="L308" i="1"/>
  <c r="L307" i="1" s="1"/>
  <c r="K308" i="1"/>
  <c r="J308" i="1"/>
  <c r="J307" i="1" s="1"/>
  <c r="J306" i="1" s="1"/>
  <c r="I308" i="1"/>
  <c r="I307" i="1" s="1"/>
  <c r="I306" i="1" s="1"/>
  <c r="K307" i="1"/>
  <c r="K306" i="1" s="1"/>
  <c r="L302" i="1"/>
  <c r="K302" i="1"/>
  <c r="K301" i="1" s="1"/>
  <c r="J302" i="1"/>
  <c r="I302" i="1"/>
  <c r="L301" i="1"/>
  <c r="J301" i="1"/>
  <c r="I301" i="1"/>
  <c r="L299" i="1"/>
  <c r="K299" i="1"/>
  <c r="J299" i="1"/>
  <c r="J298" i="1" s="1"/>
  <c r="I299" i="1"/>
  <c r="I298" i="1" s="1"/>
  <c r="L298" i="1"/>
  <c r="K298" i="1"/>
  <c r="L296" i="1"/>
  <c r="L295" i="1" s="1"/>
  <c r="K296" i="1"/>
  <c r="J296" i="1"/>
  <c r="J295" i="1" s="1"/>
  <c r="I296" i="1"/>
  <c r="K295" i="1"/>
  <c r="I295" i="1"/>
  <c r="L292" i="1"/>
  <c r="K292" i="1"/>
  <c r="K291" i="1" s="1"/>
  <c r="J292" i="1"/>
  <c r="I292" i="1"/>
  <c r="L291" i="1"/>
  <c r="J291" i="1"/>
  <c r="I291" i="1"/>
  <c r="L288" i="1"/>
  <c r="K288" i="1"/>
  <c r="J288" i="1"/>
  <c r="J287" i="1" s="1"/>
  <c r="I288" i="1"/>
  <c r="I287" i="1" s="1"/>
  <c r="L287" i="1"/>
  <c r="K287" i="1"/>
  <c r="L284" i="1"/>
  <c r="L283" i="1" s="1"/>
  <c r="K284" i="1"/>
  <c r="K283" i="1" s="1"/>
  <c r="J284" i="1"/>
  <c r="J283" i="1" s="1"/>
  <c r="I284" i="1"/>
  <c r="I283" i="1"/>
  <c r="L280" i="1"/>
  <c r="K280" i="1"/>
  <c r="J280" i="1"/>
  <c r="I280" i="1"/>
  <c r="L277" i="1"/>
  <c r="K277" i="1"/>
  <c r="J277" i="1"/>
  <c r="I277" i="1"/>
  <c r="L275" i="1"/>
  <c r="L274" i="1" s="1"/>
  <c r="L273" i="1" s="1"/>
  <c r="K275" i="1"/>
  <c r="K274" i="1" s="1"/>
  <c r="K273" i="1" s="1"/>
  <c r="J275" i="1"/>
  <c r="J274" i="1" s="1"/>
  <c r="J273" i="1" s="1"/>
  <c r="I275" i="1"/>
  <c r="I274" i="1" s="1"/>
  <c r="L270" i="1"/>
  <c r="L269" i="1" s="1"/>
  <c r="K270" i="1"/>
  <c r="K269" i="1" s="1"/>
  <c r="J270" i="1"/>
  <c r="J269" i="1" s="1"/>
  <c r="I270" i="1"/>
  <c r="I269" i="1" s="1"/>
  <c r="L267" i="1"/>
  <c r="L266" i="1" s="1"/>
  <c r="K267" i="1"/>
  <c r="J267" i="1"/>
  <c r="J266" i="1" s="1"/>
  <c r="I267" i="1"/>
  <c r="K266" i="1"/>
  <c r="I266" i="1"/>
  <c r="L264" i="1"/>
  <c r="K264" i="1"/>
  <c r="K263" i="1" s="1"/>
  <c r="J264" i="1"/>
  <c r="I264" i="1"/>
  <c r="I263" i="1" s="1"/>
  <c r="L263" i="1"/>
  <c r="J263" i="1"/>
  <c r="L260" i="1"/>
  <c r="L259" i="1" s="1"/>
  <c r="K260" i="1"/>
  <c r="K259" i="1" s="1"/>
  <c r="J260" i="1"/>
  <c r="J259" i="1" s="1"/>
  <c r="I260" i="1"/>
  <c r="I259" i="1" s="1"/>
  <c r="L256" i="1"/>
  <c r="L255" i="1" s="1"/>
  <c r="K256" i="1"/>
  <c r="K255" i="1" s="1"/>
  <c r="J256" i="1"/>
  <c r="J255" i="1" s="1"/>
  <c r="I256" i="1"/>
  <c r="I255" i="1"/>
  <c r="L252" i="1"/>
  <c r="K252" i="1"/>
  <c r="J252" i="1"/>
  <c r="I252" i="1"/>
  <c r="L251" i="1"/>
  <c r="K251" i="1"/>
  <c r="J251" i="1"/>
  <c r="I251" i="1"/>
  <c r="L248" i="1"/>
  <c r="K248" i="1"/>
  <c r="J248" i="1"/>
  <c r="I248" i="1"/>
  <c r="L245" i="1"/>
  <c r="K245" i="1"/>
  <c r="J245" i="1"/>
  <c r="I245" i="1"/>
  <c r="L243" i="1"/>
  <c r="L242" i="1" s="1"/>
  <c r="K243" i="1"/>
  <c r="K242" i="1" s="1"/>
  <c r="J243" i="1"/>
  <c r="J242" i="1" s="1"/>
  <c r="I243" i="1"/>
  <c r="I242" i="1"/>
  <c r="L236" i="1"/>
  <c r="L235" i="1" s="1"/>
  <c r="L234" i="1" s="1"/>
  <c r="K236" i="1"/>
  <c r="J236" i="1"/>
  <c r="J235" i="1" s="1"/>
  <c r="J234" i="1" s="1"/>
  <c r="I236" i="1"/>
  <c r="I235" i="1" s="1"/>
  <c r="I234" i="1" s="1"/>
  <c r="K235" i="1"/>
  <c r="K234" i="1" s="1"/>
  <c r="L232" i="1"/>
  <c r="L231" i="1" s="1"/>
  <c r="L230" i="1" s="1"/>
  <c r="K232" i="1"/>
  <c r="J232" i="1"/>
  <c r="J231" i="1" s="1"/>
  <c r="J230" i="1" s="1"/>
  <c r="I232" i="1"/>
  <c r="I231" i="1" s="1"/>
  <c r="I230" i="1" s="1"/>
  <c r="K231" i="1"/>
  <c r="K230" i="1" s="1"/>
  <c r="P223" i="1"/>
  <c r="O223" i="1"/>
  <c r="N223" i="1"/>
  <c r="M223" i="1"/>
  <c r="L223" i="1"/>
  <c r="K223" i="1"/>
  <c r="K222" i="1" s="1"/>
  <c r="J223" i="1"/>
  <c r="I223" i="1"/>
  <c r="I222" i="1" s="1"/>
  <c r="L222" i="1"/>
  <c r="J222" i="1"/>
  <c r="L220" i="1"/>
  <c r="K220" i="1"/>
  <c r="J220" i="1"/>
  <c r="J219" i="1" s="1"/>
  <c r="J218" i="1" s="1"/>
  <c r="I220" i="1"/>
  <c r="I219" i="1" s="1"/>
  <c r="L219" i="1"/>
  <c r="K219" i="1"/>
  <c r="K218" i="1" s="1"/>
  <c r="L218" i="1"/>
  <c r="L213" i="1"/>
  <c r="L212" i="1" s="1"/>
  <c r="L211" i="1" s="1"/>
  <c r="K213" i="1"/>
  <c r="J213" i="1"/>
  <c r="J212" i="1" s="1"/>
  <c r="J211" i="1" s="1"/>
  <c r="I213" i="1"/>
  <c r="I212" i="1" s="1"/>
  <c r="I211" i="1" s="1"/>
  <c r="K212" i="1"/>
  <c r="K211" i="1" s="1"/>
  <c r="L209" i="1"/>
  <c r="L208" i="1" s="1"/>
  <c r="K209" i="1"/>
  <c r="J209" i="1"/>
  <c r="J208" i="1" s="1"/>
  <c r="I209" i="1"/>
  <c r="I208" i="1" s="1"/>
  <c r="K208" i="1"/>
  <c r="L204" i="1"/>
  <c r="L203" i="1" s="1"/>
  <c r="K204" i="1"/>
  <c r="J204" i="1"/>
  <c r="J203" i="1" s="1"/>
  <c r="I204" i="1"/>
  <c r="K203" i="1"/>
  <c r="I203" i="1"/>
  <c r="L198" i="1"/>
  <c r="K198" i="1"/>
  <c r="K197" i="1" s="1"/>
  <c r="J198" i="1"/>
  <c r="I198" i="1"/>
  <c r="I197" i="1" s="1"/>
  <c r="L197" i="1"/>
  <c r="J197" i="1"/>
  <c r="L193" i="1"/>
  <c r="L192" i="1" s="1"/>
  <c r="K193" i="1"/>
  <c r="K192" i="1" s="1"/>
  <c r="J193" i="1"/>
  <c r="J192" i="1" s="1"/>
  <c r="I193" i="1"/>
  <c r="I192" i="1" s="1"/>
  <c r="L190" i="1"/>
  <c r="L189" i="1" s="1"/>
  <c r="L188" i="1" s="1"/>
  <c r="K190" i="1"/>
  <c r="J190" i="1"/>
  <c r="J189" i="1" s="1"/>
  <c r="I190" i="1"/>
  <c r="K189" i="1"/>
  <c r="I189" i="1"/>
  <c r="L182" i="1"/>
  <c r="K182" i="1"/>
  <c r="K181" i="1" s="1"/>
  <c r="J182" i="1"/>
  <c r="I182" i="1"/>
  <c r="I181" i="1" s="1"/>
  <c r="L181" i="1"/>
  <c r="J181" i="1"/>
  <c r="L177" i="1"/>
  <c r="L176" i="1" s="1"/>
  <c r="L175" i="1" s="1"/>
  <c r="K177" i="1"/>
  <c r="K176" i="1" s="1"/>
  <c r="J177" i="1"/>
  <c r="J176" i="1" s="1"/>
  <c r="J175" i="1" s="1"/>
  <c r="I177" i="1"/>
  <c r="I176" i="1" s="1"/>
  <c r="I175" i="1" s="1"/>
  <c r="L173" i="1"/>
  <c r="L172" i="1" s="1"/>
  <c r="L171" i="1" s="1"/>
  <c r="K173" i="1"/>
  <c r="K172" i="1" s="1"/>
  <c r="K171" i="1" s="1"/>
  <c r="J173" i="1"/>
  <c r="J172" i="1" s="1"/>
  <c r="J171" i="1" s="1"/>
  <c r="J170" i="1" s="1"/>
  <c r="I173" i="1"/>
  <c r="I172" i="1" s="1"/>
  <c r="I171" i="1" s="1"/>
  <c r="I170" i="1" s="1"/>
  <c r="L168" i="1"/>
  <c r="K168" i="1"/>
  <c r="K167" i="1" s="1"/>
  <c r="J168" i="1"/>
  <c r="I168" i="1"/>
  <c r="I167" i="1" s="1"/>
  <c r="L167" i="1"/>
  <c r="J167" i="1"/>
  <c r="L163" i="1"/>
  <c r="L162" i="1" s="1"/>
  <c r="L161" i="1" s="1"/>
  <c r="L160" i="1" s="1"/>
  <c r="K163" i="1"/>
  <c r="J163" i="1"/>
  <c r="J162" i="1" s="1"/>
  <c r="J161" i="1" s="1"/>
  <c r="J160" i="1" s="1"/>
  <c r="I163" i="1"/>
  <c r="I162" i="1" s="1"/>
  <c r="K162" i="1"/>
  <c r="K161" i="1" s="1"/>
  <c r="K160" i="1" s="1"/>
  <c r="L157" i="1"/>
  <c r="K157" i="1"/>
  <c r="K156" i="1" s="1"/>
  <c r="K155" i="1" s="1"/>
  <c r="J157" i="1"/>
  <c r="I157" i="1"/>
  <c r="I156" i="1" s="1"/>
  <c r="I155" i="1" s="1"/>
  <c r="L156" i="1"/>
  <c r="L155" i="1" s="1"/>
  <c r="J156" i="1"/>
  <c r="J155" i="1" s="1"/>
  <c r="L153" i="1"/>
  <c r="K153" i="1"/>
  <c r="K152" i="1" s="1"/>
  <c r="J153" i="1"/>
  <c r="I153" i="1"/>
  <c r="I152" i="1" s="1"/>
  <c r="L152" i="1"/>
  <c r="J152" i="1"/>
  <c r="L149" i="1"/>
  <c r="L148" i="1" s="1"/>
  <c r="L147" i="1" s="1"/>
  <c r="K149" i="1"/>
  <c r="J149" i="1"/>
  <c r="J148" i="1" s="1"/>
  <c r="J147" i="1" s="1"/>
  <c r="I149" i="1"/>
  <c r="I148" i="1" s="1"/>
  <c r="I147" i="1" s="1"/>
  <c r="K148" i="1"/>
  <c r="K147" i="1" s="1"/>
  <c r="L144" i="1"/>
  <c r="L143" i="1" s="1"/>
  <c r="L142" i="1" s="1"/>
  <c r="K144" i="1"/>
  <c r="J144" i="1"/>
  <c r="J143" i="1" s="1"/>
  <c r="J142" i="1" s="1"/>
  <c r="I144" i="1"/>
  <c r="I143" i="1" s="1"/>
  <c r="I142" i="1" s="1"/>
  <c r="I141" i="1" s="1"/>
  <c r="K143" i="1"/>
  <c r="K142" i="1" s="1"/>
  <c r="L139" i="1"/>
  <c r="K139" i="1"/>
  <c r="K138" i="1" s="1"/>
  <c r="K137" i="1" s="1"/>
  <c r="J139" i="1"/>
  <c r="I139" i="1"/>
  <c r="I138" i="1" s="1"/>
  <c r="I137" i="1" s="1"/>
  <c r="L138" i="1"/>
  <c r="L137" i="1" s="1"/>
  <c r="J138" i="1"/>
  <c r="J137" i="1" s="1"/>
  <c r="L135" i="1"/>
  <c r="K135" i="1"/>
  <c r="K134" i="1" s="1"/>
  <c r="K133" i="1" s="1"/>
  <c r="J135" i="1"/>
  <c r="I135" i="1"/>
  <c r="I134" i="1" s="1"/>
  <c r="I133" i="1" s="1"/>
  <c r="L134" i="1"/>
  <c r="L133" i="1" s="1"/>
  <c r="J134" i="1"/>
  <c r="J133" i="1" s="1"/>
  <c r="L131" i="1"/>
  <c r="K131" i="1"/>
  <c r="K130" i="1" s="1"/>
  <c r="K129" i="1" s="1"/>
  <c r="J131" i="1"/>
  <c r="I131" i="1"/>
  <c r="I130" i="1" s="1"/>
  <c r="I129" i="1" s="1"/>
  <c r="L130" i="1"/>
  <c r="L129" i="1" s="1"/>
  <c r="J130" i="1"/>
  <c r="J129" i="1" s="1"/>
  <c r="L127" i="1"/>
  <c r="K127" i="1"/>
  <c r="K126" i="1" s="1"/>
  <c r="K125" i="1" s="1"/>
  <c r="J127" i="1"/>
  <c r="I127" i="1"/>
  <c r="I126" i="1" s="1"/>
  <c r="I125" i="1" s="1"/>
  <c r="L126" i="1"/>
  <c r="L125" i="1" s="1"/>
  <c r="J126" i="1"/>
  <c r="J125" i="1" s="1"/>
  <c r="L123" i="1"/>
  <c r="K123" i="1"/>
  <c r="K122" i="1" s="1"/>
  <c r="K121" i="1" s="1"/>
  <c r="J123" i="1"/>
  <c r="I123" i="1"/>
  <c r="I122" i="1" s="1"/>
  <c r="I121" i="1" s="1"/>
  <c r="L122" i="1"/>
  <c r="L121" i="1" s="1"/>
  <c r="J122" i="1"/>
  <c r="J121" i="1" s="1"/>
  <c r="L118" i="1"/>
  <c r="K118" i="1"/>
  <c r="K117" i="1" s="1"/>
  <c r="K116" i="1" s="1"/>
  <c r="K115" i="1" s="1"/>
  <c r="J118" i="1"/>
  <c r="I118" i="1"/>
  <c r="I117" i="1" s="1"/>
  <c r="I116" i="1" s="1"/>
  <c r="L117" i="1"/>
  <c r="L116" i="1" s="1"/>
  <c r="L115" i="1" s="1"/>
  <c r="J117" i="1"/>
  <c r="J116" i="1" s="1"/>
  <c r="J115" i="1" s="1"/>
  <c r="L112" i="1"/>
  <c r="L111" i="1" s="1"/>
  <c r="K112" i="1"/>
  <c r="J112" i="1"/>
  <c r="J111" i="1" s="1"/>
  <c r="I112" i="1"/>
  <c r="K111" i="1"/>
  <c r="I111" i="1"/>
  <c r="L108" i="1"/>
  <c r="K108" i="1"/>
  <c r="K107" i="1" s="1"/>
  <c r="K106" i="1" s="1"/>
  <c r="J108" i="1"/>
  <c r="I108" i="1"/>
  <c r="I107" i="1" s="1"/>
  <c r="I106" i="1" s="1"/>
  <c r="L107" i="1"/>
  <c r="L106" i="1" s="1"/>
  <c r="J107" i="1"/>
  <c r="J106" i="1" s="1"/>
  <c r="L103" i="1"/>
  <c r="K103" i="1"/>
  <c r="K102" i="1" s="1"/>
  <c r="K101" i="1" s="1"/>
  <c r="J103" i="1"/>
  <c r="I103" i="1"/>
  <c r="I102" i="1" s="1"/>
  <c r="I101" i="1" s="1"/>
  <c r="L102" i="1"/>
  <c r="L101" i="1" s="1"/>
  <c r="J102" i="1"/>
  <c r="J101" i="1" s="1"/>
  <c r="L98" i="1"/>
  <c r="K98" i="1"/>
  <c r="K97" i="1" s="1"/>
  <c r="K96" i="1" s="1"/>
  <c r="K95" i="1" s="1"/>
  <c r="J98" i="1"/>
  <c r="I98" i="1"/>
  <c r="I97" i="1" s="1"/>
  <c r="I96" i="1" s="1"/>
  <c r="L97" i="1"/>
  <c r="L96" i="1" s="1"/>
  <c r="L95" i="1" s="1"/>
  <c r="J97" i="1"/>
  <c r="J96" i="1" s="1"/>
  <c r="J95" i="1" s="1"/>
  <c r="L91" i="1"/>
  <c r="L90" i="1" s="1"/>
  <c r="L89" i="1" s="1"/>
  <c r="L88" i="1" s="1"/>
  <c r="K91" i="1"/>
  <c r="J91" i="1"/>
  <c r="J90" i="1" s="1"/>
  <c r="J89" i="1" s="1"/>
  <c r="J88" i="1" s="1"/>
  <c r="I91" i="1"/>
  <c r="K90" i="1"/>
  <c r="I90" i="1"/>
  <c r="I89" i="1" s="1"/>
  <c r="I88" i="1" s="1"/>
  <c r="K89" i="1"/>
  <c r="K88" i="1" s="1"/>
  <c r="L86" i="1"/>
  <c r="K86" i="1"/>
  <c r="J86" i="1"/>
  <c r="J85" i="1" s="1"/>
  <c r="J84" i="1" s="1"/>
  <c r="I86" i="1"/>
  <c r="I85" i="1" s="1"/>
  <c r="I84" i="1" s="1"/>
  <c r="L85" i="1"/>
  <c r="K85" i="1"/>
  <c r="K84" i="1" s="1"/>
  <c r="L84" i="1"/>
  <c r="L80" i="1"/>
  <c r="K80" i="1"/>
  <c r="J80" i="1"/>
  <c r="J79" i="1" s="1"/>
  <c r="I80" i="1"/>
  <c r="I79" i="1" s="1"/>
  <c r="L79" i="1"/>
  <c r="K79" i="1"/>
  <c r="L75" i="1"/>
  <c r="L74" i="1" s="1"/>
  <c r="K75" i="1"/>
  <c r="K74" i="1" s="1"/>
  <c r="J75" i="1"/>
  <c r="J74" i="1" s="1"/>
  <c r="I75" i="1"/>
  <c r="I74" i="1"/>
  <c r="L70" i="1"/>
  <c r="K70" i="1"/>
  <c r="K69" i="1" s="1"/>
  <c r="K68" i="1" s="1"/>
  <c r="K67" i="1" s="1"/>
  <c r="J70" i="1"/>
  <c r="I70" i="1"/>
  <c r="I69" i="1" s="1"/>
  <c r="L69" i="1"/>
  <c r="J69" i="1"/>
  <c r="J68" i="1" s="1"/>
  <c r="J67" i="1" s="1"/>
  <c r="L50" i="1"/>
  <c r="L49" i="1" s="1"/>
  <c r="L48" i="1" s="1"/>
  <c r="L47" i="1" s="1"/>
  <c r="K50" i="1"/>
  <c r="K49" i="1" s="1"/>
  <c r="K48" i="1" s="1"/>
  <c r="K47" i="1" s="1"/>
  <c r="J50" i="1"/>
  <c r="J49" i="1" s="1"/>
  <c r="J48" i="1" s="1"/>
  <c r="J47" i="1" s="1"/>
  <c r="I50" i="1"/>
  <c r="I49" i="1"/>
  <c r="I48" i="1" s="1"/>
  <c r="I47" i="1" s="1"/>
  <c r="L45" i="1"/>
  <c r="L44" i="1" s="1"/>
  <c r="L43" i="1" s="1"/>
  <c r="K45" i="1"/>
  <c r="J45" i="1"/>
  <c r="J44" i="1" s="1"/>
  <c r="J43" i="1" s="1"/>
  <c r="I45" i="1"/>
  <c r="I44" i="1" s="1"/>
  <c r="I43" i="1" s="1"/>
  <c r="K44" i="1"/>
  <c r="K43" i="1"/>
  <c r="L41" i="1"/>
  <c r="K41" i="1"/>
  <c r="J41" i="1"/>
  <c r="I41" i="1"/>
  <c r="L39" i="1"/>
  <c r="K39" i="1"/>
  <c r="J39" i="1"/>
  <c r="I39" i="1"/>
  <c r="I38" i="1" s="1"/>
  <c r="I37" i="1" s="1"/>
  <c r="I36" i="1" s="1"/>
  <c r="L38" i="1"/>
  <c r="L37" i="1" s="1"/>
  <c r="L36" i="1" s="1"/>
  <c r="K38" i="1"/>
  <c r="K37" i="1" s="1"/>
  <c r="K36" i="1" s="1"/>
  <c r="J38" i="1"/>
  <c r="J37" i="1" s="1"/>
  <c r="L367" i="2"/>
  <c r="K367" i="2"/>
  <c r="J367" i="2"/>
  <c r="I367" i="2"/>
  <c r="L366" i="2"/>
  <c r="K366" i="2"/>
  <c r="J366" i="2"/>
  <c r="I366" i="2"/>
  <c r="L364" i="2"/>
  <c r="K364" i="2"/>
  <c r="J364" i="2"/>
  <c r="I364" i="2"/>
  <c r="L363" i="2"/>
  <c r="K363" i="2"/>
  <c r="J363" i="2"/>
  <c r="I363" i="2"/>
  <c r="L361" i="2"/>
  <c r="L360" i="2" s="1"/>
  <c r="K361" i="2"/>
  <c r="K360" i="2" s="1"/>
  <c r="J361" i="2"/>
  <c r="J360" i="2" s="1"/>
  <c r="I361" i="2"/>
  <c r="I360" i="2" s="1"/>
  <c r="L357" i="2"/>
  <c r="K357" i="2"/>
  <c r="J357" i="2"/>
  <c r="I357" i="2"/>
  <c r="L356" i="2"/>
  <c r="K356" i="2"/>
  <c r="J356" i="2"/>
  <c r="I356" i="2"/>
  <c r="L353" i="2"/>
  <c r="L352" i="2" s="1"/>
  <c r="K353" i="2"/>
  <c r="K352" i="2" s="1"/>
  <c r="J353" i="2"/>
  <c r="I353" i="2"/>
  <c r="J352" i="2"/>
  <c r="I352" i="2"/>
  <c r="L349" i="2"/>
  <c r="L348" i="2" s="1"/>
  <c r="K349" i="2"/>
  <c r="K348" i="2" s="1"/>
  <c r="J349" i="2"/>
  <c r="J348" i="2" s="1"/>
  <c r="I349" i="2"/>
  <c r="I348" i="2" s="1"/>
  <c r="L345" i="2"/>
  <c r="K345" i="2"/>
  <c r="J345" i="2"/>
  <c r="I345" i="2"/>
  <c r="L342" i="2"/>
  <c r="K342" i="2"/>
  <c r="J342" i="2"/>
  <c r="I342" i="2"/>
  <c r="P340" i="2"/>
  <c r="O340" i="2"/>
  <c r="N340" i="2"/>
  <c r="M340" i="2"/>
  <c r="L340" i="2"/>
  <c r="K340" i="2"/>
  <c r="J340" i="2"/>
  <c r="I340" i="2"/>
  <c r="L339" i="2"/>
  <c r="K339" i="2"/>
  <c r="K338" i="2" s="1"/>
  <c r="J339" i="2"/>
  <c r="J338" i="2" s="1"/>
  <c r="I339" i="2"/>
  <c r="I338" i="2" s="1"/>
  <c r="L335" i="2"/>
  <c r="K335" i="2"/>
  <c r="J335" i="2"/>
  <c r="I335" i="2"/>
  <c r="L334" i="2"/>
  <c r="K334" i="2"/>
  <c r="J334" i="2"/>
  <c r="I334" i="2"/>
  <c r="L332" i="2"/>
  <c r="K332" i="2"/>
  <c r="J332" i="2"/>
  <c r="I332" i="2"/>
  <c r="L331" i="2"/>
  <c r="K331" i="2"/>
  <c r="J331" i="2"/>
  <c r="I331" i="2"/>
  <c r="L329" i="2"/>
  <c r="L328" i="2" s="1"/>
  <c r="K329" i="2"/>
  <c r="K328" i="2" s="1"/>
  <c r="J329" i="2"/>
  <c r="J328" i="2" s="1"/>
  <c r="I329" i="2"/>
  <c r="I328" i="2" s="1"/>
  <c r="L325" i="2"/>
  <c r="K325" i="2"/>
  <c r="J325" i="2"/>
  <c r="I325" i="2"/>
  <c r="L324" i="2"/>
  <c r="K324" i="2"/>
  <c r="J324" i="2"/>
  <c r="I324" i="2"/>
  <c r="L321" i="2"/>
  <c r="L320" i="2" s="1"/>
  <c r="K321" i="2"/>
  <c r="K320" i="2" s="1"/>
  <c r="J321" i="2"/>
  <c r="J320" i="2" s="1"/>
  <c r="I321" i="2"/>
  <c r="I320" i="2"/>
  <c r="L317" i="2"/>
  <c r="L316" i="2" s="1"/>
  <c r="K317" i="2"/>
  <c r="K316" i="2" s="1"/>
  <c r="J317" i="2"/>
  <c r="J316" i="2" s="1"/>
  <c r="I317" i="2"/>
  <c r="I316" i="2" s="1"/>
  <c r="L313" i="2"/>
  <c r="K313" i="2"/>
  <c r="J313" i="2"/>
  <c r="I313" i="2"/>
  <c r="L310" i="2"/>
  <c r="K310" i="2"/>
  <c r="K307" i="2" s="1"/>
  <c r="J310" i="2"/>
  <c r="I310" i="2"/>
  <c r="I307" i="2" s="1"/>
  <c r="L308" i="2"/>
  <c r="L307" i="2" s="1"/>
  <c r="L306" i="2" s="1"/>
  <c r="K308" i="2"/>
  <c r="J308" i="2"/>
  <c r="J307" i="2" s="1"/>
  <c r="J306" i="2" s="1"/>
  <c r="J305" i="2" s="1"/>
  <c r="I308" i="2"/>
  <c r="L302" i="2"/>
  <c r="L301" i="2" s="1"/>
  <c r="K302" i="2"/>
  <c r="J302" i="2"/>
  <c r="I302" i="2"/>
  <c r="K301" i="2"/>
  <c r="J301" i="2"/>
  <c r="I301" i="2"/>
  <c r="L299" i="2"/>
  <c r="K299" i="2"/>
  <c r="J299" i="2"/>
  <c r="J298" i="2" s="1"/>
  <c r="I299" i="2"/>
  <c r="L298" i="2"/>
  <c r="K298" i="2"/>
  <c r="I298" i="2"/>
  <c r="L296" i="2"/>
  <c r="K296" i="2"/>
  <c r="K295" i="2" s="1"/>
  <c r="J296" i="2"/>
  <c r="J295" i="2" s="1"/>
  <c r="I296" i="2"/>
  <c r="I295" i="2" s="1"/>
  <c r="L295" i="2"/>
  <c r="L292" i="2"/>
  <c r="L291" i="2" s="1"/>
  <c r="K292" i="2"/>
  <c r="J292" i="2"/>
  <c r="I292" i="2"/>
  <c r="K291" i="2"/>
  <c r="J291" i="2"/>
  <c r="I291" i="2"/>
  <c r="L288" i="2"/>
  <c r="K288" i="2"/>
  <c r="J288" i="2"/>
  <c r="I288" i="2"/>
  <c r="L287" i="2"/>
  <c r="K287" i="2"/>
  <c r="J287" i="2"/>
  <c r="I287" i="2"/>
  <c r="L284" i="2"/>
  <c r="K284" i="2"/>
  <c r="K283" i="2" s="1"/>
  <c r="K273" i="2" s="1"/>
  <c r="J284" i="2"/>
  <c r="J283" i="2" s="1"/>
  <c r="I284" i="2"/>
  <c r="I283" i="2" s="1"/>
  <c r="L283" i="2"/>
  <c r="L280" i="2"/>
  <c r="K280" i="2"/>
  <c r="J280" i="2"/>
  <c r="I280" i="2"/>
  <c r="L277" i="2"/>
  <c r="K277" i="2"/>
  <c r="J277" i="2"/>
  <c r="I277" i="2"/>
  <c r="L275" i="2"/>
  <c r="K275" i="2"/>
  <c r="J275" i="2"/>
  <c r="J274" i="2" s="1"/>
  <c r="I275" i="2"/>
  <c r="L274" i="2"/>
  <c r="K274" i="2"/>
  <c r="I274" i="2"/>
  <c r="L270" i="2"/>
  <c r="K270" i="2"/>
  <c r="J270" i="2"/>
  <c r="J269" i="2" s="1"/>
  <c r="I270" i="2"/>
  <c r="L269" i="2"/>
  <c r="K269" i="2"/>
  <c r="I269" i="2"/>
  <c r="L267" i="2"/>
  <c r="L266" i="2" s="1"/>
  <c r="K267" i="2"/>
  <c r="K266" i="2" s="1"/>
  <c r="J267" i="2"/>
  <c r="J266" i="2" s="1"/>
  <c r="I267" i="2"/>
  <c r="I266" i="2" s="1"/>
  <c r="L264" i="2"/>
  <c r="K264" i="2"/>
  <c r="J264" i="2"/>
  <c r="I264" i="2"/>
  <c r="L263" i="2"/>
  <c r="K263" i="2"/>
  <c r="J263" i="2"/>
  <c r="I263" i="2"/>
  <c r="L260" i="2"/>
  <c r="K260" i="2"/>
  <c r="J260" i="2"/>
  <c r="J259" i="2" s="1"/>
  <c r="I260" i="2"/>
  <c r="L259" i="2"/>
  <c r="K259" i="2"/>
  <c r="I259" i="2"/>
  <c r="L256" i="2"/>
  <c r="K256" i="2"/>
  <c r="K255" i="2" s="1"/>
  <c r="J256" i="2"/>
  <c r="J255" i="2" s="1"/>
  <c r="I256" i="2"/>
  <c r="I255" i="2" s="1"/>
  <c r="L255" i="2"/>
  <c r="L252" i="2"/>
  <c r="L251" i="2" s="1"/>
  <c r="K252" i="2"/>
  <c r="J252" i="2"/>
  <c r="I252" i="2"/>
  <c r="K251" i="2"/>
  <c r="J251" i="2"/>
  <c r="I251" i="2"/>
  <c r="L248" i="2"/>
  <c r="K248" i="2"/>
  <c r="J248" i="2"/>
  <c r="I248" i="2"/>
  <c r="L245" i="2"/>
  <c r="K245" i="2"/>
  <c r="J245" i="2"/>
  <c r="I245" i="2"/>
  <c r="L243" i="2"/>
  <c r="K243" i="2"/>
  <c r="K242" i="2" s="1"/>
  <c r="J243" i="2"/>
  <c r="J242" i="2" s="1"/>
  <c r="I243" i="2"/>
  <c r="I242" i="2" s="1"/>
  <c r="L242" i="2"/>
  <c r="L241" i="2" s="1"/>
  <c r="L236" i="2"/>
  <c r="L235" i="2" s="1"/>
  <c r="L234" i="2" s="1"/>
  <c r="K236" i="2"/>
  <c r="J236" i="2"/>
  <c r="J235" i="2" s="1"/>
  <c r="J234" i="2" s="1"/>
  <c r="I236" i="2"/>
  <c r="K235" i="2"/>
  <c r="I235" i="2"/>
  <c r="I234" i="2" s="1"/>
  <c r="K234" i="2"/>
  <c r="L232" i="2"/>
  <c r="L231" i="2" s="1"/>
  <c r="L230" i="2" s="1"/>
  <c r="K232" i="2"/>
  <c r="J232" i="2"/>
  <c r="J231" i="2" s="1"/>
  <c r="J230" i="2" s="1"/>
  <c r="I232" i="2"/>
  <c r="K231" i="2"/>
  <c r="I231" i="2"/>
  <c r="I230" i="2" s="1"/>
  <c r="K230" i="2"/>
  <c r="P223" i="2"/>
  <c r="O223" i="2"/>
  <c r="N223" i="2"/>
  <c r="M223" i="2"/>
  <c r="L223" i="2"/>
  <c r="L222" i="2" s="1"/>
  <c r="K223" i="2"/>
  <c r="J223" i="2"/>
  <c r="I223" i="2"/>
  <c r="I222" i="2" s="1"/>
  <c r="K222" i="2"/>
  <c r="J222" i="2"/>
  <c r="L220" i="2"/>
  <c r="K220" i="2"/>
  <c r="J220" i="2"/>
  <c r="J219" i="2" s="1"/>
  <c r="J218" i="2" s="1"/>
  <c r="I220" i="2"/>
  <c r="L219" i="2"/>
  <c r="L218" i="2" s="1"/>
  <c r="K219" i="2"/>
  <c r="I219" i="2"/>
  <c r="K218" i="2"/>
  <c r="L213" i="2"/>
  <c r="K213" i="2"/>
  <c r="J213" i="2"/>
  <c r="J212" i="2" s="1"/>
  <c r="J211" i="2" s="1"/>
  <c r="I213" i="2"/>
  <c r="L212" i="2"/>
  <c r="L211" i="2" s="1"/>
  <c r="K212" i="2"/>
  <c r="I212" i="2"/>
  <c r="I211" i="2" s="1"/>
  <c r="K211" i="2"/>
  <c r="L209" i="2"/>
  <c r="K209" i="2"/>
  <c r="J209" i="2"/>
  <c r="J208" i="2" s="1"/>
  <c r="I209" i="2"/>
  <c r="L208" i="2"/>
  <c r="K208" i="2"/>
  <c r="I208" i="2"/>
  <c r="L204" i="2"/>
  <c r="L203" i="2" s="1"/>
  <c r="K204" i="2"/>
  <c r="K203" i="2" s="1"/>
  <c r="J204" i="2"/>
  <c r="J203" i="2" s="1"/>
  <c r="I204" i="2"/>
  <c r="I203" i="2"/>
  <c r="L198" i="2"/>
  <c r="K198" i="2"/>
  <c r="J198" i="2"/>
  <c r="I198" i="2"/>
  <c r="I197" i="2" s="1"/>
  <c r="I188" i="2" s="1"/>
  <c r="L197" i="2"/>
  <c r="K197" i="2"/>
  <c r="J197" i="2"/>
  <c r="L193" i="2"/>
  <c r="K193" i="2"/>
  <c r="J193" i="2"/>
  <c r="J192" i="2" s="1"/>
  <c r="I193" i="2"/>
  <c r="L192" i="2"/>
  <c r="K192" i="2"/>
  <c r="I192" i="2"/>
  <c r="L190" i="2"/>
  <c r="L189" i="2" s="1"/>
  <c r="K190" i="2"/>
  <c r="K189" i="2" s="1"/>
  <c r="J190" i="2"/>
  <c r="J189" i="2" s="1"/>
  <c r="I190" i="2"/>
  <c r="I189" i="2"/>
  <c r="L182" i="2"/>
  <c r="K182" i="2"/>
  <c r="J182" i="2"/>
  <c r="I182" i="2"/>
  <c r="I181" i="2" s="1"/>
  <c r="L181" i="2"/>
  <c r="K181" i="2"/>
  <c r="J181" i="2"/>
  <c r="L177" i="2"/>
  <c r="K177" i="2"/>
  <c r="J177" i="2"/>
  <c r="J176" i="2" s="1"/>
  <c r="J175" i="2" s="1"/>
  <c r="I177" i="2"/>
  <c r="I176" i="2" s="1"/>
  <c r="L176" i="2"/>
  <c r="L175" i="2" s="1"/>
  <c r="K176" i="2"/>
  <c r="K175" i="2"/>
  <c r="L173" i="2"/>
  <c r="K173" i="2"/>
  <c r="J173" i="2"/>
  <c r="J172" i="2" s="1"/>
  <c r="J171" i="2" s="1"/>
  <c r="J170" i="2" s="1"/>
  <c r="I173" i="2"/>
  <c r="I172" i="2" s="1"/>
  <c r="I171" i="2" s="1"/>
  <c r="L172" i="2"/>
  <c r="L171" i="2" s="1"/>
  <c r="K172" i="2"/>
  <c r="K171" i="2"/>
  <c r="K170" i="2" s="1"/>
  <c r="L168" i="2"/>
  <c r="L167" i="2" s="1"/>
  <c r="K168" i="2"/>
  <c r="J168" i="2"/>
  <c r="I168" i="2"/>
  <c r="I167" i="2" s="1"/>
  <c r="K167" i="2"/>
  <c r="J167" i="2"/>
  <c r="L163" i="2"/>
  <c r="L162" i="2" s="1"/>
  <c r="L161" i="2" s="1"/>
  <c r="L160" i="2" s="1"/>
  <c r="K163" i="2"/>
  <c r="J163" i="2"/>
  <c r="J162" i="2" s="1"/>
  <c r="J161" i="2" s="1"/>
  <c r="J160" i="2" s="1"/>
  <c r="I163" i="2"/>
  <c r="I162" i="2" s="1"/>
  <c r="K162" i="2"/>
  <c r="K161" i="2"/>
  <c r="K160" i="2" s="1"/>
  <c r="L157" i="2"/>
  <c r="L156" i="2" s="1"/>
  <c r="L155" i="2" s="1"/>
  <c r="K157" i="2"/>
  <c r="J157" i="2"/>
  <c r="I157" i="2"/>
  <c r="I156" i="2" s="1"/>
  <c r="I155" i="2" s="1"/>
  <c r="K156" i="2"/>
  <c r="K155" i="2" s="1"/>
  <c r="J156" i="2"/>
  <c r="J155" i="2" s="1"/>
  <c r="L153" i="2"/>
  <c r="L152" i="2" s="1"/>
  <c r="K153" i="2"/>
  <c r="J153" i="2"/>
  <c r="I153" i="2"/>
  <c r="I152" i="2" s="1"/>
  <c r="K152" i="2"/>
  <c r="J152" i="2"/>
  <c r="L149" i="2"/>
  <c r="K149" i="2"/>
  <c r="J149" i="2"/>
  <c r="J148" i="2" s="1"/>
  <c r="J147" i="2" s="1"/>
  <c r="I149" i="2"/>
  <c r="L148" i="2"/>
  <c r="L147" i="2" s="1"/>
  <c r="K148" i="2"/>
  <c r="I148" i="2"/>
  <c r="I147" i="2" s="1"/>
  <c r="K147" i="2"/>
  <c r="L144" i="2"/>
  <c r="K144" i="2"/>
  <c r="J144" i="2"/>
  <c r="J143" i="2" s="1"/>
  <c r="J142" i="2" s="1"/>
  <c r="I144" i="2"/>
  <c r="L143" i="2"/>
  <c r="L142" i="2" s="1"/>
  <c r="K143" i="2"/>
  <c r="I143" i="2"/>
  <c r="I142" i="2" s="1"/>
  <c r="K142" i="2"/>
  <c r="L139" i="2"/>
  <c r="L138" i="2" s="1"/>
  <c r="L137" i="2" s="1"/>
  <c r="K139" i="2"/>
  <c r="J139" i="2"/>
  <c r="I139" i="2"/>
  <c r="I138" i="2" s="1"/>
  <c r="I137" i="2" s="1"/>
  <c r="K138" i="2"/>
  <c r="K137" i="2" s="1"/>
  <c r="J138" i="2"/>
  <c r="J137" i="2" s="1"/>
  <c r="L135" i="2"/>
  <c r="L134" i="2" s="1"/>
  <c r="L133" i="2" s="1"/>
  <c r="K135" i="2"/>
  <c r="J135" i="2"/>
  <c r="I135" i="2"/>
  <c r="I134" i="2" s="1"/>
  <c r="I133" i="2" s="1"/>
  <c r="K134" i="2"/>
  <c r="K133" i="2" s="1"/>
  <c r="J134" i="2"/>
  <c r="J133" i="2" s="1"/>
  <c r="L131" i="2"/>
  <c r="L130" i="2" s="1"/>
  <c r="L129" i="2" s="1"/>
  <c r="K131" i="2"/>
  <c r="J131" i="2"/>
  <c r="I131" i="2"/>
  <c r="I130" i="2" s="1"/>
  <c r="I129" i="2" s="1"/>
  <c r="K130" i="2"/>
  <c r="K129" i="2" s="1"/>
  <c r="J130" i="2"/>
  <c r="J129" i="2" s="1"/>
  <c r="L127" i="2"/>
  <c r="L126" i="2" s="1"/>
  <c r="L125" i="2" s="1"/>
  <c r="K127" i="2"/>
  <c r="J127" i="2"/>
  <c r="I127" i="2"/>
  <c r="I126" i="2" s="1"/>
  <c r="I125" i="2" s="1"/>
  <c r="K126" i="2"/>
  <c r="K125" i="2" s="1"/>
  <c r="J126" i="2"/>
  <c r="J125" i="2" s="1"/>
  <c r="L123" i="2"/>
  <c r="L122" i="2" s="1"/>
  <c r="L121" i="2" s="1"/>
  <c r="K123" i="2"/>
  <c r="J123" i="2"/>
  <c r="I123" i="2"/>
  <c r="I122" i="2" s="1"/>
  <c r="I121" i="2" s="1"/>
  <c r="K122" i="2"/>
  <c r="K121" i="2" s="1"/>
  <c r="J122" i="2"/>
  <c r="J121" i="2" s="1"/>
  <c r="L118" i="2"/>
  <c r="L117" i="2" s="1"/>
  <c r="L116" i="2" s="1"/>
  <c r="K118" i="2"/>
  <c r="J118" i="2"/>
  <c r="I118" i="2"/>
  <c r="I117" i="2" s="1"/>
  <c r="I116" i="2" s="1"/>
  <c r="K117" i="2"/>
  <c r="K116" i="2" s="1"/>
  <c r="K115" i="2" s="1"/>
  <c r="J117" i="2"/>
  <c r="J116" i="2" s="1"/>
  <c r="J115" i="2" s="1"/>
  <c r="L112" i="2"/>
  <c r="K112" i="2"/>
  <c r="K111" i="2" s="1"/>
  <c r="J112" i="2"/>
  <c r="J111" i="2" s="1"/>
  <c r="I112" i="2"/>
  <c r="L111" i="2"/>
  <c r="I111" i="2"/>
  <c r="L108" i="2"/>
  <c r="L107" i="2" s="1"/>
  <c r="L106" i="2" s="1"/>
  <c r="K108" i="2"/>
  <c r="J108" i="2"/>
  <c r="I108" i="2"/>
  <c r="I107" i="2" s="1"/>
  <c r="I106" i="2" s="1"/>
  <c r="K107" i="2"/>
  <c r="K106" i="2" s="1"/>
  <c r="J107" i="2"/>
  <c r="J106" i="2" s="1"/>
  <c r="L103" i="2"/>
  <c r="L102" i="2" s="1"/>
  <c r="L101" i="2" s="1"/>
  <c r="K103" i="2"/>
  <c r="J103" i="2"/>
  <c r="I103" i="2"/>
  <c r="I102" i="2" s="1"/>
  <c r="I101" i="2" s="1"/>
  <c r="K102" i="2"/>
  <c r="K101" i="2" s="1"/>
  <c r="J102" i="2"/>
  <c r="J101" i="2" s="1"/>
  <c r="L98" i="2"/>
  <c r="L97" i="2" s="1"/>
  <c r="L96" i="2" s="1"/>
  <c r="K98" i="2"/>
  <c r="J98" i="2"/>
  <c r="I98" i="2"/>
  <c r="I97" i="2" s="1"/>
  <c r="I96" i="2" s="1"/>
  <c r="K97" i="2"/>
  <c r="K96" i="2" s="1"/>
  <c r="K95" i="2" s="1"/>
  <c r="J97" i="2"/>
  <c r="J96" i="2" s="1"/>
  <c r="J95" i="2" s="1"/>
  <c r="L91" i="2"/>
  <c r="L90" i="2" s="1"/>
  <c r="L89" i="2" s="1"/>
  <c r="L88" i="2" s="1"/>
  <c r="K91" i="2"/>
  <c r="K90" i="2" s="1"/>
  <c r="K89" i="2" s="1"/>
  <c r="K88" i="2" s="1"/>
  <c r="J91" i="2"/>
  <c r="J90" i="2" s="1"/>
  <c r="J89" i="2" s="1"/>
  <c r="J88" i="2" s="1"/>
  <c r="I91" i="2"/>
  <c r="I90" i="2"/>
  <c r="I89" i="2"/>
  <c r="I88" i="2" s="1"/>
  <c r="L86" i="2"/>
  <c r="K86" i="2"/>
  <c r="J86" i="2"/>
  <c r="J85" i="2" s="1"/>
  <c r="J84" i="2" s="1"/>
  <c r="I86" i="2"/>
  <c r="L85" i="2"/>
  <c r="L84" i="2" s="1"/>
  <c r="K85" i="2"/>
  <c r="I85" i="2"/>
  <c r="I84" i="2" s="1"/>
  <c r="K84" i="2"/>
  <c r="L80" i="2"/>
  <c r="K80" i="2"/>
  <c r="J80" i="2"/>
  <c r="J79" i="2" s="1"/>
  <c r="I80" i="2"/>
  <c r="L79" i="2"/>
  <c r="K79" i="2"/>
  <c r="I79" i="2"/>
  <c r="L75" i="2"/>
  <c r="L74" i="2" s="1"/>
  <c r="K75" i="2"/>
  <c r="K74" i="2" s="1"/>
  <c r="J75" i="2"/>
  <c r="J74" i="2" s="1"/>
  <c r="I75" i="2"/>
  <c r="I74" i="2" s="1"/>
  <c r="L70" i="2"/>
  <c r="L69" i="2" s="1"/>
  <c r="L68" i="2" s="1"/>
  <c r="L67" i="2" s="1"/>
  <c r="K70" i="2"/>
  <c r="J70" i="2"/>
  <c r="I70" i="2"/>
  <c r="I69" i="2" s="1"/>
  <c r="K69" i="2"/>
  <c r="J69" i="2"/>
  <c r="L50" i="2"/>
  <c r="L49" i="2" s="1"/>
  <c r="L48" i="2" s="1"/>
  <c r="L47" i="2" s="1"/>
  <c r="K50" i="2"/>
  <c r="K49" i="2" s="1"/>
  <c r="K48" i="2" s="1"/>
  <c r="K47" i="2" s="1"/>
  <c r="J50" i="2"/>
  <c r="J49" i="2" s="1"/>
  <c r="J48" i="2" s="1"/>
  <c r="J47" i="2" s="1"/>
  <c r="I50" i="2"/>
  <c r="I49" i="2" s="1"/>
  <c r="I48" i="2" s="1"/>
  <c r="I47" i="2" s="1"/>
  <c r="L45" i="2"/>
  <c r="K45" i="2"/>
  <c r="J45" i="2"/>
  <c r="J44" i="2" s="1"/>
  <c r="J43" i="2" s="1"/>
  <c r="I45" i="2"/>
  <c r="L44" i="2"/>
  <c r="L43" i="2" s="1"/>
  <c r="K44" i="2"/>
  <c r="I44" i="2"/>
  <c r="I43" i="2" s="1"/>
  <c r="K43" i="2"/>
  <c r="L41" i="2"/>
  <c r="K41" i="2"/>
  <c r="J41" i="2"/>
  <c r="I41" i="2"/>
  <c r="L39" i="2"/>
  <c r="L38" i="2" s="1"/>
  <c r="L37" i="2" s="1"/>
  <c r="L36" i="2" s="1"/>
  <c r="K39" i="2"/>
  <c r="J39" i="2"/>
  <c r="I39" i="2"/>
  <c r="I38" i="2" s="1"/>
  <c r="I37" i="2" s="1"/>
  <c r="I36" i="2" s="1"/>
  <c r="K38" i="2"/>
  <c r="K37" i="2" s="1"/>
  <c r="K36" i="2" s="1"/>
  <c r="J38" i="2"/>
  <c r="J37" i="2" s="1"/>
  <c r="L367" i="3"/>
  <c r="K367" i="3"/>
  <c r="J367" i="3"/>
  <c r="I367" i="3"/>
  <c r="L366" i="3"/>
  <c r="K366" i="3"/>
  <c r="J366" i="3"/>
  <c r="I366" i="3"/>
  <c r="L364" i="3"/>
  <c r="K364" i="3"/>
  <c r="J364" i="3"/>
  <c r="I364" i="3"/>
  <c r="L363" i="3"/>
  <c r="K363" i="3"/>
  <c r="J363" i="3"/>
  <c r="I363" i="3"/>
  <c r="L361" i="3"/>
  <c r="L360" i="3" s="1"/>
  <c r="K361" i="3"/>
  <c r="K360" i="3" s="1"/>
  <c r="J361" i="3"/>
  <c r="J360" i="3" s="1"/>
  <c r="I361" i="3"/>
  <c r="I360" i="3" s="1"/>
  <c r="L357" i="3"/>
  <c r="K357" i="3"/>
  <c r="J357" i="3"/>
  <c r="I357" i="3"/>
  <c r="L356" i="3"/>
  <c r="K356" i="3"/>
  <c r="J356" i="3"/>
  <c r="I356" i="3"/>
  <c r="L353" i="3"/>
  <c r="L352" i="3" s="1"/>
  <c r="K353" i="3"/>
  <c r="J353" i="3"/>
  <c r="J352" i="3" s="1"/>
  <c r="I353" i="3"/>
  <c r="K352" i="3"/>
  <c r="I352" i="3"/>
  <c r="L349" i="3"/>
  <c r="L348" i="3" s="1"/>
  <c r="K349" i="3"/>
  <c r="K348" i="3" s="1"/>
  <c r="J349" i="3"/>
  <c r="J348" i="3" s="1"/>
  <c r="I349" i="3"/>
  <c r="I348" i="3" s="1"/>
  <c r="L345" i="3"/>
  <c r="K345" i="3"/>
  <c r="J345" i="3"/>
  <c r="I345" i="3"/>
  <c r="L342" i="3"/>
  <c r="K342" i="3"/>
  <c r="J342" i="3"/>
  <c r="I342" i="3"/>
  <c r="P340" i="3"/>
  <c r="O340" i="3"/>
  <c r="N340" i="3"/>
  <c r="M340" i="3"/>
  <c r="L340" i="3"/>
  <c r="K340" i="3"/>
  <c r="J340" i="3"/>
  <c r="I340" i="3"/>
  <c r="L339" i="3"/>
  <c r="K339" i="3"/>
  <c r="J339" i="3"/>
  <c r="J338" i="3" s="1"/>
  <c r="I339" i="3"/>
  <c r="I338" i="3" s="1"/>
  <c r="L335" i="3"/>
  <c r="K335" i="3"/>
  <c r="J335" i="3"/>
  <c r="I335" i="3"/>
  <c r="L334" i="3"/>
  <c r="K334" i="3"/>
  <c r="J334" i="3"/>
  <c r="I334" i="3"/>
  <c r="L332" i="3"/>
  <c r="L331" i="3" s="1"/>
  <c r="K332" i="3"/>
  <c r="J332" i="3"/>
  <c r="I332" i="3"/>
  <c r="I331" i="3" s="1"/>
  <c r="K331" i="3"/>
  <c r="J331" i="3"/>
  <c r="L329" i="3"/>
  <c r="L328" i="3" s="1"/>
  <c r="K329" i="3"/>
  <c r="K328" i="3" s="1"/>
  <c r="J329" i="3"/>
  <c r="J328" i="3" s="1"/>
  <c r="I329" i="3"/>
  <c r="I328" i="3" s="1"/>
  <c r="L325" i="3"/>
  <c r="K325" i="3"/>
  <c r="J325" i="3"/>
  <c r="I325" i="3"/>
  <c r="L324" i="3"/>
  <c r="K324" i="3"/>
  <c r="J324" i="3"/>
  <c r="I324" i="3"/>
  <c r="L321" i="3"/>
  <c r="L320" i="3" s="1"/>
  <c r="K321" i="3"/>
  <c r="J321" i="3"/>
  <c r="I321" i="3"/>
  <c r="I320" i="3" s="1"/>
  <c r="K320" i="3"/>
  <c r="J320" i="3"/>
  <c r="L317" i="3"/>
  <c r="K317" i="3"/>
  <c r="K316" i="3" s="1"/>
  <c r="J317" i="3"/>
  <c r="J316" i="3" s="1"/>
  <c r="I317" i="3"/>
  <c r="I316" i="3" s="1"/>
  <c r="L316" i="3"/>
  <c r="L313" i="3"/>
  <c r="K313" i="3"/>
  <c r="J313" i="3"/>
  <c r="I313" i="3"/>
  <c r="L310" i="3"/>
  <c r="K310" i="3"/>
  <c r="J310" i="3"/>
  <c r="J307" i="3" s="1"/>
  <c r="J306" i="3" s="1"/>
  <c r="J305" i="3" s="1"/>
  <c r="I310" i="3"/>
  <c r="L308" i="3"/>
  <c r="L307" i="3" s="1"/>
  <c r="L306" i="3" s="1"/>
  <c r="K308" i="3"/>
  <c r="J308" i="3"/>
  <c r="I308" i="3"/>
  <c r="I307" i="3" s="1"/>
  <c r="I306" i="3" s="1"/>
  <c r="I305" i="3" s="1"/>
  <c r="K307" i="3"/>
  <c r="K306" i="3" s="1"/>
  <c r="L302" i="3"/>
  <c r="K302" i="3"/>
  <c r="K301" i="3" s="1"/>
  <c r="J302" i="3"/>
  <c r="I302" i="3"/>
  <c r="L301" i="3"/>
  <c r="J301" i="3"/>
  <c r="I301" i="3"/>
  <c r="L299" i="3"/>
  <c r="L298" i="3" s="1"/>
  <c r="K299" i="3"/>
  <c r="J299" i="3"/>
  <c r="J298" i="3" s="1"/>
  <c r="I299" i="3"/>
  <c r="I298" i="3" s="1"/>
  <c r="K298" i="3"/>
  <c r="L296" i="3"/>
  <c r="L295" i="3" s="1"/>
  <c r="K296" i="3"/>
  <c r="K295" i="3" s="1"/>
  <c r="J296" i="3"/>
  <c r="J295" i="3" s="1"/>
  <c r="I296" i="3"/>
  <c r="I295" i="3" s="1"/>
  <c r="L292" i="3"/>
  <c r="K292" i="3"/>
  <c r="K291" i="3" s="1"/>
  <c r="J292" i="3"/>
  <c r="I292" i="3"/>
  <c r="L291" i="3"/>
  <c r="J291" i="3"/>
  <c r="I291" i="3"/>
  <c r="L288" i="3"/>
  <c r="L287" i="3" s="1"/>
  <c r="K288" i="3"/>
  <c r="J288" i="3"/>
  <c r="I288" i="3"/>
  <c r="I287" i="3" s="1"/>
  <c r="K287" i="3"/>
  <c r="J287" i="3"/>
  <c r="L284" i="3"/>
  <c r="L283" i="3" s="1"/>
  <c r="K284" i="3"/>
  <c r="K283" i="3" s="1"/>
  <c r="J284" i="3"/>
  <c r="J283" i="3" s="1"/>
  <c r="I284" i="3"/>
  <c r="I283" i="3" s="1"/>
  <c r="L280" i="3"/>
  <c r="K280" i="3"/>
  <c r="J280" i="3"/>
  <c r="I280" i="3"/>
  <c r="L277" i="3"/>
  <c r="K277" i="3"/>
  <c r="J277" i="3"/>
  <c r="I277" i="3"/>
  <c r="L275" i="3"/>
  <c r="L274" i="3" s="1"/>
  <c r="K275" i="3"/>
  <c r="J275" i="3"/>
  <c r="J274" i="3" s="1"/>
  <c r="I275" i="3"/>
  <c r="I274" i="3" s="1"/>
  <c r="K274" i="3"/>
  <c r="K273" i="3" s="1"/>
  <c r="L270" i="3"/>
  <c r="L269" i="3" s="1"/>
  <c r="K270" i="3"/>
  <c r="K269" i="3" s="1"/>
  <c r="J270" i="3"/>
  <c r="J269" i="3" s="1"/>
  <c r="I270" i="3"/>
  <c r="I269" i="3" s="1"/>
  <c r="L267" i="3"/>
  <c r="K267" i="3"/>
  <c r="J267" i="3"/>
  <c r="J266" i="3" s="1"/>
  <c r="I267" i="3"/>
  <c r="L266" i="3"/>
  <c r="K266" i="3"/>
  <c r="I266" i="3"/>
  <c r="L264" i="3"/>
  <c r="K264" i="3"/>
  <c r="K263" i="3" s="1"/>
  <c r="J264" i="3"/>
  <c r="I264" i="3"/>
  <c r="L263" i="3"/>
  <c r="J263" i="3"/>
  <c r="I263" i="3"/>
  <c r="L260" i="3"/>
  <c r="L259" i="3" s="1"/>
  <c r="K260" i="3"/>
  <c r="J260" i="3"/>
  <c r="J259" i="3" s="1"/>
  <c r="I260" i="3"/>
  <c r="I259" i="3" s="1"/>
  <c r="K259" i="3"/>
  <c r="L256" i="3"/>
  <c r="K256" i="3"/>
  <c r="J256" i="3"/>
  <c r="J255" i="3" s="1"/>
  <c r="I256" i="3"/>
  <c r="I255" i="3" s="1"/>
  <c r="L255" i="3"/>
  <c r="K255" i="3"/>
  <c r="L252" i="3"/>
  <c r="K252" i="3"/>
  <c r="K251" i="3" s="1"/>
  <c r="J252" i="3"/>
  <c r="I252" i="3"/>
  <c r="L251" i="3"/>
  <c r="J251" i="3"/>
  <c r="I251" i="3"/>
  <c r="L248" i="3"/>
  <c r="K248" i="3"/>
  <c r="J248" i="3"/>
  <c r="I248" i="3"/>
  <c r="L245" i="3"/>
  <c r="K245" i="3"/>
  <c r="J245" i="3"/>
  <c r="I245" i="3"/>
  <c r="L243" i="3"/>
  <c r="L242" i="3" s="1"/>
  <c r="K243" i="3"/>
  <c r="K242" i="3" s="1"/>
  <c r="J243" i="3"/>
  <c r="J242" i="3" s="1"/>
  <c r="I243" i="3"/>
  <c r="I242" i="3"/>
  <c r="I241" i="3" s="1"/>
  <c r="L236" i="3"/>
  <c r="L235" i="3" s="1"/>
  <c r="L234" i="3" s="1"/>
  <c r="K236" i="3"/>
  <c r="J236" i="3"/>
  <c r="J235" i="3" s="1"/>
  <c r="J234" i="3" s="1"/>
  <c r="I236" i="3"/>
  <c r="I235" i="3" s="1"/>
  <c r="I234" i="3" s="1"/>
  <c r="K235" i="3"/>
  <c r="K234" i="3" s="1"/>
  <c r="L232" i="3"/>
  <c r="L231" i="3" s="1"/>
  <c r="L230" i="3" s="1"/>
  <c r="K232" i="3"/>
  <c r="J232" i="3"/>
  <c r="J231" i="3" s="1"/>
  <c r="J230" i="3" s="1"/>
  <c r="I232" i="3"/>
  <c r="I231" i="3" s="1"/>
  <c r="I230" i="3" s="1"/>
  <c r="K231" i="3"/>
  <c r="K230" i="3" s="1"/>
  <c r="P223" i="3"/>
  <c r="O223" i="3"/>
  <c r="N223" i="3"/>
  <c r="M223" i="3"/>
  <c r="L223" i="3"/>
  <c r="L222" i="3" s="1"/>
  <c r="K223" i="3"/>
  <c r="K222" i="3" s="1"/>
  <c r="J223" i="3"/>
  <c r="I223" i="3"/>
  <c r="I222" i="3" s="1"/>
  <c r="J222" i="3"/>
  <c r="L220" i="3"/>
  <c r="L219" i="3" s="1"/>
  <c r="K220" i="3"/>
  <c r="J220" i="3"/>
  <c r="J219" i="3" s="1"/>
  <c r="J218" i="3" s="1"/>
  <c r="I220" i="3"/>
  <c r="I219" i="3" s="1"/>
  <c r="I218" i="3" s="1"/>
  <c r="K219" i="3"/>
  <c r="K218" i="3" s="1"/>
  <c r="L213" i="3"/>
  <c r="L212" i="3" s="1"/>
  <c r="L211" i="3" s="1"/>
  <c r="K213" i="3"/>
  <c r="J213" i="3"/>
  <c r="J212" i="3" s="1"/>
  <c r="J211" i="3" s="1"/>
  <c r="I213" i="3"/>
  <c r="I212" i="3" s="1"/>
  <c r="I211" i="3" s="1"/>
  <c r="K212" i="3"/>
  <c r="K211" i="3" s="1"/>
  <c r="L209" i="3"/>
  <c r="L208" i="3" s="1"/>
  <c r="K209" i="3"/>
  <c r="J209" i="3"/>
  <c r="J208" i="3" s="1"/>
  <c r="I209" i="3"/>
  <c r="I208" i="3" s="1"/>
  <c r="K208" i="3"/>
  <c r="L204" i="3"/>
  <c r="K204" i="3"/>
  <c r="J204" i="3"/>
  <c r="J203" i="3" s="1"/>
  <c r="I204" i="3"/>
  <c r="L203" i="3"/>
  <c r="K203" i="3"/>
  <c r="I203" i="3"/>
  <c r="L198" i="3"/>
  <c r="K198" i="3"/>
  <c r="K197" i="3" s="1"/>
  <c r="K188" i="3" s="1"/>
  <c r="J198" i="3"/>
  <c r="I198" i="3"/>
  <c r="L197" i="3"/>
  <c r="J197" i="3"/>
  <c r="I197" i="3"/>
  <c r="L193" i="3"/>
  <c r="L192" i="3" s="1"/>
  <c r="K193" i="3"/>
  <c r="J193" i="3"/>
  <c r="J192" i="3" s="1"/>
  <c r="I193" i="3"/>
  <c r="I192" i="3" s="1"/>
  <c r="K192" i="3"/>
  <c r="L190" i="3"/>
  <c r="K190" i="3"/>
  <c r="J190" i="3"/>
  <c r="J189" i="3" s="1"/>
  <c r="I190" i="3"/>
  <c r="I189" i="3" s="1"/>
  <c r="I188" i="3" s="1"/>
  <c r="L189" i="3"/>
  <c r="K189" i="3"/>
  <c r="L182" i="3"/>
  <c r="K182" i="3"/>
  <c r="K181" i="3" s="1"/>
  <c r="J182" i="3"/>
  <c r="I182" i="3"/>
  <c r="L181" i="3"/>
  <c r="J181" i="3"/>
  <c r="I181" i="3"/>
  <c r="L177" i="3"/>
  <c r="L176" i="3" s="1"/>
  <c r="L175" i="3" s="1"/>
  <c r="K177" i="3"/>
  <c r="J177" i="3"/>
  <c r="J176" i="3" s="1"/>
  <c r="J175" i="3" s="1"/>
  <c r="I177" i="3"/>
  <c r="I176" i="3" s="1"/>
  <c r="I175" i="3" s="1"/>
  <c r="K176" i="3"/>
  <c r="L173" i="3"/>
  <c r="L172" i="3" s="1"/>
  <c r="L171" i="3" s="1"/>
  <c r="L170" i="3" s="1"/>
  <c r="K173" i="3"/>
  <c r="J173" i="3"/>
  <c r="J172" i="3" s="1"/>
  <c r="J171" i="3" s="1"/>
  <c r="I173" i="3"/>
  <c r="I172" i="3" s="1"/>
  <c r="I171" i="3" s="1"/>
  <c r="I170" i="3" s="1"/>
  <c r="K172" i="3"/>
  <c r="K171" i="3" s="1"/>
  <c r="L168" i="3"/>
  <c r="L167" i="3" s="1"/>
  <c r="K168" i="3"/>
  <c r="K167" i="3" s="1"/>
  <c r="J168" i="3"/>
  <c r="I168" i="3"/>
  <c r="I167" i="3" s="1"/>
  <c r="J167" i="3"/>
  <c r="L163" i="3"/>
  <c r="L162" i="3" s="1"/>
  <c r="L161" i="3" s="1"/>
  <c r="L160" i="3" s="1"/>
  <c r="K163" i="3"/>
  <c r="J163" i="3"/>
  <c r="J162" i="3" s="1"/>
  <c r="J161" i="3" s="1"/>
  <c r="J160" i="3" s="1"/>
  <c r="I163" i="3"/>
  <c r="I162" i="3" s="1"/>
  <c r="I161" i="3" s="1"/>
  <c r="I160" i="3" s="1"/>
  <c r="K162" i="3"/>
  <c r="K161" i="3" s="1"/>
  <c r="K160" i="3" s="1"/>
  <c r="L157" i="3"/>
  <c r="L156" i="3" s="1"/>
  <c r="L155" i="3" s="1"/>
  <c r="K157" i="3"/>
  <c r="K156" i="3" s="1"/>
  <c r="K155" i="3" s="1"/>
  <c r="J157" i="3"/>
  <c r="I157" i="3"/>
  <c r="J156" i="3"/>
  <c r="J155" i="3" s="1"/>
  <c r="I156" i="3"/>
  <c r="I155" i="3" s="1"/>
  <c r="L153" i="3"/>
  <c r="L152" i="3" s="1"/>
  <c r="K153" i="3"/>
  <c r="K152" i="3" s="1"/>
  <c r="J153" i="3"/>
  <c r="I153" i="3"/>
  <c r="I152" i="3" s="1"/>
  <c r="J152" i="3"/>
  <c r="L149" i="3"/>
  <c r="K149" i="3"/>
  <c r="J149" i="3"/>
  <c r="I149" i="3"/>
  <c r="L148" i="3"/>
  <c r="L147" i="3" s="1"/>
  <c r="K148" i="3"/>
  <c r="K147" i="3" s="1"/>
  <c r="J148" i="3"/>
  <c r="I148" i="3"/>
  <c r="I147" i="3" s="1"/>
  <c r="J147" i="3"/>
  <c r="L144" i="3"/>
  <c r="K144" i="3"/>
  <c r="J144" i="3"/>
  <c r="I144" i="3"/>
  <c r="L143" i="3"/>
  <c r="L142" i="3" s="1"/>
  <c r="L141" i="3" s="1"/>
  <c r="K143" i="3"/>
  <c r="K142" i="3" s="1"/>
  <c r="J143" i="3"/>
  <c r="I143" i="3"/>
  <c r="I142" i="3" s="1"/>
  <c r="J142" i="3"/>
  <c r="J141" i="3" s="1"/>
  <c r="L139" i="3"/>
  <c r="L138" i="3" s="1"/>
  <c r="L137" i="3" s="1"/>
  <c r="K139" i="3"/>
  <c r="K138" i="3" s="1"/>
  <c r="K137" i="3" s="1"/>
  <c r="J139" i="3"/>
  <c r="I139" i="3"/>
  <c r="I138" i="3" s="1"/>
  <c r="I137" i="3" s="1"/>
  <c r="J138" i="3"/>
  <c r="J137" i="3" s="1"/>
  <c r="L135" i="3"/>
  <c r="L134" i="3" s="1"/>
  <c r="L133" i="3" s="1"/>
  <c r="K135" i="3"/>
  <c r="K134" i="3" s="1"/>
  <c r="K133" i="3" s="1"/>
  <c r="J135" i="3"/>
  <c r="I135" i="3"/>
  <c r="I134" i="3" s="1"/>
  <c r="I133" i="3" s="1"/>
  <c r="J134" i="3"/>
  <c r="J133" i="3" s="1"/>
  <c r="L131" i="3"/>
  <c r="L130" i="3" s="1"/>
  <c r="L129" i="3" s="1"/>
  <c r="K131" i="3"/>
  <c r="K130" i="3" s="1"/>
  <c r="K129" i="3" s="1"/>
  <c r="J131" i="3"/>
  <c r="I131" i="3"/>
  <c r="I130" i="3" s="1"/>
  <c r="I129" i="3" s="1"/>
  <c r="J130" i="3"/>
  <c r="J129" i="3" s="1"/>
  <c r="L127" i="3"/>
  <c r="L126" i="3" s="1"/>
  <c r="L125" i="3" s="1"/>
  <c r="K127" i="3"/>
  <c r="K126" i="3" s="1"/>
  <c r="K125" i="3" s="1"/>
  <c r="J127" i="3"/>
  <c r="I127" i="3"/>
  <c r="I126" i="3" s="1"/>
  <c r="I125" i="3" s="1"/>
  <c r="J126" i="3"/>
  <c r="J125" i="3" s="1"/>
  <c r="L123" i="3"/>
  <c r="L122" i="3" s="1"/>
  <c r="L121" i="3" s="1"/>
  <c r="K123" i="3"/>
  <c r="K122" i="3" s="1"/>
  <c r="K121" i="3" s="1"/>
  <c r="J123" i="3"/>
  <c r="I123" i="3"/>
  <c r="I122" i="3" s="1"/>
  <c r="I121" i="3" s="1"/>
  <c r="J122" i="3"/>
  <c r="J121" i="3" s="1"/>
  <c r="L118" i="3"/>
  <c r="L117" i="3" s="1"/>
  <c r="L116" i="3" s="1"/>
  <c r="K118" i="3"/>
  <c r="K117" i="3" s="1"/>
  <c r="K116" i="3" s="1"/>
  <c r="J118" i="3"/>
  <c r="I118" i="3"/>
  <c r="I117" i="3" s="1"/>
  <c r="I116" i="3" s="1"/>
  <c r="I115" i="3" s="1"/>
  <c r="J117" i="3"/>
  <c r="J116" i="3" s="1"/>
  <c r="J115" i="3" s="1"/>
  <c r="L112" i="3"/>
  <c r="L111" i="3" s="1"/>
  <c r="K112" i="3"/>
  <c r="J112" i="3"/>
  <c r="J111" i="3" s="1"/>
  <c r="I112" i="3"/>
  <c r="I111" i="3" s="1"/>
  <c r="K111" i="3"/>
  <c r="L108" i="3"/>
  <c r="L107" i="3" s="1"/>
  <c r="L106" i="3" s="1"/>
  <c r="K108" i="3"/>
  <c r="K107" i="3" s="1"/>
  <c r="K106" i="3" s="1"/>
  <c r="J108" i="3"/>
  <c r="I108" i="3"/>
  <c r="I107" i="3" s="1"/>
  <c r="I106" i="3" s="1"/>
  <c r="J107" i="3"/>
  <c r="J106" i="3" s="1"/>
  <c r="L103" i="3"/>
  <c r="L102" i="3" s="1"/>
  <c r="L101" i="3" s="1"/>
  <c r="K103" i="3"/>
  <c r="K102" i="3" s="1"/>
  <c r="K101" i="3" s="1"/>
  <c r="J103" i="3"/>
  <c r="I103" i="3"/>
  <c r="I102" i="3" s="1"/>
  <c r="I101" i="3" s="1"/>
  <c r="J102" i="3"/>
  <c r="J101" i="3" s="1"/>
  <c r="L98" i="3"/>
  <c r="L97" i="3" s="1"/>
  <c r="L96" i="3" s="1"/>
  <c r="K98" i="3"/>
  <c r="K97" i="3" s="1"/>
  <c r="K96" i="3" s="1"/>
  <c r="J98" i="3"/>
  <c r="I98" i="3"/>
  <c r="I97" i="3" s="1"/>
  <c r="I96" i="3" s="1"/>
  <c r="J97" i="3"/>
  <c r="J96" i="3" s="1"/>
  <c r="L91" i="3"/>
  <c r="L90" i="3" s="1"/>
  <c r="L89" i="3" s="1"/>
  <c r="L88" i="3" s="1"/>
  <c r="K91" i="3"/>
  <c r="K90" i="3" s="1"/>
  <c r="K89" i="3" s="1"/>
  <c r="K88" i="3" s="1"/>
  <c r="J91" i="3"/>
  <c r="J90" i="3" s="1"/>
  <c r="J89" i="3" s="1"/>
  <c r="J88" i="3" s="1"/>
  <c r="I91" i="3"/>
  <c r="I90" i="3" s="1"/>
  <c r="I89" i="3" s="1"/>
  <c r="I88" i="3" s="1"/>
  <c r="L86" i="3"/>
  <c r="K86" i="3"/>
  <c r="J86" i="3"/>
  <c r="I86" i="3"/>
  <c r="L85" i="3"/>
  <c r="L84" i="3" s="1"/>
  <c r="K85" i="3"/>
  <c r="K84" i="3" s="1"/>
  <c r="J85" i="3"/>
  <c r="I85" i="3"/>
  <c r="I84" i="3" s="1"/>
  <c r="J84" i="3"/>
  <c r="L80" i="3"/>
  <c r="K80" i="3"/>
  <c r="J80" i="3"/>
  <c r="I80" i="3"/>
  <c r="I79" i="3" s="1"/>
  <c r="I68" i="3" s="1"/>
  <c r="I67" i="3" s="1"/>
  <c r="L79" i="3"/>
  <c r="K79" i="3"/>
  <c r="J79" i="3"/>
  <c r="L75" i="3"/>
  <c r="L74" i="3" s="1"/>
  <c r="K75" i="3"/>
  <c r="J75" i="3"/>
  <c r="J74" i="3" s="1"/>
  <c r="I75" i="3"/>
  <c r="K74" i="3"/>
  <c r="I74" i="3"/>
  <c r="L70" i="3"/>
  <c r="L69" i="3" s="1"/>
  <c r="L68" i="3" s="1"/>
  <c r="L67" i="3" s="1"/>
  <c r="K70" i="3"/>
  <c r="K69" i="3" s="1"/>
  <c r="K68" i="3" s="1"/>
  <c r="K67" i="3" s="1"/>
  <c r="J70" i="3"/>
  <c r="I70" i="3"/>
  <c r="J69" i="3"/>
  <c r="I69" i="3"/>
  <c r="L50" i="3"/>
  <c r="L49" i="3" s="1"/>
  <c r="L48" i="3" s="1"/>
  <c r="L47" i="3" s="1"/>
  <c r="K50" i="3"/>
  <c r="K49" i="3" s="1"/>
  <c r="K48" i="3" s="1"/>
  <c r="K47" i="3" s="1"/>
  <c r="J50" i="3"/>
  <c r="J49" i="3" s="1"/>
  <c r="J48" i="3" s="1"/>
  <c r="J47" i="3" s="1"/>
  <c r="I50" i="3"/>
  <c r="I49" i="3" s="1"/>
  <c r="I48" i="3" s="1"/>
  <c r="I47" i="3" s="1"/>
  <c r="L45" i="3"/>
  <c r="L44" i="3" s="1"/>
  <c r="L43" i="3" s="1"/>
  <c r="K45" i="3"/>
  <c r="J45" i="3"/>
  <c r="J44" i="3" s="1"/>
  <c r="J43" i="3" s="1"/>
  <c r="I45" i="3"/>
  <c r="I44" i="3" s="1"/>
  <c r="I43" i="3" s="1"/>
  <c r="K44" i="3"/>
  <c r="K43" i="3" s="1"/>
  <c r="L41" i="3"/>
  <c r="K41" i="3"/>
  <c r="J41" i="3"/>
  <c r="I41" i="3"/>
  <c r="L39" i="3"/>
  <c r="K39" i="3"/>
  <c r="K38" i="3" s="1"/>
  <c r="K37" i="3" s="1"/>
  <c r="K36" i="3" s="1"/>
  <c r="J39" i="3"/>
  <c r="I39" i="3"/>
  <c r="I38" i="3" s="1"/>
  <c r="I37" i="3" s="1"/>
  <c r="L38" i="3"/>
  <c r="J38" i="3"/>
  <c r="J37" i="3" s="1"/>
  <c r="J36" i="3" s="1"/>
  <c r="L37" i="3"/>
  <c r="L36" i="3" s="1"/>
  <c r="J18" i="9"/>
  <c r="G24" i="9"/>
  <c r="F24" i="9"/>
  <c r="K23" i="9"/>
  <c r="J23" i="9"/>
  <c r="K22" i="9"/>
  <c r="J22" i="9"/>
  <c r="J21" i="9" s="1"/>
  <c r="K21" i="9"/>
  <c r="I21" i="9"/>
  <c r="I24" i="9" s="1"/>
  <c r="H21" i="9"/>
  <c r="H24" i="9" s="1"/>
  <c r="E21" i="9"/>
  <c r="E24" i="9" s="1"/>
  <c r="K20" i="9"/>
  <c r="J20" i="9"/>
  <c r="K19" i="9"/>
  <c r="J19" i="9"/>
  <c r="K18" i="9"/>
  <c r="K17" i="9"/>
  <c r="J17" i="9"/>
  <c r="K25" i="9" l="1"/>
  <c r="L95" i="8"/>
  <c r="I187" i="8"/>
  <c r="I95" i="8"/>
  <c r="K175" i="8"/>
  <c r="J241" i="8"/>
  <c r="J68" i="8"/>
  <c r="J67" i="8" s="1"/>
  <c r="L141" i="8"/>
  <c r="J188" i="8"/>
  <c r="J187" i="8" s="1"/>
  <c r="I240" i="8"/>
  <c r="L68" i="8"/>
  <c r="L67" i="8" s="1"/>
  <c r="L35" i="8" s="1"/>
  <c r="K187" i="8"/>
  <c r="L241" i="8"/>
  <c r="L240" i="8" s="1"/>
  <c r="K273" i="8"/>
  <c r="K306" i="8"/>
  <c r="J338" i="8"/>
  <c r="I338" i="8"/>
  <c r="L188" i="8"/>
  <c r="L187" i="8" s="1"/>
  <c r="I273" i="8"/>
  <c r="I306" i="8"/>
  <c r="I305" i="8" s="1"/>
  <c r="L338" i="8"/>
  <c r="K241" i="8"/>
  <c r="K240" i="8" s="1"/>
  <c r="J306" i="8"/>
  <c r="J305" i="8" s="1"/>
  <c r="L115" i="8"/>
  <c r="J35" i="8"/>
  <c r="J115" i="8"/>
  <c r="K170" i="8"/>
  <c r="L273" i="8"/>
  <c r="J273" i="8"/>
  <c r="L306" i="8"/>
  <c r="K338" i="8"/>
  <c r="I36" i="8"/>
  <c r="K161" i="8"/>
  <c r="K160" i="8" s="1"/>
  <c r="K35" i="8" s="1"/>
  <c r="I170" i="8"/>
  <c r="L141" i="1"/>
  <c r="I273" i="1"/>
  <c r="I161" i="1"/>
  <c r="I160" i="1" s="1"/>
  <c r="I188" i="1"/>
  <c r="I187" i="1" s="1"/>
  <c r="J338" i="1"/>
  <c r="J305" i="1" s="1"/>
  <c r="K141" i="1"/>
  <c r="L170" i="1"/>
  <c r="L35" i="1" s="1"/>
  <c r="K188" i="1"/>
  <c r="K187" i="1" s="1"/>
  <c r="K186" i="1" s="1"/>
  <c r="J241" i="1"/>
  <c r="J240" i="1" s="1"/>
  <c r="K338" i="1"/>
  <c r="K241" i="1"/>
  <c r="K240" i="1" s="1"/>
  <c r="L306" i="1"/>
  <c r="L338" i="1"/>
  <c r="I338" i="1"/>
  <c r="I305" i="1" s="1"/>
  <c r="I95" i="1"/>
  <c r="I115" i="1"/>
  <c r="J141" i="1"/>
  <c r="J188" i="1"/>
  <c r="J187" i="1" s="1"/>
  <c r="L241" i="1"/>
  <c r="L240" i="1" s="1"/>
  <c r="K305" i="1"/>
  <c r="I218" i="1"/>
  <c r="I241" i="1"/>
  <c r="I240" i="1" s="1"/>
  <c r="K175" i="1"/>
  <c r="K170" i="1" s="1"/>
  <c r="L187" i="1"/>
  <c r="L68" i="1"/>
  <c r="L67" i="1" s="1"/>
  <c r="J36" i="1"/>
  <c r="I68" i="1"/>
  <c r="I67" i="1" s="1"/>
  <c r="I35" i="1" s="1"/>
  <c r="I141" i="2"/>
  <c r="I241" i="2"/>
  <c r="I306" i="2"/>
  <c r="I305" i="2" s="1"/>
  <c r="L338" i="2"/>
  <c r="L305" i="2" s="1"/>
  <c r="L240" i="2"/>
  <c r="I95" i="2"/>
  <c r="I115" i="2"/>
  <c r="I175" i="2"/>
  <c r="I170" i="2" s="1"/>
  <c r="J241" i="2"/>
  <c r="J240" i="2" s="1"/>
  <c r="K141" i="2"/>
  <c r="L141" i="2"/>
  <c r="J188" i="2"/>
  <c r="J187" i="2" s="1"/>
  <c r="K241" i="2"/>
  <c r="K240" i="2" s="1"/>
  <c r="K306" i="2"/>
  <c r="K305" i="2" s="1"/>
  <c r="I187" i="2"/>
  <c r="J68" i="2"/>
  <c r="J67" i="2" s="1"/>
  <c r="L95" i="2"/>
  <c r="L35" i="2" s="1"/>
  <c r="L115" i="2"/>
  <c r="J141" i="2"/>
  <c r="L188" i="2"/>
  <c r="L187" i="2" s="1"/>
  <c r="I218" i="2"/>
  <c r="L273" i="2"/>
  <c r="K188" i="2"/>
  <c r="K187" i="2" s="1"/>
  <c r="K68" i="2"/>
  <c r="K67" i="2" s="1"/>
  <c r="K35" i="2" s="1"/>
  <c r="I161" i="2"/>
  <c r="I160" i="2" s="1"/>
  <c r="L170" i="2"/>
  <c r="J36" i="2"/>
  <c r="I68" i="2"/>
  <c r="I67" i="2" s="1"/>
  <c r="J273" i="2"/>
  <c r="I273" i="2"/>
  <c r="I36" i="3"/>
  <c r="K115" i="3"/>
  <c r="L188" i="3"/>
  <c r="J241" i="3"/>
  <c r="I273" i="3"/>
  <c r="I240" i="3" s="1"/>
  <c r="K175" i="3"/>
  <c r="J95" i="3"/>
  <c r="L115" i="3"/>
  <c r="L35" i="3" s="1"/>
  <c r="I187" i="3"/>
  <c r="K241" i="3"/>
  <c r="K240" i="3" s="1"/>
  <c r="J273" i="3"/>
  <c r="K338" i="3"/>
  <c r="I95" i="3"/>
  <c r="J188" i="3"/>
  <c r="J187" i="3" s="1"/>
  <c r="L218" i="3"/>
  <c r="L241" i="3"/>
  <c r="L240" i="3" s="1"/>
  <c r="L338" i="3"/>
  <c r="L305" i="3" s="1"/>
  <c r="K95" i="3"/>
  <c r="K35" i="3" s="1"/>
  <c r="I141" i="3"/>
  <c r="K305" i="3"/>
  <c r="K187" i="3"/>
  <c r="L95" i="3"/>
  <c r="L273" i="3"/>
  <c r="J68" i="3"/>
  <c r="J67" i="3" s="1"/>
  <c r="J35" i="3" s="1"/>
  <c r="K141" i="3"/>
  <c r="K170" i="3"/>
  <c r="J170" i="3"/>
  <c r="J24" i="9"/>
  <c r="I35" i="8" l="1"/>
  <c r="J240" i="8"/>
  <c r="J186" i="8"/>
  <c r="J370" i="8" s="1"/>
  <c r="L305" i="8"/>
  <c r="L186" i="8" s="1"/>
  <c r="L370" i="8" s="1"/>
  <c r="K305" i="8"/>
  <c r="K186" i="8" s="1"/>
  <c r="K370" i="8" s="1"/>
  <c r="I186" i="8"/>
  <c r="K35" i="1"/>
  <c r="K370" i="1" s="1"/>
  <c r="J186" i="1"/>
  <c r="I186" i="1"/>
  <c r="I370" i="1" s="1"/>
  <c r="L305" i="1"/>
  <c r="J35" i="1"/>
  <c r="J370" i="1" s="1"/>
  <c r="L186" i="1"/>
  <c r="L370" i="1" s="1"/>
  <c r="I35" i="2"/>
  <c r="L186" i="2"/>
  <c r="L370" i="2" s="1"/>
  <c r="I240" i="2"/>
  <c r="I186" i="2"/>
  <c r="K186" i="2"/>
  <c r="K370" i="2" s="1"/>
  <c r="J35" i="2"/>
  <c r="J186" i="2"/>
  <c r="K186" i="3"/>
  <c r="K370" i="3" s="1"/>
  <c r="J240" i="3"/>
  <c r="J186" i="3" s="1"/>
  <c r="J370" i="3" s="1"/>
  <c r="I186" i="3"/>
  <c r="L187" i="3"/>
  <c r="L186" i="3" s="1"/>
  <c r="L370" i="3" s="1"/>
  <c r="I35" i="3"/>
  <c r="I370" i="3" s="1"/>
  <c r="I370" i="8" l="1"/>
  <c r="J370" i="2"/>
  <c r="I370" i="2"/>
  <c r="L366" i="7"/>
  <c r="L365" i="7" s="1"/>
  <c r="K366" i="7"/>
  <c r="K365" i="7" s="1"/>
  <c r="J366" i="7"/>
  <c r="J365" i="7" s="1"/>
  <c r="I366" i="7"/>
  <c r="I365" i="7" s="1"/>
  <c r="L363" i="7"/>
  <c r="L362" i="7" s="1"/>
  <c r="K363" i="7"/>
  <c r="K362" i="7" s="1"/>
  <c r="J363" i="7"/>
  <c r="J362" i="7" s="1"/>
  <c r="I363" i="7"/>
  <c r="I362" i="7" s="1"/>
  <c r="L360" i="7"/>
  <c r="L359" i="7" s="1"/>
  <c r="K360" i="7"/>
  <c r="K359" i="7" s="1"/>
  <c r="J360" i="7"/>
  <c r="J359" i="7" s="1"/>
  <c r="I360" i="7"/>
  <c r="I359" i="7" s="1"/>
  <c r="L356" i="7"/>
  <c r="L355" i="7" s="1"/>
  <c r="K356" i="7"/>
  <c r="J356" i="7"/>
  <c r="J355" i="7" s="1"/>
  <c r="I356" i="7"/>
  <c r="I355" i="7" s="1"/>
  <c r="K355" i="7"/>
  <c r="L352" i="7"/>
  <c r="K352" i="7"/>
  <c r="K351" i="7" s="1"/>
  <c r="J352" i="7"/>
  <c r="J351" i="7" s="1"/>
  <c r="I352" i="7"/>
  <c r="I351" i="7" s="1"/>
  <c r="L351" i="7"/>
  <c r="L348" i="7"/>
  <c r="L347" i="7" s="1"/>
  <c r="K348" i="7"/>
  <c r="K347" i="7" s="1"/>
  <c r="J348" i="7"/>
  <c r="J347" i="7" s="1"/>
  <c r="I348" i="7"/>
  <c r="I347" i="7" s="1"/>
  <c r="L344" i="7"/>
  <c r="K344" i="7"/>
  <c r="J344" i="7"/>
  <c r="I344" i="7"/>
  <c r="L341" i="7"/>
  <c r="K341" i="7"/>
  <c r="J341" i="7"/>
  <c r="I341" i="7"/>
  <c r="P339" i="7"/>
  <c r="O339" i="7"/>
  <c r="N339" i="7"/>
  <c r="M339" i="7"/>
  <c r="L339" i="7"/>
  <c r="L338" i="7" s="1"/>
  <c r="K339" i="7"/>
  <c r="J339" i="7"/>
  <c r="J338" i="7" s="1"/>
  <c r="I339" i="7"/>
  <c r="I338" i="7" s="1"/>
  <c r="K338" i="7"/>
  <c r="L334" i="7"/>
  <c r="L333" i="7" s="1"/>
  <c r="K334" i="7"/>
  <c r="K333" i="7" s="1"/>
  <c r="J334" i="7"/>
  <c r="J333" i="7" s="1"/>
  <c r="I334" i="7"/>
  <c r="I333" i="7" s="1"/>
  <c r="L331" i="7"/>
  <c r="L330" i="7" s="1"/>
  <c r="K331" i="7"/>
  <c r="J331" i="7"/>
  <c r="J330" i="7" s="1"/>
  <c r="I331" i="7"/>
  <c r="K330" i="7"/>
  <c r="I330" i="7"/>
  <c r="L328" i="7"/>
  <c r="L327" i="7" s="1"/>
  <c r="K328" i="7"/>
  <c r="K327" i="7" s="1"/>
  <c r="J328" i="7"/>
  <c r="J327" i="7" s="1"/>
  <c r="I328" i="7"/>
  <c r="I327" i="7" s="1"/>
  <c r="L324" i="7"/>
  <c r="L323" i="7" s="1"/>
  <c r="K324" i="7"/>
  <c r="K323" i="7" s="1"/>
  <c r="J324" i="7"/>
  <c r="I324" i="7"/>
  <c r="I323" i="7" s="1"/>
  <c r="J323" i="7"/>
  <c r="L320" i="7"/>
  <c r="L319" i="7" s="1"/>
  <c r="K320" i="7"/>
  <c r="K319" i="7" s="1"/>
  <c r="J320" i="7"/>
  <c r="J319" i="7" s="1"/>
  <c r="I320" i="7"/>
  <c r="I319" i="7" s="1"/>
  <c r="L316" i="7"/>
  <c r="L315" i="7" s="1"/>
  <c r="K316" i="7"/>
  <c r="K315" i="7" s="1"/>
  <c r="J316" i="7"/>
  <c r="J315" i="7" s="1"/>
  <c r="I316" i="7"/>
  <c r="I315" i="7" s="1"/>
  <c r="L312" i="7"/>
  <c r="K312" i="7"/>
  <c r="J312" i="7"/>
  <c r="I312" i="7"/>
  <c r="L309" i="7"/>
  <c r="K309" i="7"/>
  <c r="J309" i="7"/>
  <c r="I309" i="7"/>
  <c r="L307" i="7"/>
  <c r="K307" i="7"/>
  <c r="J307" i="7"/>
  <c r="I307" i="7"/>
  <c r="L301" i="7"/>
  <c r="L300" i="7" s="1"/>
  <c r="K301" i="7"/>
  <c r="J301" i="7"/>
  <c r="J300" i="7" s="1"/>
  <c r="I301" i="7"/>
  <c r="K300" i="7"/>
  <c r="I300" i="7"/>
  <c r="L298" i="7"/>
  <c r="K298" i="7"/>
  <c r="J298" i="7"/>
  <c r="J297" i="7" s="1"/>
  <c r="I298" i="7"/>
  <c r="I297" i="7" s="1"/>
  <c r="L297" i="7"/>
  <c r="K297" i="7"/>
  <c r="L295" i="7"/>
  <c r="L294" i="7" s="1"/>
  <c r="K295" i="7"/>
  <c r="K294" i="7" s="1"/>
  <c r="J295" i="7"/>
  <c r="J294" i="7" s="1"/>
  <c r="I295" i="7"/>
  <c r="I294" i="7" s="1"/>
  <c r="L291" i="7"/>
  <c r="L290" i="7" s="1"/>
  <c r="K291" i="7"/>
  <c r="K290" i="7" s="1"/>
  <c r="J291" i="7"/>
  <c r="I291" i="7"/>
  <c r="I290" i="7" s="1"/>
  <c r="J290" i="7"/>
  <c r="L287" i="7"/>
  <c r="L286" i="7" s="1"/>
  <c r="K287" i="7"/>
  <c r="K286" i="7" s="1"/>
  <c r="J287" i="7"/>
  <c r="J286" i="7" s="1"/>
  <c r="I287" i="7"/>
  <c r="I286" i="7" s="1"/>
  <c r="L283" i="7"/>
  <c r="L282" i="7" s="1"/>
  <c r="K283" i="7"/>
  <c r="K282" i="7" s="1"/>
  <c r="J283" i="7"/>
  <c r="J282" i="7" s="1"/>
  <c r="I283" i="7"/>
  <c r="I282" i="7" s="1"/>
  <c r="L279" i="7"/>
  <c r="K279" i="7"/>
  <c r="J279" i="7"/>
  <c r="I279" i="7"/>
  <c r="L276" i="7"/>
  <c r="K276" i="7"/>
  <c r="J276" i="7"/>
  <c r="I276" i="7"/>
  <c r="L274" i="7"/>
  <c r="L273" i="7" s="1"/>
  <c r="K274" i="7"/>
  <c r="K273" i="7" s="1"/>
  <c r="J274" i="7"/>
  <c r="J273" i="7" s="1"/>
  <c r="I274" i="7"/>
  <c r="I273" i="7" s="1"/>
  <c r="L269" i="7"/>
  <c r="L268" i="7" s="1"/>
  <c r="K269" i="7"/>
  <c r="K268" i="7" s="1"/>
  <c r="J269" i="7"/>
  <c r="J268" i="7" s="1"/>
  <c r="I269" i="7"/>
  <c r="I268" i="7" s="1"/>
  <c r="L266" i="7"/>
  <c r="L265" i="7" s="1"/>
  <c r="K266" i="7"/>
  <c r="K265" i="7" s="1"/>
  <c r="J266" i="7"/>
  <c r="J265" i="7" s="1"/>
  <c r="I266" i="7"/>
  <c r="I265" i="7" s="1"/>
  <c r="L263" i="7"/>
  <c r="L262" i="7" s="1"/>
  <c r="K263" i="7"/>
  <c r="K262" i="7" s="1"/>
  <c r="J263" i="7"/>
  <c r="J262" i="7" s="1"/>
  <c r="I263" i="7"/>
  <c r="I262" i="7" s="1"/>
  <c r="L259" i="7"/>
  <c r="L258" i="7" s="1"/>
  <c r="K259" i="7"/>
  <c r="J259" i="7"/>
  <c r="J258" i="7" s="1"/>
  <c r="I259" i="7"/>
  <c r="I258" i="7" s="1"/>
  <c r="K258" i="7"/>
  <c r="L255" i="7"/>
  <c r="L254" i="7" s="1"/>
  <c r="K255" i="7"/>
  <c r="K254" i="7" s="1"/>
  <c r="J255" i="7"/>
  <c r="J254" i="7" s="1"/>
  <c r="I255" i="7"/>
  <c r="I254" i="7" s="1"/>
  <c r="L251" i="7"/>
  <c r="L250" i="7" s="1"/>
  <c r="K251" i="7"/>
  <c r="K250" i="7" s="1"/>
  <c r="J251" i="7"/>
  <c r="I251" i="7"/>
  <c r="I250" i="7" s="1"/>
  <c r="J250" i="7"/>
  <c r="L247" i="7"/>
  <c r="K247" i="7"/>
  <c r="J247" i="7"/>
  <c r="I247" i="7"/>
  <c r="L244" i="7"/>
  <c r="K244" i="7"/>
  <c r="J244" i="7"/>
  <c r="I244" i="7"/>
  <c r="L242" i="7"/>
  <c r="L241" i="7" s="1"/>
  <c r="K242" i="7"/>
  <c r="K241" i="7" s="1"/>
  <c r="J242" i="7"/>
  <c r="J241" i="7" s="1"/>
  <c r="I242" i="7"/>
  <c r="I241" i="7" s="1"/>
  <c r="L235" i="7"/>
  <c r="L234" i="7" s="1"/>
  <c r="L233" i="7" s="1"/>
  <c r="K235" i="7"/>
  <c r="K234" i="7" s="1"/>
  <c r="K233" i="7" s="1"/>
  <c r="J235" i="7"/>
  <c r="J234" i="7" s="1"/>
  <c r="J233" i="7" s="1"/>
  <c r="I235" i="7"/>
  <c r="I234" i="7" s="1"/>
  <c r="I233" i="7" s="1"/>
  <c r="L231" i="7"/>
  <c r="L230" i="7" s="1"/>
  <c r="L229" i="7" s="1"/>
  <c r="K231" i="7"/>
  <c r="K230" i="7" s="1"/>
  <c r="K229" i="7" s="1"/>
  <c r="J231" i="7"/>
  <c r="J230" i="7" s="1"/>
  <c r="J229" i="7" s="1"/>
  <c r="I231" i="7"/>
  <c r="I230" i="7" s="1"/>
  <c r="I229" i="7" s="1"/>
  <c r="P222" i="7"/>
  <c r="O222" i="7"/>
  <c r="N222" i="7"/>
  <c r="M222" i="7"/>
  <c r="L222" i="7"/>
  <c r="L221" i="7" s="1"/>
  <c r="K222" i="7"/>
  <c r="K221" i="7" s="1"/>
  <c r="J222" i="7"/>
  <c r="J221" i="7" s="1"/>
  <c r="I222" i="7"/>
  <c r="I221" i="7" s="1"/>
  <c r="L219" i="7"/>
  <c r="L218" i="7" s="1"/>
  <c r="K219" i="7"/>
  <c r="K218" i="7" s="1"/>
  <c r="J219" i="7"/>
  <c r="J218" i="7" s="1"/>
  <c r="I219" i="7"/>
  <c r="I218" i="7" s="1"/>
  <c r="L212" i="7"/>
  <c r="L211" i="7" s="1"/>
  <c r="L210" i="7" s="1"/>
  <c r="K212" i="7"/>
  <c r="K211" i="7" s="1"/>
  <c r="K210" i="7" s="1"/>
  <c r="J212" i="7"/>
  <c r="J211" i="7" s="1"/>
  <c r="J210" i="7" s="1"/>
  <c r="I212" i="7"/>
  <c r="I211" i="7" s="1"/>
  <c r="I210" i="7" s="1"/>
  <c r="L208" i="7"/>
  <c r="L207" i="7" s="1"/>
  <c r="K208" i="7"/>
  <c r="K207" i="7" s="1"/>
  <c r="J208" i="7"/>
  <c r="J207" i="7" s="1"/>
  <c r="I208" i="7"/>
  <c r="I207" i="7" s="1"/>
  <c r="L203" i="7"/>
  <c r="L202" i="7" s="1"/>
  <c r="K203" i="7"/>
  <c r="K202" i="7" s="1"/>
  <c r="J203" i="7"/>
  <c r="J202" i="7" s="1"/>
  <c r="I203" i="7"/>
  <c r="I202" i="7" s="1"/>
  <c r="L197" i="7"/>
  <c r="L196" i="7" s="1"/>
  <c r="K197" i="7"/>
  <c r="K196" i="7" s="1"/>
  <c r="J197" i="7"/>
  <c r="I197" i="7"/>
  <c r="I196" i="7" s="1"/>
  <c r="J196" i="7"/>
  <c r="L192" i="7"/>
  <c r="L191" i="7" s="1"/>
  <c r="K192" i="7"/>
  <c r="K191" i="7" s="1"/>
  <c r="J192" i="7"/>
  <c r="J191" i="7" s="1"/>
  <c r="I192" i="7"/>
  <c r="I191" i="7" s="1"/>
  <c r="L189" i="7"/>
  <c r="L188" i="7" s="1"/>
  <c r="K189" i="7"/>
  <c r="J189" i="7"/>
  <c r="J188" i="7" s="1"/>
  <c r="I189" i="7"/>
  <c r="I188" i="7" s="1"/>
  <c r="K188" i="7"/>
  <c r="L181" i="7"/>
  <c r="K181" i="7"/>
  <c r="K180" i="7" s="1"/>
  <c r="J181" i="7"/>
  <c r="J180" i="7" s="1"/>
  <c r="I181" i="7"/>
  <c r="I180" i="7" s="1"/>
  <c r="L180" i="7"/>
  <c r="L176" i="7"/>
  <c r="L175" i="7" s="1"/>
  <c r="L174" i="7" s="1"/>
  <c r="K176" i="7"/>
  <c r="K175" i="7" s="1"/>
  <c r="K174" i="7" s="1"/>
  <c r="J176" i="7"/>
  <c r="J175" i="7" s="1"/>
  <c r="I176" i="7"/>
  <c r="I175" i="7" s="1"/>
  <c r="L172" i="7"/>
  <c r="L171" i="7" s="1"/>
  <c r="L170" i="7" s="1"/>
  <c r="K172" i="7"/>
  <c r="J172" i="7"/>
  <c r="J171" i="7" s="1"/>
  <c r="J170" i="7" s="1"/>
  <c r="I172" i="7"/>
  <c r="I171" i="7" s="1"/>
  <c r="I170" i="7" s="1"/>
  <c r="K171" i="7"/>
  <c r="K170" i="7" s="1"/>
  <c r="L167" i="7"/>
  <c r="K167" i="7"/>
  <c r="K166" i="7" s="1"/>
  <c r="J167" i="7"/>
  <c r="J166" i="7" s="1"/>
  <c r="I167" i="7"/>
  <c r="L166" i="7"/>
  <c r="I166" i="7"/>
  <c r="L162" i="7"/>
  <c r="L161" i="7" s="1"/>
  <c r="L160" i="7" s="1"/>
  <c r="L159" i="7" s="1"/>
  <c r="K162" i="7"/>
  <c r="K161" i="7" s="1"/>
  <c r="J162" i="7"/>
  <c r="J161" i="7" s="1"/>
  <c r="I162" i="7"/>
  <c r="I161" i="7" s="1"/>
  <c r="L156" i="7"/>
  <c r="L155" i="7" s="1"/>
  <c r="L154" i="7" s="1"/>
  <c r="K156" i="7"/>
  <c r="K155" i="7" s="1"/>
  <c r="K154" i="7" s="1"/>
  <c r="J156" i="7"/>
  <c r="J155" i="7" s="1"/>
  <c r="J154" i="7" s="1"/>
  <c r="I156" i="7"/>
  <c r="I155" i="7" s="1"/>
  <c r="I154" i="7" s="1"/>
  <c r="L152" i="7"/>
  <c r="L151" i="7" s="1"/>
  <c r="K152" i="7"/>
  <c r="K151" i="7" s="1"/>
  <c r="J152" i="7"/>
  <c r="J151" i="7" s="1"/>
  <c r="I152" i="7"/>
  <c r="I151" i="7" s="1"/>
  <c r="L148" i="7"/>
  <c r="L147" i="7" s="1"/>
  <c r="L146" i="7" s="1"/>
  <c r="K148" i="7"/>
  <c r="J148" i="7"/>
  <c r="J147" i="7" s="1"/>
  <c r="J146" i="7" s="1"/>
  <c r="I148" i="7"/>
  <c r="I147" i="7" s="1"/>
  <c r="I146" i="7" s="1"/>
  <c r="K147" i="7"/>
  <c r="K146" i="7" s="1"/>
  <c r="L143" i="7"/>
  <c r="L142" i="7" s="1"/>
  <c r="L141" i="7" s="1"/>
  <c r="K143" i="7"/>
  <c r="J143" i="7"/>
  <c r="J142" i="7" s="1"/>
  <c r="J141" i="7" s="1"/>
  <c r="I143" i="7"/>
  <c r="I142" i="7" s="1"/>
  <c r="I141" i="7" s="1"/>
  <c r="K142" i="7"/>
  <c r="K141" i="7" s="1"/>
  <c r="L138" i="7"/>
  <c r="K138" i="7"/>
  <c r="K137" i="7" s="1"/>
  <c r="K136" i="7" s="1"/>
  <c r="J138" i="7"/>
  <c r="J137" i="7" s="1"/>
  <c r="J136" i="7" s="1"/>
  <c r="I138" i="7"/>
  <c r="L137" i="7"/>
  <c r="L136" i="7" s="1"/>
  <c r="I137" i="7"/>
  <c r="I136" i="7" s="1"/>
  <c r="L134" i="7"/>
  <c r="L133" i="7" s="1"/>
  <c r="L132" i="7" s="1"/>
  <c r="K134" i="7"/>
  <c r="K133" i="7" s="1"/>
  <c r="K132" i="7" s="1"/>
  <c r="J134" i="7"/>
  <c r="J133" i="7" s="1"/>
  <c r="J132" i="7" s="1"/>
  <c r="I134" i="7"/>
  <c r="I133" i="7" s="1"/>
  <c r="I132" i="7" s="1"/>
  <c r="L130" i="7"/>
  <c r="L129" i="7" s="1"/>
  <c r="L128" i="7" s="1"/>
  <c r="K130" i="7"/>
  <c r="K129" i="7" s="1"/>
  <c r="K128" i="7" s="1"/>
  <c r="J130" i="7"/>
  <c r="I130" i="7"/>
  <c r="I129" i="7" s="1"/>
  <c r="I128" i="7" s="1"/>
  <c r="J129" i="7"/>
  <c r="J128" i="7" s="1"/>
  <c r="L126" i="7"/>
  <c r="L125" i="7" s="1"/>
  <c r="L124" i="7" s="1"/>
  <c r="K126" i="7"/>
  <c r="K125" i="7" s="1"/>
  <c r="K124" i="7" s="1"/>
  <c r="J126" i="7"/>
  <c r="I126" i="7"/>
  <c r="I125" i="7" s="1"/>
  <c r="I124" i="7" s="1"/>
  <c r="J125" i="7"/>
  <c r="J124" i="7" s="1"/>
  <c r="L122" i="7"/>
  <c r="L121" i="7" s="1"/>
  <c r="L120" i="7" s="1"/>
  <c r="K122" i="7"/>
  <c r="K121" i="7" s="1"/>
  <c r="K120" i="7" s="1"/>
  <c r="J122" i="7"/>
  <c r="J121" i="7" s="1"/>
  <c r="J120" i="7" s="1"/>
  <c r="I122" i="7"/>
  <c r="I121" i="7" s="1"/>
  <c r="I120" i="7" s="1"/>
  <c r="L117" i="7"/>
  <c r="L116" i="7" s="1"/>
  <c r="L115" i="7" s="1"/>
  <c r="K117" i="7"/>
  <c r="K116" i="7" s="1"/>
  <c r="K115" i="7" s="1"/>
  <c r="J117" i="7"/>
  <c r="J116" i="7" s="1"/>
  <c r="J115" i="7" s="1"/>
  <c r="I117" i="7"/>
  <c r="I116" i="7" s="1"/>
  <c r="I115" i="7" s="1"/>
  <c r="L111" i="7"/>
  <c r="L110" i="7" s="1"/>
  <c r="K111" i="7"/>
  <c r="K110" i="7" s="1"/>
  <c r="J111" i="7"/>
  <c r="J110" i="7" s="1"/>
  <c r="I111" i="7"/>
  <c r="I110" i="7" s="1"/>
  <c r="L107" i="7"/>
  <c r="K107" i="7"/>
  <c r="K106" i="7" s="1"/>
  <c r="K105" i="7" s="1"/>
  <c r="J107" i="7"/>
  <c r="J106" i="7" s="1"/>
  <c r="J105" i="7" s="1"/>
  <c r="I107" i="7"/>
  <c r="L106" i="7"/>
  <c r="L105" i="7" s="1"/>
  <c r="I106" i="7"/>
  <c r="I105" i="7" s="1"/>
  <c r="L102" i="7"/>
  <c r="L101" i="7" s="1"/>
  <c r="L100" i="7" s="1"/>
  <c r="K102" i="7"/>
  <c r="K101" i="7" s="1"/>
  <c r="K100" i="7" s="1"/>
  <c r="J102" i="7"/>
  <c r="J101" i="7" s="1"/>
  <c r="J100" i="7" s="1"/>
  <c r="I102" i="7"/>
  <c r="I101" i="7" s="1"/>
  <c r="I100" i="7" s="1"/>
  <c r="L97" i="7"/>
  <c r="K97" i="7"/>
  <c r="K96" i="7" s="1"/>
  <c r="K95" i="7" s="1"/>
  <c r="J97" i="7"/>
  <c r="J96" i="7" s="1"/>
  <c r="J95" i="7" s="1"/>
  <c r="J94" i="7" s="1"/>
  <c r="I97" i="7"/>
  <c r="L96" i="7"/>
  <c r="L95" i="7" s="1"/>
  <c r="I96" i="7"/>
  <c r="I95" i="7" s="1"/>
  <c r="L90" i="7"/>
  <c r="L89" i="7" s="1"/>
  <c r="L88" i="7" s="1"/>
  <c r="L87" i="7" s="1"/>
  <c r="K90" i="7"/>
  <c r="K89" i="7" s="1"/>
  <c r="K88" i="7" s="1"/>
  <c r="K87" i="7" s="1"/>
  <c r="J90" i="7"/>
  <c r="J89" i="7" s="1"/>
  <c r="J88" i="7" s="1"/>
  <c r="J87" i="7" s="1"/>
  <c r="I90" i="7"/>
  <c r="I89" i="7" s="1"/>
  <c r="I88" i="7" s="1"/>
  <c r="I87" i="7" s="1"/>
  <c r="L85" i="7"/>
  <c r="L84" i="7" s="1"/>
  <c r="L83" i="7" s="1"/>
  <c r="K85" i="7"/>
  <c r="J85" i="7"/>
  <c r="J84" i="7" s="1"/>
  <c r="J83" i="7" s="1"/>
  <c r="I85" i="7"/>
  <c r="I84" i="7" s="1"/>
  <c r="I83" i="7" s="1"/>
  <c r="K84" i="7"/>
  <c r="K83" i="7" s="1"/>
  <c r="L79" i="7"/>
  <c r="L78" i="7" s="1"/>
  <c r="K79" i="7"/>
  <c r="K78" i="7" s="1"/>
  <c r="J79" i="7"/>
  <c r="J78" i="7" s="1"/>
  <c r="I79" i="7"/>
  <c r="I78" i="7" s="1"/>
  <c r="L74" i="7"/>
  <c r="L73" i="7" s="1"/>
  <c r="K74" i="7"/>
  <c r="K73" i="7" s="1"/>
  <c r="J74" i="7"/>
  <c r="J73" i="7" s="1"/>
  <c r="I74" i="7"/>
  <c r="I73" i="7" s="1"/>
  <c r="L69" i="7"/>
  <c r="L68" i="7" s="1"/>
  <c r="K69" i="7"/>
  <c r="K68" i="7" s="1"/>
  <c r="J69" i="7"/>
  <c r="J68" i="7" s="1"/>
  <c r="I69" i="7"/>
  <c r="I68" i="7" s="1"/>
  <c r="L49" i="7"/>
  <c r="L48" i="7" s="1"/>
  <c r="L47" i="7" s="1"/>
  <c r="L46" i="7" s="1"/>
  <c r="K49" i="7"/>
  <c r="K48" i="7" s="1"/>
  <c r="K47" i="7" s="1"/>
  <c r="K46" i="7" s="1"/>
  <c r="J49" i="7"/>
  <c r="J48" i="7" s="1"/>
  <c r="J47" i="7" s="1"/>
  <c r="J46" i="7" s="1"/>
  <c r="I49" i="7"/>
  <c r="I48" i="7" s="1"/>
  <c r="I47" i="7" s="1"/>
  <c r="I46" i="7" s="1"/>
  <c r="L44" i="7"/>
  <c r="L43" i="7" s="1"/>
  <c r="L42" i="7" s="1"/>
  <c r="K44" i="7"/>
  <c r="K43" i="7" s="1"/>
  <c r="K42" i="7" s="1"/>
  <c r="J44" i="7"/>
  <c r="J43" i="7" s="1"/>
  <c r="J42" i="7" s="1"/>
  <c r="I44" i="7"/>
  <c r="I43" i="7" s="1"/>
  <c r="I42" i="7" s="1"/>
  <c r="L40" i="7"/>
  <c r="K40" i="7"/>
  <c r="J40" i="7"/>
  <c r="I40" i="7"/>
  <c r="L38" i="7"/>
  <c r="L37" i="7" s="1"/>
  <c r="L36" i="7" s="1"/>
  <c r="K38" i="7"/>
  <c r="K37" i="7" s="1"/>
  <c r="K36" i="7" s="1"/>
  <c r="J38" i="7"/>
  <c r="J37" i="7" s="1"/>
  <c r="J36" i="7" s="1"/>
  <c r="J35" i="7" s="1"/>
  <c r="I38" i="7"/>
  <c r="I37" i="7" s="1"/>
  <c r="I36" i="7" s="1"/>
  <c r="I67" i="7" l="1"/>
  <c r="I66" i="7" s="1"/>
  <c r="J67" i="7"/>
  <c r="J66" i="7" s="1"/>
  <c r="J306" i="7"/>
  <c r="J174" i="7"/>
  <c r="J240" i="7"/>
  <c r="K67" i="7"/>
  <c r="K66" i="7" s="1"/>
  <c r="L187" i="7"/>
  <c r="L186" i="7" s="1"/>
  <c r="L140" i="7"/>
  <c r="K306" i="7"/>
  <c r="K305" i="7" s="1"/>
  <c r="I94" i="7"/>
  <c r="I35" i="7"/>
  <c r="L67" i="7"/>
  <c r="L66" i="7" s="1"/>
  <c r="L35" i="7"/>
  <c r="I337" i="7"/>
  <c r="I174" i="7"/>
  <c r="L94" i="7"/>
  <c r="I306" i="7"/>
  <c r="I305" i="7" s="1"/>
  <c r="I304" i="7" s="1"/>
  <c r="K187" i="7"/>
  <c r="K94" i="7"/>
  <c r="L306" i="7"/>
  <c r="L305" i="7" s="1"/>
  <c r="L304" i="7" s="1"/>
  <c r="I160" i="7"/>
  <c r="I159" i="7" s="1"/>
  <c r="K35" i="7"/>
  <c r="J160" i="7"/>
  <c r="J159" i="7" s="1"/>
  <c r="I217" i="7"/>
  <c r="J217" i="7"/>
  <c r="L169" i="7"/>
  <c r="J305" i="7"/>
  <c r="L217" i="7"/>
  <c r="K240" i="7"/>
  <c r="K239" i="7" s="1"/>
  <c r="L272" i="7"/>
  <c r="I240" i="7"/>
  <c r="J272" i="7"/>
  <c r="J239" i="7" s="1"/>
  <c r="I114" i="7"/>
  <c r="I187" i="7"/>
  <c r="L240" i="7"/>
  <c r="J337" i="7"/>
  <c r="J114" i="7"/>
  <c r="J187" i="7"/>
  <c r="J186" i="7" s="1"/>
  <c r="K337" i="7"/>
  <c r="L114" i="7"/>
  <c r="L337" i="7"/>
  <c r="K114" i="7"/>
  <c r="K140" i="7"/>
  <c r="K169" i="7"/>
  <c r="I140" i="7"/>
  <c r="I169" i="7"/>
  <c r="K217" i="7"/>
  <c r="K272" i="7"/>
  <c r="K160" i="7"/>
  <c r="K159" i="7" s="1"/>
  <c r="J140" i="7"/>
  <c r="J169" i="7"/>
  <c r="I272" i="7"/>
  <c r="I34" i="7" l="1"/>
  <c r="L34" i="7"/>
  <c r="I186" i="7"/>
  <c r="K186" i="7"/>
  <c r="J34" i="7"/>
  <c r="J304" i="7"/>
  <c r="K34" i="7"/>
  <c r="L239" i="7"/>
  <c r="J185" i="7"/>
  <c r="J369" i="7" s="1"/>
  <c r="I239" i="7"/>
  <c r="I185" i="7" s="1"/>
  <c r="I369" i="7" s="1"/>
  <c r="K304" i="7"/>
  <c r="K185" i="7" s="1"/>
  <c r="K369" i="7" s="1"/>
  <c r="L185" i="7"/>
  <c r="L369" i="7" s="1"/>
  <c r="L367" i="6"/>
  <c r="K367" i="6"/>
  <c r="K366" i="6" s="1"/>
  <c r="J367" i="6"/>
  <c r="I367" i="6"/>
  <c r="I366" i="6" s="1"/>
  <c r="L366" i="6"/>
  <c r="J366" i="6"/>
  <c r="L364" i="6"/>
  <c r="L363" i="6" s="1"/>
  <c r="K364" i="6"/>
  <c r="J364" i="6"/>
  <c r="J363" i="6" s="1"/>
  <c r="I364" i="6"/>
  <c r="K363" i="6"/>
  <c r="I363" i="6"/>
  <c r="L361" i="6"/>
  <c r="L360" i="6" s="1"/>
  <c r="K361" i="6"/>
  <c r="K360" i="6" s="1"/>
  <c r="J361" i="6"/>
  <c r="J360" i="6" s="1"/>
  <c r="I361" i="6"/>
  <c r="I360" i="6" s="1"/>
  <c r="L357" i="6"/>
  <c r="K357" i="6"/>
  <c r="K356" i="6" s="1"/>
  <c r="J357" i="6"/>
  <c r="I357" i="6"/>
  <c r="I356" i="6" s="1"/>
  <c r="L356" i="6"/>
  <c r="J356" i="6"/>
  <c r="L353" i="6"/>
  <c r="L352" i="6" s="1"/>
  <c r="K353" i="6"/>
  <c r="J353" i="6"/>
  <c r="J352" i="6" s="1"/>
  <c r="I353" i="6"/>
  <c r="K352" i="6"/>
  <c r="I352" i="6"/>
  <c r="L349" i="6"/>
  <c r="L348" i="6" s="1"/>
  <c r="K349" i="6"/>
  <c r="K348" i="6" s="1"/>
  <c r="J349" i="6"/>
  <c r="J348" i="6" s="1"/>
  <c r="I349" i="6"/>
  <c r="I348" i="6" s="1"/>
  <c r="L345" i="6"/>
  <c r="K345" i="6"/>
  <c r="J345" i="6"/>
  <c r="I345" i="6"/>
  <c r="L342" i="6"/>
  <c r="K342" i="6"/>
  <c r="J342" i="6"/>
  <c r="I342" i="6"/>
  <c r="P340" i="6"/>
  <c r="O340" i="6"/>
  <c r="N340" i="6"/>
  <c r="M340" i="6"/>
  <c r="L340" i="6"/>
  <c r="K340" i="6"/>
  <c r="K339" i="6" s="1"/>
  <c r="K338" i="6" s="1"/>
  <c r="J340" i="6"/>
  <c r="I340" i="6"/>
  <c r="I339" i="6" s="1"/>
  <c r="L339" i="6"/>
  <c r="J339" i="6"/>
  <c r="J338" i="6" s="1"/>
  <c r="L335" i="6"/>
  <c r="K335" i="6"/>
  <c r="K334" i="6" s="1"/>
  <c r="J335" i="6"/>
  <c r="I335" i="6"/>
  <c r="I334" i="6" s="1"/>
  <c r="L334" i="6"/>
  <c r="J334" i="6"/>
  <c r="L332" i="6"/>
  <c r="L331" i="6" s="1"/>
  <c r="K332" i="6"/>
  <c r="J332" i="6"/>
  <c r="J331" i="6" s="1"/>
  <c r="I332" i="6"/>
  <c r="K331" i="6"/>
  <c r="I331" i="6"/>
  <c r="L329" i="6"/>
  <c r="L328" i="6" s="1"/>
  <c r="K329" i="6"/>
  <c r="K328" i="6" s="1"/>
  <c r="J329" i="6"/>
  <c r="J328" i="6" s="1"/>
  <c r="I329" i="6"/>
  <c r="I328" i="6" s="1"/>
  <c r="L325" i="6"/>
  <c r="K325" i="6"/>
  <c r="K324" i="6" s="1"/>
  <c r="J325" i="6"/>
  <c r="I325" i="6"/>
  <c r="I324" i="6" s="1"/>
  <c r="L324" i="6"/>
  <c r="J324" i="6"/>
  <c r="L321" i="6"/>
  <c r="L320" i="6" s="1"/>
  <c r="K321" i="6"/>
  <c r="J321" i="6"/>
  <c r="J320" i="6" s="1"/>
  <c r="I321" i="6"/>
  <c r="K320" i="6"/>
  <c r="I320" i="6"/>
  <c r="L317" i="6"/>
  <c r="L316" i="6" s="1"/>
  <c r="K317" i="6"/>
  <c r="K316" i="6" s="1"/>
  <c r="J317" i="6"/>
  <c r="J316" i="6" s="1"/>
  <c r="I317" i="6"/>
  <c r="I316" i="6" s="1"/>
  <c r="L313" i="6"/>
  <c r="K313" i="6"/>
  <c r="J313" i="6"/>
  <c r="I313" i="6"/>
  <c r="L310" i="6"/>
  <c r="K310" i="6"/>
  <c r="J310" i="6"/>
  <c r="I310" i="6"/>
  <c r="L308" i="6"/>
  <c r="L307" i="6" s="1"/>
  <c r="K308" i="6"/>
  <c r="J308" i="6"/>
  <c r="J307" i="6" s="1"/>
  <c r="I308" i="6"/>
  <c r="K307" i="6"/>
  <c r="I307" i="6"/>
  <c r="L302" i="6"/>
  <c r="K302" i="6"/>
  <c r="K301" i="6" s="1"/>
  <c r="J302" i="6"/>
  <c r="I302" i="6"/>
  <c r="I301" i="6" s="1"/>
  <c r="L301" i="6"/>
  <c r="J301" i="6"/>
  <c r="L299" i="6"/>
  <c r="L298" i="6" s="1"/>
  <c r="K299" i="6"/>
  <c r="J299" i="6"/>
  <c r="J298" i="6" s="1"/>
  <c r="I299" i="6"/>
  <c r="K298" i="6"/>
  <c r="I298" i="6"/>
  <c r="L296" i="6"/>
  <c r="L295" i="6" s="1"/>
  <c r="K296" i="6"/>
  <c r="K295" i="6" s="1"/>
  <c r="J296" i="6"/>
  <c r="J295" i="6" s="1"/>
  <c r="I296" i="6"/>
  <c r="I295" i="6" s="1"/>
  <c r="L292" i="6"/>
  <c r="K292" i="6"/>
  <c r="K291" i="6" s="1"/>
  <c r="J292" i="6"/>
  <c r="I292" i="6"/>
  <c r="I291" i="6" s="1"/>
  <c r="L291" i="6"/>
  <c r="J291" i="6"/>
  <c r="L288" i="6"/>
  <c r="L287" i="6" s="1"/>
  <c r="K288" i="6"/>
  <c r="J288" i="6"/>
  <c r="J287" i="6" s="1"/>
  <c r="I288" i="6"/>
  <c r="K287" i="6"/>
  <c r="I287" i="6"/>
  <c r="L284" i="6"/>
  <c r="L283" i="6" s="1"/>
  <c r="K284" i="6"/>
  <c r="K283" i="6" s="1"/>
  <c r="J284" i="6"/>
  <c r="I284" i="6"/>
  <c r="I283" i="6" s="1"/>
  <c r="J283" i="6"/>
  <c r="L280" i="6"/>
  <c r="K280" i="6"/>
  <c r="J280" i="6"/>
  <c r="I280" i="6"/>
  <c r="L277" i="6"/>
  <c r="K277" i="6"/>
  <c r="J277" i="6"/>
  <c r="I277" i="6"/>
  <c r="L275" i="6"/>
  <c r="L274" i="6" s="1"/>
  <c r="K275" i="6"/>
  <c r="J275" i="6"/>
  <c r="J274" i="6" s="1"/>
  <c r="I275" i="6"/>
  <c r="K274" i="6"/>
  <c r="K273" i="6" s="1"/>
  <c r="I274" i="6"/>
  <c r="L270" i="6"/>
  <c r="L269" i="6" s="1"/>
  <c r="K270" i="6"/>
  <c r="J270" i="6"/>
  <c r="J269" i="6" s="1"/>
  <c r="I270" i="6"/>
  <c r="K269" i="6"/>
  <c r="I269" i="6"/>
  <c r="L267" i="6"/>
  <c r="L266" i="6" s="1"/>
  <c r="K267" i="6"/>
  <c r="J267" i="6"/>
  <c r="I267" i="6"/>
  <c r="I266" i="6" s="1"/>
  <c r="K266" i="6"/>
  <c r="J266" i="6"/>
  <c r="L264" i="6"/>
  <c r="K264" i="6"/>
  <c r="K263" i="6" s="1"/>
  <c r="J264" i="6"/>
  <c r="I264" i="6"/>
  <c r="I263" i="6" s="1"/>
  <c r="L263" i="6"/>
  <c r="J263" i="6"/>
  <c r="L260" i="6"/>
  <c r="L259" i="6" s="1"/>
  <c r="K260" i="6"/>
  <c r="J260" i="6"/>
  <c r="J259" i="6" s="1"/>
  <c r="I260" i="6"/>
  <c r="K259" i="6"/>
  <c r="I259" i="6"/>
  <c r="L256" i="6"/>
  <c r="L255" i="6" s="1"/>
  <c r="K256" i="6"/>
  <c r="J256" i="6"/>
  <c r="I256" i="6"/>
  <c r="I255" i="6" s="1"/>
  <c r="K255" i="6"/>
  <c r="J255" i="6"/>
  <c r="L252" i="6"/>
  <c r="K252" i="6"/>
  <c r="K251" i="6" s="1"/>
  <c r="K241" i="6" s="1"/>
  <c r="J252" i="6"/>
  <c r="I252" i="6"/>
  <c r="I251" i="6" s="1"/>
  <c r="L251" i="6"/>
  <c r="J251" i="6"/>
  <c r="L248" i="6"/>
  <c r="K248" i="6"/>
  <c r="J248" i="6"/>
  <c r="I248" i="6"/>
  <c r="L245" i="6"/>
  <c r="K245" i="6"/>
  <c r="J245" i="6"/>
  <c r="I245" i="6"/>
  <c r="L243" i="6"/>
  <c r="L242" i="6" s="1"/>
  <c r="K243" i="6"/>
  <c r="J243" i="6"/>
  <c r="I243" i="6"/>
  <c r="K242" i="6"/>
  <c r="J242" i="6"/>
  <c r="I242" i="6"/>
  <c r="L236" i="6"/>
  <c r="L235" i="6" s="1"/>
  <c r="L234" i="6" s="1"/>
  <c r="K236" i="6"/>
  <c r="J236" i="6"/>
  <c r="J235" i="6" s="1"/>
  <c r="J234" i="6" s="1"/>
  <c r="I236" i="6"/>
  <c r="K235" i="6"/>
  <c r="K234" i="6" s="1"/>
  <c r="I235" i="6"/>
  <c r="I234" i="6" s="1"/>
  <c r="L232" i="6"/>
  <c r="L231" i="6" s="1"/>
  <c r="L230" i="6" s="1"/>
  <c r="K232" i="6"/>
  <c r="J232" i="6"/>
  <c r="J231" i="6" s="1"/>
  <c r="J230" i="6" s="1"/>
  <c r="I232" i="6"/>
  <c r="K231" i="6"/>
  <c r="K230" i="6" s="1"/>
  <c r="I231" i="6"/>
  <c r="I230" i="6" s="1"/>
  <c r="P223" i="6"/>
  <c r="O223" i="6"/>
  <c r="N223" i="6"/>
  <c r="M223" i="6"/>
  <c r="L223" i="6"/>
  <c r="K223" i="6"/>
  <c r="K222" i="6" s="1"/>
  <c r="J223" i="6"/>
  <c r="I223" i="6"/>
  <c r="I222" i="6" s="1"/>
  <c r="L222" i="6"/>
  <c r="J222" i="6"/>
  <c r="L220" i="6"/>
  <c r="L219" i="6" s="1"/>
  <c r="L218" i="6" s="1"/>
  <c r="K220" i="6"/>
  <c r="J220" i="6"/>
  <c r="J219" i="6" s="1"/>
  <c r="J218" i="6" s="1"/>
  <c r="I220" i="6"/>
  <c r="K219" i="6"/>
  <c r="K218" i="6" s="1"/>
  <c r="I219" i="6"/>
  <c r="L213" i="6"/>
  <c r="L212" i="6" s="1"/>
  <c r="L211" i="6" s="1"/>
  <c r="K213" i="6"/>
  <c r="J213" i="6"/>
  <c r="J212" i="6" s="1"/>
  <c r="J211" i="6" s="1"/>
  <c r="I213" i="6"/>
  <c r="K212" i="6"/>
  <c r="K211" i="6" s="1"/>
  <c r="I212" i="6"/>
  <c r="I211" i="6" s="1"/>
  <c r="L209" i="6"/>
  <c r="L208" i="6" s="1"/>
  <c r="K209" i="6"/>
  <c r="J209" i="6"/>
  <c r="J208" i="6" s="1"/>
  <c r="I209" i="6"/>
  <c r="K208" i="6"/>
  <c r="I208" i="6"/>
  <c r="L204" i="6"/>
  <c r="L203" i="6" s="1"/>
  <c r="K204" i="6"/>
  <c r="J204" i="6"/>
  <c r="I204" i="6"/>
  <c r="I203" i="6" s="1"/>
  <c r="K203" i="6"/>
  <c r="J203" i="6"/>
  <c r="L198" i="6"/>
  <c r="K198" i="6"/>
  <c r="K197" i="6" s="1"/>
  <c r="K188" i="6" s="1"/>
  <c r="J198" i="6"/>
  <c r="I198" i="6"/>
  <c r="I197" i="6" s="1"/>
  <c r="L197" i="6"/>
  <c r="J197" i="6"/>
  <c r="L193" i="6"/>
  <c r="L192" i="6" s="1"/>
  <c r="K193" i="6"/>
  <c r="J193" i="6"/>
  <c r="J192" i="6" s="1"/>
  <c r="I193" i="6"/>
  <c r="K192" i="6"/>
  <c r="I192" i="6"/>
  <c r="L190" i="6"/>
  <c r="L189" i="6" s="1"/>
  <c r="K190" i="6"/>
  <c r="J190" i="6"/>
  <c r="I190" i="6"/>
  <c r="I189" i="6" s="1"/>
  <c r="I188" i="6" s="1"/>
  <c r="K189" i="6"/>
  <c r="J189" i="6"/>
  <c r="L182" i="6"/>
  <c r="K182" i="6"/>
  <c r="K181" i="6" s="1"/>
  <c r="J182" i="6"/>
  <c r="I182" i="6"/>
  <c r="I181" i="6" s="1"/>
  <c r="L181" i="6"/>
  <c r="J181" i="6"/>
  <c r="L177" i="6"/>
  <c r="L176" i="6" s="1"/>
  <c r="L175" i="6" s="1"/>
  <c r="K177" i="6"/>
  <c r="J177" i="6"/>
  <c r="J176" i="6" s="1"/>
  <c r="J175" i="6" s="1"/>
  <c r="I177" i="6"/>
  <c r="K176" i="6"/>
  <c r="K175" i="6" s="1"/>
  <c r="I176" i="6"/>
  <c r="L173" i="6"/>
  <c r="L172" i="6" s="1"/>
  <c r="L171" i="6" s="1"/>
  <c r="L170" i="6" s="1"/>
  <c r="K173" i="6"/>
  <c r="J173" i="6"/>
  <c r="J172" i="6" s="1"/>
  <c r="J171" i="6" s="1"/>
  <c r="I173" i="6"/>
  <c r="K172" i="6"/>
  <c r="K171" i="6" s="1"/>
  <c r="K170" i="6" s="1"/>
  <c r="I172" i="6"/>
  <c r="I171" i="6" s="1"/>
  <c r="L168" i="6"/>
  <c r="K168" i="6"/>
  <c r="K167" i="6" s="1"/>
  <c r="J168" i="6"/>
  <c r="I168" i="6"/>
  <c r="I167" i="6" s="1"/>
  <c r="L167" i="6"/>
  <c r="J167" i="6"/>
  <c r="L163" i="6"/>
  <c r="L162" i="6" s="1"/>
  <c r="L161" i="6" s="1"/>
  <c r="L160" i="6" s="1"/>
  <c r="K163" i="6"/>
  <c r="J163" i="6"/>
  <c r="J162" i="6" s="1"/>
  <c r="J161" i="6" s="1"/>
  <c r="J160" i="6" s="1"/>
  <c r="I163" i="6"/>
  <c r="K162" i="6"/>
  <c r="K161" i="6" s="1"/>
  <c r="K160" i="6" s="1"/>
  <c r="I162" i="6"/>
  <c r="L157" i="6"/>
  <c r="K157" i="6"/>
  <c r="K156" i="6" s="1"/>
  <c r="K155" i="6" s="1"/>
  <c r="J157" i="6"/>
  <c r="I157" i="6"/>
  <c r="I156" i="6" s="1"/>
  <c r="I155" i="6" s="1"/>
  <c r="L156" i="6"/>
  <c r="L155" i="6" s="1"/>
  <c r="J156" i="6"/>
  <c r="J155" i="6"/>
  <c r="L153" i="6"/>
  <c r="K153" i="6"/>
  <c r="K152" i="6" s="1"/>
  <c r="J153" i="6"/>
  <c r="I153" i="6"/>
  <c r="I152" i="6" s="1"/>
  <c r="L152" i="6"/>
  <c r="J152" i="6"/>
  <c r="L149" i="6"/>
  <c r="L148" i="6" s="1"/>
  <c r="L147" i="6" s="1"/>
  <c r="K149" i="6"/>
  <c r="J149" i="6"/>
  <c r="J148" i="6" s="1"/>
  <c r="J147" i="6" s="1"/>
  <c r="I149" i="6"/>
  <c r="K148" i="6"/>
  <c r="K147" i="6" s="1"/>
  <c r="I148" i="6"/>
  <c r="I147" i="6" s="1"/>
  <c r="L144" i="6"/>
  <c r="L143" i="6" s="1"/>
  <c r="L142" i="6" s="1"/>
  <c r="K144" i="6"/>
  <c r="J144" i="6"/>
  <c r="J143" i="6" s="1"/>
  <c r="J142" i="6" s="1"/>
  <c r="I144" i="6"/>
  <c r="K143" i="6"/>
  <c r="K142" i="6" s="1"/>
  <c r="I143" i="6"/>
  <c r="I142" i="6" s="1"/>
  <c r="L139" i="6"/>
  <c r="K139" i="6"/>
  <c r="K138" i="6" s="1"/>
  <c r="K137" i="6" s="1"/>
  <c r="J139" i="6"/>
  <c r="I139" i="6"/>
  <c r="I138" i="6" s="1"/>
  <c r="I137" i="6" s="1"/>
  <c r="L138" i="6"/>
  <c r="J138" i="6"/>
  <c r="L137" i="6"/>
  <c r="J137" i="6"/>
  <c r="L135" i="6"/>
  <c r="K135" i="6"/>
  <c r="K134" i="6" s="1"/>
  <c r="K133" i="6" s="1"/>
  <c r="J135" i="6"/>
  <c r="I135" i="6"/>
  <c r="I134" i="6" s="1"/>
  <c r="I133" i="6" s="1"/>
  <c r="L134" i="6"/>
  <c r="L133" i="6" s="1"/>
  <c r="J134" i="6"/>
  <c r="J133" i="6"/>
  <c r="L131" i="6"/>
  <c r="K131" i="6"/>
  <c r="K130" i="6" s="1"/>
  <c r="K129" i="6" s="1"/>
  <c r="J131" i="6"/>
  <c r="I131" i="6"/>
  <c r="I130" i="6" s="1"/>
  <c r="I129" i="6" s="1"/>
  <c r="L130" i="6"/>
  <c r="L129" i="6" s="1"/>
  <c r="J130" i="6"/>
  <c r="J129" i="6"/>
  <c r="L127" i="6"/>
  <c r="K127" i="6"/>
  <c r="K126" i="6" s="1"/>
  <c r="K125" i="6" s="1"/>
  <c r="J127" i="6"/>
  <c r="I127" i="6"/>
  <c r="I126" i="6" s="1"/>
  <c r="I125" i="6" s="1"/>
  <c r="L126" i="6"/>
  <c r="L125" i="6" s="1"/>
  <c r="J126" i="6"/>
  <c r="J125" i="6"/>
  <c r="L123" i="6"/>
  <c r="K123" i="6"/>
  <c r="K122" i="6" s="1"/>
  <c r="K121" i="6" s="1"/>
  <c r="J123" i="6"/>
  <c r="I123" i="6"/>
  <c r="I122" i="6" s="1"/>
  <c r="I121" i="6" s="1"/>
  <c r="L122" i="6"/>
  <c r="L121" i="6" s="1"/>
  <c r="J122" i="6"/>
  <c r="J121" i="6"/>
  <c r="L118" i="6"/>
  <c r="K118" i="6"/>
  <c r="K117" i="6" s="1"/>
  <c r="K116" i="6" s="1"/>
  <c r="J118" i="6"/>
  <c r="I118" i="6"/>
  <c r="I117" i="6" s="1"/>
  <c r="I116" i="6" s="1"/>
  <c r="I115" i="6" s="1"/>
  <c r="L117" i="6"/>
  <c r="L116" i="6" s="1"/>
  <c r="J117" i="6"/>
  <c r="J116" i="6"/>
  <c r="J115" i="6" s="1"/>
  <c r="L112" i="6"/>
  <c r="L111" i="6" s="1"/>
  <c r="K112" i="6"/>
  <c r="J112" i="6"/>
  <c r="I112" i="6"/>
  <c r="K111" i="6"/>
  <c r="J111" i="6"/>
  <c r="I111" i="6"/>
  <c r="L108" i="6"/>
  <c r="K108" i="6"/>
  <c r="K107" i="6" s="1"/>
  <c r="K106" i="6" s="1"/>
  <c r="J108" i="6"/>
  <c r="I108" i="6"/>
  <c r="I107" i="6" s="1"/>
  <c r="I106" i="6" s="1"/>
  <c r="L107" i="6"/>
  <c r="L106" i="6" s="1"/>
  <c r="J107" i="6"/>
  <c r="J106" i="6"/>
  <c r="L103" i="6"/>
  <c r="K103" i="6"/>
  <c r="K102" i="6" s="1"/>
  <c r="K101" i="6" s="1"/>
  <c r="J103" i="6"/>
  <c r="I103" i="6"/>
  <c r="I102" i="6" s="1"/>
  <c r="I101" i="6" s="1"/>
  <c r="L102" i="6"/>
  <c r="L101" i="6" s="1"/>
  <c r="J102" i="6"/>
  <c r="J101" i="6"/>
  <c r="L98" i="6"/>
  <c r="K98" i="6"/>
  <c r="K97" i="6" s="1"/>
  <c r="K96" i="6" s="1"/>
  <c r="J98" i="6"/>
  <c r="I98" i="6"/>
  <c r="I97" i="6" s="1"/>
  <c r="I96" i="6" s="1"/>
  <c r="L97" i="6"/>
  <c r="L96" i="6" s="1"/>
  <c r="J97" i="6"/>
  <c r="J96" i="6"/>
  <c r="J95" i="6" s="1"/>
  <c r="L91" i="6"/>
  <c r="L90" i="6" s="1"/>
  <c r="L89" i="6" s="1"/>
  <c r="L88" i="6" s="1"/>
  <c r="K91" i="6"/>
  <c r="K90" i="6" s="1"/>
  <c r="K89" i="6" s="1"/>
  <c r="K88" i="6" s="1"/>
  <c r="J91" i="6"/>
  <c r="I91" i="6"/>
  <c r="I90" i="6" s="1"/>
  <c r="I89" i="6" s="1"/>
  <c r="I88" i="6" s="1"/>
  <c r="J90" i="6"/>
  <c r="J89" i="6" s="1"/>
  <c r="J88" i="6" s="1"/>
  <c r="L86" i="6"/>
  <c r="L85" i="6" s="1"/>
  <c r="L84" i="6" s="1"/>
  <c r="K86" i="6"/>
  <c r="J86" i="6"/>
  <c r="J85" i="6" s="1"/>
  <c r="J84" i="6" s="1"/>
  <c r="I86" i="6"/>
  <c r="K85" i="6"/>
  <c r="K84" i="6" s="1"/>
  <c r="I85" i="6"/>
  <c r="I84" i="6" s="1"/>
  <c r="L80" i="6"/>
  <c r="L79" i="6" s="1"/>
  <c r="K80" i="6"/>
  <c r="J80" i="6"/>
  <c r="J79" i="6" s="1"/>
  <c r="J68" i="6" s="1"/>
  <c r="J67" i="6" s="1"/>
  <c r="I80" i="6"/>
  <c r="K79" i="6"/>
  <c r="I79" i="6"/>
  <c r="L75" i="6"/>
  <c r="L74" i="6" s="1"/>
  <c r="K75" i="6"/>
  <c r="K74" i="6" s="1"/>
  <c r="J75" i="6"/>
  <c r="I75" i="6"/>
  <c r="J74" i="6"/>
  <c r="I74" i="6"/>
  <c r="L70" i="6"/>
  <c r="K70" i="6"/>
  <c r="K69" i="6" s="1"/>
  <c r="J70" i="6"/>
  <c r="I70" i="6"/>
  <c r="I69" i="6" s="1"/>
  <c r="I68" i="6" s="1"/>
  <c r="I67" i="6" s="1"/>
  <c r="L69" i="6"/>
  <c r="L68" i="6" s="1"/>
  <c r="L67" i="6" s="1"/>
  <c r="J69" i="6"/>
  <c r="L50" i="6"/>
  <c r="L49" i="6" s="1"/>
  <c r="L48" i="6" s="1"/>
  <c r="L47" i="6" s="1"/>
  <c r="K50" i="6"/>
  <c r="K49" i="6" s="1"/>
  <c r="K48" i="6" s="1"/>
  <c r="K47" i="6" s="1"/>
  <c r="J50" i="6"/>
  <c r="I50" i="6"/>
  <c r="I49" i="6" s="1"/>
  <c r="I48" i="6" s="1"/>
  <c r="I47" i="6" s="1"/>
  <c r="J49" i="6"/>
  <c r="J48" i="6" s="1"/>
  <c r="J47" i="6" s="1"/>
  <c r="L45" i="6"/>
  <c r="L44" i="6" s="1"/>
  <c r="L43" i="6" s="1"/>
  <c r="K45" i="6"/>
  <c r="J45" i="6"/>
  <c r="J44" i="6" s="1"/>
  <c r="J43" i="6" s="1"/>
  <c r="I45" i="6"/>
  <c r="K44" i="6"/>
  <c r="K43" i="6" s="1"/>
  <c r="I44" i="6"/>
  <c r="I43" i="6" s="1"/>
  <c r="L41" i="6"/>
  <c r="K41" i="6"/>
  <c r="J41" i="6"/>
  <c r="I41" i="6"/>
  <c r="L39" i="6"/>
  <c r="K39" i="6"/>
  <c r="K38" i="6" s="1"/>
  <c r="K37" i="6" s="1"/>
  <c r="J39" i="6"/>
  <c r="I39" i="6"/>
  <c r="I38" i="6" s="1"/>
  <c r="I37" i="6" s="1"/>
  <c r="L38" i="6"/>
  <c r="L37" i="6" s="1"/>
  <c r="J38" i="6"/>
  <c r="J37" i="6"/>
  <c r="J36" i="6" s="1"/>
  <c r="K115" i="6" l="1"/>
  <c r="I36" i="6"/>
  <c r="K141" i="6"/>
  <c r="I161" i="6"/>
  <c r="I160" i="6" s="1"/>
  <c r="I170" i="6"/>
  <c r="I306" i="6"/>
  <c r="I338" i="6"/>
  <c r="I273" i="6"/>
  <c r="K36" i="6"/>
  <c r="K35" i="6" s="1"/>
  <c r="I95" i="6"/>
  <c r="J170" i="6"/>
  <c r="I241" i="6"/>
  <c r="J306" i="6"/>
  <c r="J305" i="6" s="1"/>
  <c r="J141" i="6"/>
  <c r="J35" i="6" s="1"/>
  <c r="L141" i="6"/>
  <c r="L241" i="6"/>
  <c r="L240" i="6" s="1"/>
  <c r="J273" i="6"/>
  <c r="K95" i="6"/>
  <c r="K240" i="6"/>
  <c r="L306" i="6"/>
  <c r="K306" i="6"/>
  <c r="K305" i="6" s="1"/>
  <c r="L95" i="6"/>
  <c r="L115" i="6"/>
  <c r="I175" i="6"/>
  <c r="J188" i="6"/>
  <c r="J187" i="6" s="1"/>
  <c r="I218" i="6"/>
  <c r="I187" i="6" s="1"/>
  <c r="L273" i="6"/>
  <c r="K187" i="6"/>
  <c r="L36" i="6"/>
  <c r="K68" i="6"/>
  <c r="K67" i="6" s="1"/>
  <c r="I141" i="6"/>
  <c r="L188" i="6"/>
  <c r="L187" i="6" s="1"/>
  <c r="J241" i="6"/>
  <c r="J240" i="6" s="1"/>
  <c r="L338" i="6"/>
  <c r="J370" i="6" l="1"/>
  <c r="L186" i="6"/>
  <c r="K186" i="6"/>
  <c r="K370" i="6" s="1"/>
  <c r="L305" i="6"/>
  <c r="I305" i="6"/>
  <c r="J186" i="6"/>
  <c r="I240" i="6"/>
  <c r="I186" i="6" s="1"/>
  <c r="L35" i="6"/>
  <c r="L370" i="6" s="1"/>
  <c r="I35" i="6"/>
  <c r="L367" i="5"/>
  <c r="L366" i="5" s="1"/>
  <c r="K367" i="5"/>
  <c r="J367" i="5"/>
  <c r="I367" i="5"/>
  <c r="I366" i="5" s="1"/>
  <c r="K366" i="5"/>
  <c r="J366" i="5"/>
  <c r="L364" i="5"/>
  <c r="L363" i="5" s="1"/>
  <c r="K364" i="5"/>
  <c r="K363" i="5" s="1"/>
  <c r="J364" i="5"/>
  <c r="I364" i="5"/>
  <c r="J363" i="5"/>
  <c r="I363" i="5"/>
  <c r="L361" i="5"/>
  <c r="K361" i="5"/>
  <c r="K360" i="5" s="1"/>
  <c r="J361" i="5"/>
  <c r="J360" i="5" s="1"/>
  <c r="I361" i="5"/>
  <c r="L360" i="5"/>
  <c r="I360" i="5"/>
  <c r="L357" i="5"/>
  <c r="L356" i="5" s="1"/>
  <c r="K357" i="5"/>
  <c r="J357" i="5"/>
  <c r="I357" i="5"/>
  <c r="I356" i="5" s="1"/>
  <c r="K356" i="5"/>
  <c r="J356" i="5"/>
  <c r="L353" i="5"/>
  <c r="L352" i="5" s="1"/>
  <c r="L338" i="5" s="1"/>
  <c r="K353" i="5"/>
  <c r="K352" i="5" s="1"/>
  <c r="J353" i="5"/>
  <c r="I353" i="5"/>
  <c r="J352" i="5"/>
  <c r="I352" i="5"/>
  <c r="L349" i="5"/>
  <c r="K349" i="5"/>
  <c r="K348" i="5" s="1"/>
  <c r="J349" i="5"/>
  <c r="J348" i="5" s="1"/>
  <c r="I349" i="5"/>
  <c r="I348" i="5" s="1"/>
  <c r="L348" i="5"/>
  <c r="L345" i="5"/>
  <c r="K345" i="5"/>
  <c r="J345" i="5"/>
  <c r="I345" i="5"/>
  <c r="L342" i="5"/>
  <c r="K342" i="5"/>
  <c r="J342" i="5"/>
  <c r="I342" i="5"/>
  <c r="P340" i="5"/>
  <c r="O340" i="5"/>
  <c r="N340" i="5"/>
  <c r="M340" i="5"/>
  <c r="L340" i="5"/>
  <c r="K340" i="5"/>
  <c r="J340" i="5"/>
  <c r="I340" i="5"/>
  <c r="I339" i="5" s="1"/>
  <c r="L339" i="5"/>
  <c r="K339" i="5"/>
  <c r="K338" i="5" s="1"/>
  <c r="J339" i="5"/>
  <c r="L335" i="5"/>
  <c r="K335" i="5"/>
  <c r="J335" i="5"/>
  <c r="I335" i="5"/>
  <c r="I334" i="5" s="1"/>
  <c r="L334" i="5"/>
  <c r="K334" i="5"/>
  <c r="J334" i="5"/>
  <c r="L332" i="5"/>
  <c r="L331" i="5" s="1"/>
  <c r="K332" i="5"/>
  <c r="K331" i="5" s="1"/>
  <c r="J332" i="5"/>
  <c r="I332" i="5"/>
  <c r="J331" i="5"/>
  <c r="I331" i="5"/>
  <c r="L329" i="5"/>
  <c r="K329" i="5"/>
  <c r="K328" i="5" s="1"/>
  <c r="J329" i="5"/>
  <c r="J328" i="5" s="1"/>
  <c r="I329" i="5"/>
  <c r="L328" i="5"/>
  <c r="I328" i="5"/>
  <c r="L325" i="5"/>
  <c r="K325" i="5"/>
  <c r="J325" i="5"/>
  <c r="I325" i="5"/>
  <c r="I324" i="5" s="1"/>
  <c r="L324" i="5"/>
  <c r="K324" i="5"/>
  <c r="J324" i="5"/>
  <c r="L321" i="5"/>
  <c r="L320" i="5" s="1"/>
  <c r="K321" i="5"/>
  <c r="K320" i="5" s="1"/>
  <c r="J321" i="5"/>
  <c r="I321" i="5"/>
  <c r="J320" i="5"/>
  <c r="I320" i="5"/>
  <c r="L317" i="5"/>
  <c r="K317" i="5"/>
  <c r="K316" i="5" s="1"/>
  <c r="J317" i="5"/>
  <c r="J316" i="5" s="1"/>
  <c r="I317" i="5"/>
  <c r="L316" i="5"/>
  <c r="I316" i="5"/>
  <c r="L313" i="5"/>
  <c r="K313" i="5"/>
  <c r="J313" i="5"/>
  <c r="I313" i="5"/>
  <c r="L310" i="5"/>
  <c r="K310" i="5"/>
  <c r="J310" i="5"/>
  <c r="J307" i="5" s="1"/>
  <c r="I310" i="5"/>
  <c r="L308" i="5"/>
  <c r="L307" i="5" s="1"/>
  <c r="L306" i="5" s="1"/>
  <c r="L305" i="5" s="1"/>
  <c r="K308" i="5"/>
  <c r="K307" i="5" s="1"/>
  <c r="J308" i="5"/>
  <c r="I308" i="5"/>
  <c r="I307" i="5"/>
  <c r="L302" i="5"/>
  <c r="K302" i="5"/>
  <c r="J302" i="5"/>
  <c r="I302" i="5"/>
  <c r="I301" i="5" s="1"/>
  <c r="L301" i="5"/>
  <c r="K301" i="5"/>
  <c r="J301" i="5"/>
  <c r="L299" i="5"/>
  <c r="L298" i="5" s="1"/>
  <c r="K299" i="5"/>
  <c r="K298" i="5" s="1"/>
  <c r="J299" i="5"/>
  <c r="I299" i="5"/>
  <c r="J298" i="5"/>
  <c r="I298" i="5"/>
  <c r="L296" i="5"/>
  <c r="K296" i="5"/>
  <c r="K295" i="5" s="1"/>
  <c r="J296" i="5"/>
  <c r="J295" i="5" s="1"/>
  <c r="I296" i="5"/>
  <c r="I295" i="5" s="1"/>
  <c r="L295" i="5"/>
  <c r="L292" i="5"/>
  <c r="K292" i="5"/>
  <c r="J292" i="5"/>
  <c r="I292" i="5"/>
  <c r="I291" i="5" s="1"/>
  <c r="L291" i="5"/>
  <c r="K291" i="5"/>
  <c r="J291" i="5"/>
  <c r="L288" i="5"/>
  <c r="L287" i="5" s="1"/>
  <c r="K288" i="5"/>
  <c r="K287" i="5" s="1"/>
  <c r="J288" i="5"/>
  <c r="I288" i="5"/>
  <c r="J287" i="5"/>
  <c r="I287" i="5"/>
  <c r="L284" i="5"/>
  <c r="K284" i="5"/>
  <c r="K283" i="5" s="1"/>
  <c r="J284" i="5"/>
  <c r="J283" i="5" s="1"/>
  <c r="I284" i="5"/>
  <c r="L283" i="5"/>
  <c r="I283" i="5"/>
  <c r="L280" i="5"/>
  <c r="K280" i="5"/>
  <c r="J280" i="5"/>
  <c r="I280" i="5"/>
  <c r="L277" i="5"/>
  <c r="K277" i="5"/>
  <c r="J277" i="5"/>
  <c r="I277" i="5"/>
  <c r="L275" i="5"/>
  <c r="L274" i="5" s="1"/>
  <c r="K275" i="5"/>
  <c r="K274" i="5" s="1"/>
  <c r="J275" i="5"/>
  <c r="I275" i="5"/>
  <c r="J274" i="5"/>
  <c r="I274" i="5"/>
  <c r="L270" i="5"/>
  <c r="L269" i="5" s="1"/>
  <c r="K270" i="5"/>
  <c r="K269" i="5" s="1"/>
  <c r="J270" i="5"/>
  <c r="I270" i="5"/>
  <c r="J269" i="5"/>
  <c r="I269" i="5"/>
  <c r="L267" i="5"/>
  <c r="K267" i="5"/>
  <c r="K266" i="5" s="1"/>
  <c r="J267" i="5"/>
  <c r="J266" i="5" s="1"/>
  <c r="I267" i="5"/>
  <c r="L266" i="5"/>
  <c r="I266" i="5"/>
  <c r="L264" i="5"/>
  <c r="L263" i="5" s="1"/>
  <c r="K264" i="5"/>
  <c r="J264" i="5"/>
  <c r="I264" i="5"/>
  <c r="I263" i="5" s="1"/>
  <c r="K263" i="5"/>
  <c r="J263" i="5"/>
  <c r="L260" i="5"/>
  <c r="L259" i="5" s="1"/>
  <c r="K260" i="5"/>
  <c r="K259" i="5" s="1"/>
  <c r="J260" i="5"/>
  <c r="I260" i="5"/>
  <c r="J259" i="5"/>
  <c r="I259" i="5"/>
  <c r="L256" i="5"/>
  <c r="K256" i="5"/>
  <c r="K255" i="5" s="1"/>
  <c r="J256" i="5"/>
  <c r="J255" i="5" s="1"/>
  <c r="I256" i="5"/>
  <c r="L255" i="5"/>
  <c r="I255" i="5"/>
  <c r="L252" i="5"/>
  <c r="L251" i="5" s="1"/>
  <c r="K252" i="5"/>
  <c r="J252" i="5"/>
  <c r="I252" i="5"/>
  <c r="I251" i="5" s="1"/>
  <c r="I241" i="5" s="1"/>
  <c r="K251" i="5"/>
  <c r="J251" i="5"/>
  <c r="L248" i="5"/>
  <c r="K248" i="5"/>
  <c r="J248" i="5"/>
  <c r="I248" i="5"/>
  <c r="L245" i="5"/>
  <c r="K245" i="5"/>
  <c r="J245" i="5"/>
  <c r="I245" i="5"/>
  <c r="L243" i="5"/>
  <c r="K243" i="5"/>
  <c r="K242" i="5" s="1"/>
  <c r="K241" i="5" s="1"/>
  <c r="J243" i="5"/>
  <c r="J242" i="5" s="1"/>
  <c r="J241" i="5" s="1"/>
  <c r="I243" i="5"/>
  <c r="L242" i="5"/>
  <c r="L241" i="5" s="1"/>
  <c r="I242" i="5"/>
  <c r="L236" i="5"/>
  <c r="L235" i="5" s="1"/>
  <c r="L234" i="5" s="1"/>
  <c r="K236" i="5"/>
  <c r="K235" i="5" s="1"/>
  <c r="K234" i="5" s="1"/>
  <c r="J236" i="5"/>
  <c r="I236" i="5"/>
  <c r="J235" i="5"/>
  <c r="I235" i="5"/>
  <c r="I234" i="5" s="1"/>
  <c r="J234" i="5"/>
  <c r="L232" i="5"/>
  <c r="L231" i="5" s="1"/>
  <c r="L230" i="5" s="1"/>
  <c r="K232" i="5"/>
  <c r="K231" i="5" s="1"/>
  <c r="K230" i="5" s="1"/>
  <c r="J232" i="5"/>
  <c r="I232" i="5"/>
  <c r="J231" i="5"/>
  <c r="I231" i="5"/>
  <c r="I230" i="5" s="1"/>
  <c r="J230" i="5"/>
  <c r="P223" i="5"/>
  <c r="O223" i="5"/>
  <c r="N223" i="5"/>
  <c r="M223" i="5"/>
  <c r="L223" i="5"/>
  <c r="L222" i="5" s="1"/>
  <c r="K223" i="5"/>
  <c r="J223" i="5"/>
  <c r="I223" i="5"/>
  <c r="I222" i="5" s="1"/>
  <c r="K222" i="5"/>
  <c r="J222" i="5"/>
  <c r="J218" i="5" s="1"/>
  <c r="L220" i="5"/>
  <c r="L219" i="5" s="1"/>
  <c r="K220" i="5"/>
  <c r="K219" i="5" s="1"/>
  <c r="K218" i="5" s="1"/>
  <c r="J220" i="5"/>
  <c r="I220" i="5"/>
  <c r="J219" i="5"/>
  <c r="I219" i="5"/>
  <c r="I218" i="5" s="1"/>
  <c r="L213" i="5"/>
  <c r="L212" i="5" s="1"/>
  <c r="L211" i="5" s="1"/>
  <c r="K213" i="5"/>
  <c r="K212" i="5" s="1"/>
  <c r="K211" i="5" s="1"/>
  <c r="J213" i="5"/>
  <c r="I213" i="5"/>
  <c r="J212" i="5"/>
  <c r="I212" i="5"/>
  <c r="I211" i="5" s="1"/>
  <c r="J211" i="5"/>
  <c r="L209" i="5"/>
  <c r="L208" i="5" s="1"/>
  <c r="K209" i="5"/>
  <c r="K208" i="5" s="1"/>
  <c r="J209" i="5"/>
  <c r="I209" i="5"/>
  <c r="J208" i="5"/>
  <c r="I208" i="5"/>
  <c r="L204" i="5"/>
  <c r="K204" i="5"/>
  <c r="K203" i="5" s="1"/>
  <c r="J204" i="5"/>
  <c r="J203" i="5" s="1"/>
  <c r="I204" i="5"/>
  <c r="L203" i="5"/>
  <c r="I203" i="5"/>
  <c r="L198" i="5"/>
  <c r="L197" i="5" s="1"/>
  <c r="K198" i="5"/>
  <c r="J198" i="5"/>
  <c r="I198" i="5"/>
  <c r="I197" i="5" s="1"/>
  <c r="I188" i="5" s="1"/>
  <c r="K197" i="5"/>
  <c r="J197" i="5"/>
  <c r="L193" i="5"/>
  <c r="L192" i="5" s="1"/>
  <c r="K193" i="5"/>
  <c r="K192" i="5" s="1"/>
  <c r="J193" i="5"/>
  <c r="I193" i="5"/>
  <c r="J192" i="5"/>
  <c r="I192" i="5"/>
  <c r="L190" i="5"/>
  <c r="K190" i="5"/>
  <c r="K189" i="5" s="1"/>
  <c r="J190" i="5"/>
  <c r="J189" i="5" s="1"/>
  <c r="I190" i="5"/>
  <c r="L189" i="5"/>
  <c r="I189" i="5"/>
  <c r="L182" i="5"/>
  <c r="L181" i="5" s="1"/>
  <c r="K182" i="5"/>
  <c r="J182" i="5"/>
  <c r="I182" i="5"/>
  <c r="I181" i="5" s="1"/>
  <c r="K181" i="5"/>
  <c r="J181" i="5"/>
  <c r="J175" i="5" s="1"/>
  <c r="L177" i="5"/>
  <c r="L176" i="5" s="1"/>
  <c r="K177" i="5"/>
  <c r="K176" i="5" s="1"/>
  <c r="K175" i="5" s="1"/>
  <c r="J177" i="5"/>
  <c r="I177" i="5"/>
  <c r="J176" i="5"/>
  <c r="I176" i="5"/>
  <c r="L173" i="5"/>
  <c r="L172" i="5" s="1"/>
  <c r="L171" i="5" s="1"/>
  <c r="K173" i="5"/>
  <c r="K172" i="5" s="1"/>
  <c r="K171" i="5" s="1"/>
  <c r="K170" i="5" s="1"/>
  <c r="J173" i="5"/>
  <c r="I173" i="5"/>
  <c r="J172" i="5"/>
  <c r="I172" i="5"/>
  <c r="I171" i="5" s="1"/>
  <c r="J171" i="5"/>
  <c r="J170" i="5" s="1"/>
  <c r="L168" i="5"/>
  <c r="L167" i="5" s="1"/>
  <c r="K168" i="5"/>
  <c r="J168" i="5"/>
  <c r="I168" i="5"/>
  <c r="I167" i="5" s="1"/>
  <c r="K167" i="5"/>
  <c r="J167" i="5"/>
  <c r="J161" i="5" s="1"/>
  <c r="J160" i="5" s="1"/>
  <c r="L163" i="5"/>
  <c r="L162" i="5" s="1"/>
  <c r="L161" i="5" s="1"/>
  <c r="L160" i="5" s="1"/>
  <c r="K163" i="5"/>
  <c r="K162" i="5" s="1"/>
  <c r="K161" i="5" s="1"/>
  <c r="K160" i="5" s="1"/>
  <c r="J163" i="5"/>
  <c r="I163" i="5"/>
  <c r="J162" i="5"/>
  <c r="I162" i="5"/>
  <c r="I161" i="5" s="1"/>
  <c r="I160" i="5" s="1"/>
  <c r="L157" i="5"/>
  <c r="L156" i="5" s="1"/>
  <c r="L155" i="5" s="1"/>
  <c r="K157" i="5"/>
  <c r="J157" i="5"/>
  <c r="I157" i="5"/>
  <c r="I156" i="5" s="1"/>
  <c r="I155" i="5" s="1"/>
  <c r="K156" i="5"/>
  <c r="K155" i="5" s="1"/>
  <c r="J156" i="5"/>
  <c r="J155" i="5" s="1"/>
  <c r="L153" i="5"/>
  <c r="L152" i="5" s="1"/>
  <c r="K153" i="5"/>
  <c r="J153" i="5"/>
  <c r="I153" i="5"/>
  <c r="I152" i="5" s="1"/>
  <c r="K152" i="5"/>
  <c r="J152" i="5"/>
  <c r="L149" i="5"/>
  <c r="L148" i="5" s="1"/>
  <c r="L147" i="5" s="1"/>
  <c r="K149" i="5"/>
  <c r="K148" i="5" s="1"/>
  <c r="K147" i="5" s="1"/>
  <c r="J149" i="5"/>
  <c r="I149" i="5"/>
  <c r="J148" i="5"/>
  <c r="I148" i="5"/>
  <c r="I147" i="5" s="1"/>
  <c r="J147" i="5"/>
  <c r="L144" i="5"/>
  <c r="L143" i="5" s="1"/>
  <c r="L142" i="5" s="1"/>
  <c r="K144" i="5"/>
  <c r="K143" i="5" s="1"/>
  <c r="K142" i="5" s="1"/>
  <c r="K141" i="5" s="1"/>
  <c r="J144" i="5"/>
  <c r="I144" i="5"/>
  <c r="J143" i="5"/>
  <c r="I143" i="5"/>
  <c r="I142" i="5" s="1"/>
  <c r="J142" i="5"/>
  <c r="L139" i="5"/>
  <c r="L138" i="5" s="1"/>
  <c r="L137" i="5" s="1"/>
  <c r="K139" i="5"/>
  <c r="J139" i="5"/>
  <c r="I139" i="5"/>
  <c r="I138" i="5" s="1"/>
  <c r="I137" i="5" s="1"/>
  <c r="K138" i="5"/>
  <c r="K137" i="5" s="1"/>
  <c r="J138" i="5"/>
  <c r="J137" i="5" s="1"/>
  <c r="L135" i="5"/>
  <c r="L134" i="5" s="1"/>
  <c r="L133" i="5" s="1"/>
  <c r="K135" i="5"/>
  <c r="J135" i="5"/>
  <c r="I135" i="5"/>
  <c r="I134" i="5" s="1"/>
  <c r="I133" i="5" s="1"/>
  <c r="K134" i="5"/>
  <c r="K133" i="5" s="1"/>
  <c r="J134" i="5"/>
  <c r="J133" i="5" s="1"/>
  <c r="L131" i="5"/>
  <c r="L130" i="5" s="1"/>
  <c r="L129" i="5" s="1"/>
  <c r="K131" i="5"/>
  <c r="J131" i="5"/>
  <c r="I131" i="5"/>
  <c r="I130" i="5" s="1"/>
  <c r="I129" i="5" s="1"/>
  <c r="K130" i="5"/>
  <c r="K129" i="5" s="1"/>
  <c r="J130" i="5"/>
  <c r="J129" i="5" s="1"/>
  <c r="L127" i="5"/>
  <c r="L126" i="5" s="1"/>
  <c r="L125" i="5" s="1"/>
  <c r="K127" i="5"/>
  <c r="J127" i="5"/>
  <c r="I127" i="5"/>
  <c r="I126" i="5" s="1"/>
  <c r="I125" i="5" s="1"/>
  <c r="K126" i="5"/>
  <c r="K125" i="5" s="1"/>
  <c r="J126" i="5"/>
  <c r="J125" i="5" s="1"/>
  <c r="L123" i="5"/>
  <c r="L122" i="5" s="1"/>
  <c r="L121" i="5" s="1"/>
  <c r="K123" i="5"/>
  <c r="J123" i="5"/>
  <c r="I123" i="5"/>
  <c r="I122" i="5" s="1"/>
  <c r="I121" i="5" s="1"/>
  <c r="K122" i="5"/>
  <c r="K121" i="5" s="1"/>
  <c r="J122" i="5"/>
  <c r="J121" i="5" s="1"/>
  <c r="L118" i="5"/>
  <c r="L117" i="5" s="1"/>
  <c r="L116" i="5" s="1"/>
  <c r="L115" i="5" s="1"/>
  <c r="K118" i="5"/>
  <c r="J118" i="5"/>
  <c r="I118" i="5"/>
  <c r="I117" i="5" s="1"/>
  <c r="I116" i="5" s="1"/>
  <c r="K117" i="5"/>
  <c r="K116" i="5" s="1"/>
  <c r="J117" i="5"/>
  <c r="J116" i="5" s="1"/>
  <c r="L112" i="5"/>
  <c r="K112" i="5"/>
  <c r="K111" i="5" s="1"/>
  <c r="J112" i="5"/>
  <c r="J111" i="5" s="1"/>
  <c r="I112" i="5"/>
  <c r="I111" i="5" s="1"/>
  <c r="L111" i="5"/>
  <c r="L108" i="5"/>
  <c r="L107" i="5" s="1"/>
  <c r="L106" i="5" s="1"/>
  <c r="K108" i="5"/>
  <c r="J108" i="5"/>
  <c r="I108" i="5"/>
  <c r="I107" i="5" s="1"/>
  <c r="I106" i="5" s="1"/>
  <c r="K107" i="5"/>
  <c r="K106" i="5" s="1"/>
  <c r="J107" i="5"/>
  <c r="J106" i="5" s="1"/>
  <c r="L103" i="5"/>
  <c r="L102" i="5" s="1"/>
  <c r="L101" i="5" s="1"/>
  <c r="K103" i="5"/>
  <c r="J103" i="5"/>
  <c r="I103" i="5"/>
  <c r="I102" i="5" s="1"/>
  <c r="I101" i="5" s="1"/>
  <c r="K102" i="5"/>
  <c r="K101" i="5" s="1"/>
  <c r="J102" i="5"/>
  <c r="J101" i="5" s="1"/>
  <c r="L98" i="5"/>
  <c r="L97" i="5" s="1"/>
  <c r="L96" i="5" s="1"/>
  <c r="L95" i="5" s="1"/>
  <c r="K98" i="5"/>
  <c r="J98" i="5"/>
  <c r="I98" i="5"/>
  <c r="I97" i="5" s="1"/>
  <c r="I96" i="5" s="1"/>
  <c r="K97" i="5"/>
  <c r="K96" i="5" s="1"/>
  <c r="J97" i="5"/>
  <c r="J96" i="5" s="1"/>
  <c r="L91" i="5"/>
  <c r="K91" i="5"/>
  <c r="K90" i="5" s="1"/>
  <c r="K89" i="5" s="1"/>
  <c r="K88" i="5" s="1"/>
  <c r="J91" i="5"/>
  <c r="J90" i="5" s="1"/>
  <c r="J89" i="5" s="1"/>
  <c r="J88" i="5" s="1"/>
  <c r="I91" i="5"/>
  <c r="I90" i="5" s="1"/>
  <c r="I89" i="5" s="1"/>
  <c r="I88" i="5" s="1"/>
  <c r="L90" i="5"/>
  <c r="L89" i="5" s="1"/>
  <c r="L88" i="5" s="1"/>
  <c r="L86" i="5"/>
  <c r="L85" i="5" s="1"/>
  <c r="L84" i="5" s="1"/>
  <c r="K86" i="5"/>
  <c r="K85" i="5" s="1"/>
  <c r="K84" i="5" s="1"/>
  <c r="J86" i="5"/>
  <c r="I86" i="5"/>
  <c r="J85" i="5"/>
  <c r="I85" i="5"/>
  <c r="I84" i="5" s="1"/>
  <c r="J84" i="5"/>
  <c r="L80" i="5"/>
  <c r="L79" i="5" s="1"/>
  <c r="K80" i="5"/>
  <c r="K79" i="5" s="1"/>
  <c r="J80" i="5"/>
  <c r="I80" i="5"/>
  <c r="J79" i="5"/>
  <c r="I79" i="5"/>
  <c r="L75" i="5"/>
  <c r="K75" i="5"/>
  <c r="K74" i="5" s="1"/>
  <c r="J75" i="5"/>
  <c r="J74" i="5" s="1"/>
  <c r="I75" i="5"/>
  <c r="I74" i="5" s="1"/>
  <c r="L74" i="5"/>
  <c r="L70" i="5"/>
  <c r="L69" i="5" s="1"/>
  <c r="L68" i="5" s="1"/>
  <c r="L67" i="5" s="1"/>
  <c r="K70" i="5"/>
  <c r="J70" i="5"/>
  <c r="I70" i="5"/>
  <c r="I69" i="5" s="1"/>
  <c r="I68" i="5" s="1"/>
  <c r="I67" i="5" s="1"/>
  <c r="K69" i="5"/>
  <c r="J69" i="5"/>
  <c r="J68" i="5" s="1"/>
  <c r="J67" i="5" s="1"/>
  <c r="L50" i="5"/>
  <c r="K50" i="5"/>
  <c r="K49" i="5" s="1"/>
  <c r="K48" i="5" s="1"/>
  <c r="K47" i="5" s="1"/>
  <c r="J50" i="5"/>
  <c r="J49" i="5" s="1"/>
  <c r="J48" i="5" s="1"/>
  <c r="J47" i="5" s="1"/>
  <c r="I50" i="5"/>
  <c r="I49" i="5" s="1"/>
  <c r="I48" i="5" s="1"/>
  <c r="I47" i="5" s="1"/>
  <c r="L49" i="5"/>
  <c r="L48" i="5" s="1"/>
  <c r="L47" i="5" s="1"/>
  <c r="L45" i="5"/>
  <c r="L44" i="5" s="1"/>
  <c r="L43" i="5" s="1"/>
  <c r="K45" i="5"/>
  <c r="K44" i="5" s="1"/>
  <c r="K43" i="5" s="1"/>
  <c r="J45" i="5"/>
  <c r="I45" i="5"/>
  <c r="J44" i="5"/>
  <c r="I44" i="5"/>
  <c r="I43" i="5" s="1"/>
  <c r="J43" i="5"/>
  <c r="L41" i="5"/>
  <c r="K41" i="5"/>
  <c r="J41" i="5"/>
  <c r="I41" i="5"/>
  <c r="L39" i="5"/>
  <c r="L38" i="5" s="1"/>
  <c r="L37" i="5" s="1"/>
  <c r="K39" i="5"/>
  <c r="J39" i="5"/>
  <c r="I39" i="5"/>
  <c r="I38" i="5" s="1"/>
  <c r="I37" i="5" s="1"/>
  <c r="K38" i="5"/>
  <c r="K37" i="5" s="1"/>
  <c r="J38" i="5"/>
  <c r="J37" i="5" s="1"/>
  <c r="J36" i="5" s="1"/>
  <c r="I370" i="6" l="1"/>
  <c r="L240" i="5"/>
  <c r="L141" i="5"/>
  <c r="I273" i="5"/>
  <c r="K68" i="5"/>
  <c r="K67" i="5" s="1"/>
  <c r="I175" i="5"/>
  <c r="L188" i="5"/>
  <c r="K273" i="5"/>
  <c r="K240" i="5" s="1"/>
  <c r="I240" i="5"/>
  <c r="I306" i="5"/>
  <c r="I305" i="5" s="1"/>
  <c r="K36" i="5"/>
  <c r="I187" i="5"/>
  <c r="L273" i="5"/>
  <c r="J273" i="5"/>
  <c r="J240" i="5" s="1"/>
  <c r="L170" i="5"/>
  <c r="I36" i="5"/>
  <c r="J115" i="5"/>
  <c r="J35" i="5" s="1"/>
  <c r="J141" i="5"/>
  <c r="J188" i="5"/>
  <c r="J187" i="5" s="1"/>
  <c r="K306" i="5"/>
  <c r="K305" i="5" s="1"/>
  <c r="J338" i="5"/>
  <c r="K115" i="5"/>
  <c r="I141" i="5"/>
  <c r="K95" i="5"/>
  <c r="I115" i="5"/>
  <c r="L175" i="5"/>
  <c r="J95" i="5"/>
  <c r="K188" i="5"/>
  <c r="K187" i="5" s="1"/>
  <c r="I95" i="5"/>
  <c r="I170" i="5"/>
  <c r="L218" i="5"/>
  <c r="J306" i="5"/>
  <c r="I338" i="5"/>
  <c r="L36" i="5"/>
  <c r="L35" i="5" s="1"/>
  <c r="K35" i="5" l="1"/>
  <c r="K186" i="5"/>
  <c r="I35" i="5"/>
  <c r="L370" i="5"/>
  <c r="J305" i="5"/>
  <c r="J186" i="5" s="1"/>
  <c r="J370" i="5" s="1"/>
  <c r="L187" i="5"/>
  <c r="L186" i="5" s="1"/>
  <c r="I186" i="5"/>
  <c r="I370" i="5" l="1"/>
  <c r="K370" i="5"/>
  <c r="L366" i="4"/>
  <c r="L365" i="4" s="1"/>
  <c r="K366" i="4"/>
  <c r="K365" i="4" s="1"/>
  <c r="J366" i="4"/>
  <c r="J365" i="4" s="1"/>
  <c r="I366" i="4"/>
  <c r="I365" i="4" s="1"/>
  <c r="L363" i="4"/>
  <c r="L362" i="4" s="1"/>
  <c r="K363" i="4"/>
  <c r="K362" i="4" s="1"/>
  <c r="J363" i="4"/>
  <c r="J362" i="4" s="1"/>
  <c r="I363" i="4"/>
  <c r="I362" i="4" s="1"/>
  <c r="L360" i="4"/>
  <c r="K360" i="4"/>
  <c r="J360" i="4"/>
  <c r="J359" i="4" s="1"/>
  <c r="I360" i="4"/>
  <c r="I359" i="4" s="1"/>
  <c r="L359" i="4"/>
  <c r="K359" i="4"/>
  <c r="L356" i="4"/>
  <c r="K356" i="4"/>
  <c r="J356" i="4"/>
  <c r="J355" i="4" s="1"/>
  <c r="I356" i="4"/>
  <c r="I355" i="4" s="1"/>
  <c r="L355" i="4"/>
  <c r="K355" i="4"/>
  <c r="L352" i="4"/>
  <c r="L351" i="4" s="1"/>
  <c r="K352" i="4"/>
  <c r="K351" i="4" s="1"/>
  <c r="J352" i="4"/>
  <c r="J351" i="4" s="1"/>
  <c r="I352" i="4"/>
  <c r="I351" i="4" s="1"/>
  <c r="L348" i="4"/>
  <c r="K348" i="4"/>
  <c r="J348" i="4"/>
  <c r="J347" i="4" s="1"/>
  <c r="I348" i="4"/>
  <c r="L347" i="4"/>
  <c r="K347" i="4"/>
  <c r="I347" i="4"/>
  <c r="L344" i="4"/>
  <c r="K344" i="4"/>
  <c r="J344" i="4"/>
  <c r="I344" i="4"/>
  <c r="L341" i="4"/>
  <c r="K341" i="4"/>
  <c r="J341" i="4"/>
  <c r="I341" i="4"/>
  <c r="P339" i="4"/>
  <c r="O339" i="4"/>
  <c r="N339" i="4"/>
  <c r="M339" i="4"/>
  <c r="L339" i="4"/>
  <c r="K339" i="4"/>
  <c r="K338" i="4" s="1"/>
  <c r="J339" i="4"/>
  <c r="J338" i="4" s="1"/>
  <c r="I339" i="4"/>
  <c r="I338" i="4" s="1"/>
  <c r="L338" i="4"/>
  <c r="L334" i="4"/>
  <c r="L333" i="4" s="1"/>
  <c r="K334" i="4"/>
  <c r="K333" i="4" s="1"/>
  <c r="J334" i="4"/>
  <c r="I334" i="4"/>
  <c r="I333" i="4" s="1"/>
  <c r="J333" i="4"/>
  <c r="L331" i="4"/>
  <c r="L330" i="4" s="1"/>
  <c r="K331" i="4"/>
  <c r="K330" i="4" s="1"/>
  <c r="J331" i="4"/>
  <c r="J330" i="4" s="1"/>
  <c r="I331" i="4"/>
  <c r="I330" i="4" s="1"/>
  <c r="L328" i="4"/>
  <c r="L327" i="4" s="1"/>
  <c r="K328" i="4"/>
  <c r="K327" i="4" s="1"/>
  <c r="J328" i="4"/>
  <c r="J327" i="4" s="1"/>
  <c r="I328" i="4"/>
  <c r="I327" i="4"/>
  <c r="L324" i="4"/>
  <c r="L323" i="4" s="1"/>
  <c r="K324" i="4"/>
  <c r="J324" i="4"/>
  <c r="J323" i="4" s="1"/>
  <c r="I324" i="4"/>
  <c r="I323" i="4" s="1"/>
  <c r="K323" i="4"/>
  <c r="L320" i="4"/>
  <c r="L319" i="4" s="1"/>
  <c r="K320" i="4"/>
  <c r="K319" i="4" s="1"/>
  <c r="J320" i="4"/>
  <c r="I320" i="4"/>
  <c r="I319" i="4" s="1"/>
  <c r="J319" i="4"/>
  <c r="L316" i="4"/>
  <c r="L315" i="4" s="1"/>
  <c r="K316" i="4"/>
  <c r="J316" i="4"/>
  <c r="J315" i="4" s="1"/>
  <c r="I316" i="4"/>
  <c r="K315" i="4"/>
  <c r="I315" i="4"/>
  <c r="L312" i="4"/>
  <c r="K312" i="4"/>
  <c r="J312" i="4"/>
  <c r="I312" i="4"/>
  <c r="L309" i="4"/>
  <c r="K309" i="4"/>
  <c r="J309" i="4"/>
  <c r="I309" i="4"/>
  <c r="L307" i="4"/>
  <c r="K307" i="4"/>
  <c r="J307" i="4"/>
  <c r="I307" i="4"/>
  <c r="L301" i="4"/>
  <c r="K301" i="4"/>
  <c r="J301" i="4"/>
  <c r="I301" i="4"/>
  <c r="I300" i="4" s="1"/>
  <c r="L300" i="4"/>
  <c r="K300" i="4"/>
  <c r="J300" i="4"/>
  <c r="L298" i="4"/>
  <c r="L297" i="4" s="1"/>
  <c r="K298" i="4"/>
  <c r="K297" i="4" s="1"/>
  <c r="J298" i="4"/>
  <c r="I298" i="4"/>
  <c r="I297" i="4" s="1"/>
  <c r="J297" i="4"/>
  <c r="L295" i="4"/>
  <c r="K295" i="4"/>
  <c r="J295" i="4"/>
  <c r="J294" i="4" s="1"/>
  <c r="I295" i="4"/>
  <c r="L294" i="4"/>
  <c r="K294" i="4"/>
  <c r="I294" i="4"/>
  <c r="L291" i="4"/>
  <c r="L290" i="4" s="1"/>
  <c r="K291" i="4"/>
  <c r="J291" i="4"/>
  <c r="I291" i="4"/>
  <c r="I290" i="4" s="1"/>
  <c r="K290" i="4"/>
  <c r="J290" i="4"/>
  <c r="L287" i="4"/>
  <c r="L286" i="4" s="1"/>
  <c r="K287" i="4"/>
  <c r="K286" i="4" s="1"/>
  <c r="J287" i="4"/>
  <c r="J286" i="4" s="1"/>
  <c r="I287" i="4"/>
  <c r="I286" i="4" s="1"/>
  <c r="L283" i="4"/>
  <c r="L282" i="4" s="1"/>
  <c r="K283" i="4"/>
  <c r="J283" i="4"/>
  <c r="J282" i="4" s="1"/>
  <c r="I283" i="4"/>
  <c r="I282" i="4" s="1"/>
  <c r="K282" i="4"/>
  <c r="L279" i="4"/>
  <c r="K279" i="4"/>
  <c r="J279" i="4"/>
  <c r="I279" i="4"/>
  <c r="L276" i="4"/>
  <c r="K276" i="4"/>
  <c r="J276" i="4"/>
  <c r="I276" i="4"/>
  <c r="L274" i="4"/>
  <c r="L273" i="4" s="1"/>
  <c r="K274" i="4"/>
  <c r="K273" i="4" s="1"/>
  <c r="J274" i="4"/>
  <c r="J273" i="4" s="1"/>
  <c r="I274" i="4"/>
  <c r="I273" i="4" s="1"/>
  <c r="L269" i="4"/>
  <c r="L268" i="4" s="1"/>
  <c r="K269" i="4"/>
  <c r="K268" i="4" s="1"/>
  <c r="J269" i="4"/>
  <c r="J268" i="4" s="1"/>
  <c r="I269" i="4"/>
  <c r="I268" i="4" s="1"/>
  <c r="L266" i="4"/>
  <c r="K266" i="4"/>
  <c r="J266" i="4"/>
  <c r="J265" i="4" s="1"/>
  <c r="I266" i="4"/>
  <c r="I265" i="4" s="1"/>
  <c r="L265" i="4"/>
  <c r="K265" i="4"/>
  <c r="L263" i="4"/>
  <c r="K263" i="4"/>
  <c r="K262" i="4" s="1"/>
  <c r="J263" i="4"/>
  <c r="J262" i="4" s="1"/>
  <c r="I263" i="4"/>
  <c r="I262" i="4" s="1"/>
  <c r="L262" i="4"/>
  <c r="L259" i="4"/>
  <c r="L258" i="4" s="1"/>
  <c r="K259" i="4"/>
  <c r="K258" i="4" s="1"/>
  <c r="J259" i="4"/>
  <c r="J258" i="4" s="1"/>
  <c r="I259" i="4"/>
  <c r="I258" i="4" s="1"/>
  <c r="L255" i="4"/>
  <c r="K255" i="4"/>
  <c r="K254" i="4" s="1"/>
  <c r="J255" i="4"/>
  <c r="J254" i="4" s="1"/>
  <c r="I255" i="4"/>
  <c r="I254" i="4" s="1"/>
  <c r="L254" i="4"/>
  <c r="L251" i="4"/>
  <c r="L250" i="4" s="1"/>
  <c r="K251" i="4"/>
  <c r="K250" i="4" s="1"/>
  <c r="J251" i="4"/>
  <c r="I251" i="4"/>
  <c r="I250" i="4" s="1"/>
  <c r="J250" i="4"/>
  <c r="L247" i="4"/>
  <c r="K247" i="4"/>
  <c r="J247" i="4"/>
  <c r="I247" i="4"/>
  <c r="L244" i="4"/>
  <c r="K244" i="4"/>
  <c r="J244" i="4"/>
  <c r="I244" i="4"/>
  <c r="L242" i="4"/>
  <c r="K242" i="4"/>
  <c r="J242" i="4"/>
  <c r="J241" i="4" s="1"/>
  <c r="I242" i="4"/>
  <c r="I241" i="4" s="1"/>
  <c r="L241" i="4"/>
  <c r="K241" i="4"/>
  <c r="L235" i="4"/>
  <c r="L234" i="4" s="1"/>
  <c r="L233" i="4" s="1"/>
  <c r="K235" i="4"/>
  <c r="K234" i="4" s="1"/>
  <c r="K233" i="4" s="1"/>
  <c r="J235" i="4"/>
  <c r="J234" i="4" s="1"/>
  <c r="J233" i="4" s="1"/>
  <c r="I235" i="4"/>
  <c r="I234" i="4" s="1"/>
  <c r="I233" i="4" s="1"/>
  <c r="L231" i="4"/>
  <c r="L230" i="4" s="1"/>
  <c r="L229" i="4" s="1"/>
  <c r="K231" i="4"/>
  <c r="K230" i="4" s="1"/>
  <c r="K229" i="4" s="1"/>
  <c r="J231" i="4"/>
  <c r="J230" i="4" s="1"/>
  <c r="J229" i="4" s="1"/>
  <c r="I231" i="4"/>
  <c r="I230" i="4" s="1"/>
  <c r="I229" i="4" s="1"/>
  <c r="P222" i="4"/>
  <c r="O222" i="4"/>
  <c r="N222" i="4"/>
  <c r="M222" i="4"/>
  <c r="L222" i="4"/>
  <c r="K222" i="4"/>
  <c r="K221" i="4" s="1"/>
  <c r="J222" i="4"/>
  <c r="I222" i="4"/>
  <c r="I221" i="4" s="1"/>
  <c r="L221" i="4"/>
  <c r="J221" i="4"/>
  <c r="J217" i="4" s="1"/>
  <c r="L219" i="4"/>
  <c r="L218" i="4" s="1"/>
  <c r="K219" i="4"/>
  <c r="K218" i="4" s="1"/>
  <c r="J219" i="4"/>
  <c r="I219" i="4"/>
  <c r="I218" i="4" s="1"/>
  <c r="J218" i="4"/>
  <c r="L212" i="4"/>
  <c r="L211" i="4" s="1"/>
  <c r="L210" i="4" s="1"/>
  <c r="K212" i="4"/>
  <c r="K211" i="4" s="1"/>
  <c r="K210" i="4" s="1"/>
  <c r="J212" i="4"/>
  <c r="I212" i="4"/>
  <c r="I211" i="4" s="1"/>
  <c r="I210" i="4" s="1"/>
  <c r="J211" i="4"/>
  <c r="J210" i="4" s="1"/>
  <c r="L208" i="4"/>
  <c r="L207" i="4" s="1"/>
  <c r="K208" i="4"/>
  <c r="K207" i="4" s="1"/>
  <c r="J208" i="4"/>
  <c r="I208" i="4"/>
  <c r="I207" i="4" s="1"/>
  <c r="J207" i="4"/>
  <c r="L203" i="4"/>
  <c r="K203" i="4"/>
  <c r="J203" i="4"/>
  <c r="J202" i="4" s="1"/>
  <c r="I203" i="4"/>
  <c r="L202" i="4"/>
  <c r="K202" i="4"/>
  <c r="I202" i="4"/>
  <c r="L197" i="4"/>
  <c r="L196" i="4" s="1"/>
  <c r="K197" i="4"/>
  <c r="K196" i="4" s="1"/>
  <c r="J197" i="4"/>
  <c r="I197" i="4"/>
  <c r="I196" i="4" s="1"/>
  <c r="J196" i="4"/>
  <c r="L192" i="4"/>
  <c r="L191" i="4" s="1"/>
  <c r="K192" i="4"/>
  <c r="K191" i="4" s="1"/>
  <c r="J192" i="4"/>
  <c r="J191" i="4" s="1"/>
  <c r="I192" i="4"/>
  <c r="I191" i="4" s="1"/>
  <c r="L189" i="4"/>
  <c r="K189" i="4"/>
  <c r="K188" i="4" s="1"/>
  <c r="J189" i="4"/>
  <c r="J188" i="4" s="1"/>
  <c r="I189" i="4"/>
  <c r="L188" i="4"/>
  <c r="I188" i="4"/>
  <c r="L181" i="4"/>
  <c r="L180" i="4" s="1"/>
  <c r="K181" i="4"/>
  <c r="K180" i="4" s="1"/>
  <c r="J181" i="4"/>
  <c r="J180" i="4" s="1"/>
  <c r="I181" i="4"/>
  <c r="I180" i="4" s="1"/>
  <c r="L176" i="4"/>
  <c r="L175" i="4" s="1"/>
  <c r="K176" i="4"/>
  <c r="K175" i="4" s="1"/>
  <c r="J176" i="4"/>
  <c r="J175" i="4" s="1"/>
  <c r="I176" i="4"/>
  <c r="I175" i="4" s="1"/>
  <c r="L172" i="4"/>
  <c r="L171" i="4" s="1"/>
  <c r="L170" i="4" s="1"/>
  <c r="K172" i="4"/>
  <c r="K171" i="4" s="1"/>
  <c r="K170" i="4" s="1"/>
  <c r="J172" i="4"/>
  <c r="J171" i="4" s="1"/>
  <c r="J170" i="4" s="1"/>
  <c r="I172" i="4"/>
  <c r="I171" i="4" s="1"/>
  <c r="I170" i="4" s="1"/>
  <c r="L167" i="4"/>
  <c r="L166" i="4" s="1"/>
  <c r="K167" i="4"/>
  <c r="K166" i="4" s="1"/>
  <c r="J167" i="4"/>
  <c r="I167" i="4"/>
  <c r="I166" i="4" s="1"/>
  <c r="J166" i="4"/>
  <c r="L162" i="4"/>
  <c r="L161" i="4" s="1"/>
  <c r="K162" i="4"/>
  <c r="K161" i="4" s="1"/>
  <c r="K160" i="4" s="1"/>
  <c r="K159" i="4" s="1"/>
  <c r="J162" i="4"/>
  <c r="J161" i="4" s="1"/>
  <c r="J160" i="4" s="1"/>
  <c r="J159" i="4" s="1"/>
  <c r="I162" i="4"/>
  <c r="I161" i="4" s="1"/>
  <c r="L156" i="4"/>
  <c r="L155" i="4" s="1"/>
  <c r="L154" i="4" s="1"/>
  <c r="K156" i="4"/>
  <c r="K155" i="4" s="1"/>
  <c r="K154" i="4" s="1"/>
  <c r="J156" i="4"/>
  <c r="I156" i="4"/>
  <c r="I155" i="4" s="1"/>
  <c r="I154" i="4" s="1"/>
  <c r="J155" i="4"/>
  <c r="J154" i="4" s="1"/>
  <c r="L152" i="4"/>
  <c r="L151" i="4" s="1"/>
  <c r="K152" i="4"/>
  <c r="K151" i="4" s="1"/>
  <c r="J152" i="4"/>
  <c r="J151" i="4" s="1"/>
  <c r="I152" i="4"/>
  <c r="I151" i="4" s="1"/>
  <c r="L148" i="4"/>
  <c r="L147" i="4" s="1"/>
  <c r="L146" i="4" s="1"/>
  <c r="K148" i="4"/>
  <c r="K147" i="4" s="1"/>
  <c r="K146" i="4" s="1"/>
  <c r="J148" i="4"/>
  <c r="J147" i="4" s="1"/>
  <c r="J146" i="4" s="1"/>
  <c r="I148" i="4"/>
  <c r="I147" i="4" s="1"/>
  <c r="I146" i="4" s="1"/>
  <c r="L143" i="4"/>
  <c r="L142" i="4" s="1"/>
  <c r="L141" i="4" s="1"/>
  <c r="K143" i="4"/>
  <c r="K142" i="4" s="1"/>
  <c r="K141" i="4" s="1"/>
  <c r="J143" i="4"/>
  <c r="J142" i="4" s="1"/>
  <c r="J141" i="4" s="1"/>
  <c r="I143" i="4"/>
  <c r="I142" i="4" s="1"/>
  <c r="I141" i="4" s="1"/>
  <c r="L138" i="4"/>
  <c r="K138" i="4"/>
  <c r="K137" i="4" s="1"/>
  <c r="K136" i="4" s="1"/>
  <c r="J138" i="4"/>
  <c r="I138" i="4"/>
  <c r="I137" i="4" s="1"/>
  <c r="I136" i="4" s="1"/>
  <c r="L137" i="4"/>
  <c r="J137" i="4"/>
  <c r="J136" i="4" s="1"/>
  <c r="L136" i="4"/>
  <c r="L134" i="4"/>
  <c r="L133" i="4" s="1"/>
  <c r="L132" i="4" s="1"/>
  <c r="K134" i="4"/>
  <c r="K133" i="4" s="1"/>
  <c r="K132" i="4" s="1"/>
  <c r="J134" i="4"/>
  <c r="J133" i="4" s="1"/>
  <c r="J132" i="4" s="1"/>
  <c r="I134" i="4"/>
  <c r="I133" i="4" s="1"/>
  <c r="I132" i="4" s="1"/>
  <c r="L130" i="4"/>
  <c r="K130" i="4"/>
  <c r="K129" i="4" s="1"/>
  <c r="K128" i="4" s="1"/>
  <c r="J130" i="4"/>
  <c r="J129" i="4" s="1"/>
  <c r="J128" i="4" s="1"/>
  <c r="I130" i="4"/>
  <c r="I129" i="4" s="1"/>
  <c r="I128" i="4" s="1"/>
  <c r="L129" i="4"/>
  <c r="L128" i="4"/>
  <c r="L126" i="4"/>
  <c r="K126" i="4"/>
  <c r="K125" i="4" s="1"/>
  <c r="K124" i="4" s="1"/>
  <c r="J126" i="4"/>
  <c r="I126" i="4"/>
  <c r="I125" i="4" s="1"/>
  <c r="I124" i="4" s="1"/>
  <c r="L125" i="4"/>
  <c r="J125" i="4"/>
  <c r="J124" i="4" s="1"/>
  <c r="L124" i="4"/>
  <c r="L122" i="4"/>
  <c r="K122" i="4"/>
  <c r="K121" i="4" s="1"/>
  <c r="K120" i="4" s="1"/>
  <c r="J122" i="4"/>
  <c r="J121" i="4" s="1"/>
  <c r="J120" i="4" s="1"/>
  <c r="I122" i="4"/>
  <c r="I121" i="4" s="1"/>
  <c r="I120" i="4" s="1"/>
  <c r="L121" i="4"/>
  <c r="L120" i="4" s="1"/>
  <c r="L117" i="4"/>
  <c r="K117" i="4"/>
  <c r="K116" i="4" s="1"/>
  <c r="K115" i="4" s="1"/>
  <c r="J117" i="4"/>
  <c r="I117" i="4"/>
  <c r="I116" i="4" s="1"/>
  <c r="I115" i="4" s="1"/>
  <c r="L116" i="4"/>
  <c r="J116" i="4"/>
  <c r="J115" i="4" s="1"/>
  <c r="L115" i="4"/>
  <c r="L111" i="4"/>
  <c r="K111" i="4"/>
  <c r="K110" i="4" s="1"/>
  <c r="J111" i="4"/>
  <c r="J110" i="4" s="1"/>
  <c r="I111" i="4"/>
  <c r="L110" i="4"/>
  <c r="I110" i="4"/>
  <c r="L107" i="4"/>
  <c r="K107" i="4"/>
  <c r="K106" i="4" s="1"/>
  <c r="K105" i="4" s="1"/>
  <c r="J107" i="4"/>
  <c r="J106" i="4" s="1"/>
  <c r="J105" i="4" s="1"/>
  <c r="I107" i="4"/>
  <c r="I106" i="4" s="1"/>
  <c r="I105" i="4" s="1"/>
  <c r="L106" i="4"/>
  <c r="L105" i="4" s="1"/>
  <c r="L102" i="4"/>
  <c r="L101" i="4" s="1"/>
  <c r="L100" i="4" s="1"/>
  <c r="K102" i="4"/>
  <c r="K101" i="4" s="1"/>
  <c r="K100" i="4" s="1"/>
  <c r="J102" i="4"/>
  <c r="J101" i="4" s="1"/>
  <c r="J100" i="4" s="1"/>
  <c r="I102" i="4"/>
  <c r="I101" i="4" s="1"/>
  <c r="I100" i="4" s="1"/>
  <c r="L97" i="4"/>
  <c r="L96" i="4" s="1"/>
  <c r="L95" i="4" s="1"/>
  <c r="K97" i="4"/>
  <c r="K96" i="4" s="1"/>
  <c r="K95" i="4" s="1"/>
  <c r="K94" i="4" s="1"/>
  <c r="J97" i="4"/>
  <c r="I97" i="4"/>
  <c r="I96" i="4" s="1"/>
  <c r="I95" i="4" s="1"/>
  <c r="J96" i="4"/>
  <c r="J95" i="4" s="1"/>
  <c r="L90" i="4"/>
  <c r="K90" i="4"/>
  <c r="J90" i="4"/>
  <c r="J89" i="4" s="1"/>
  <c r="J88" i="4" s="1"/>
  <c r="J87" i="4" s="1"/>
  <c r="I90" i="4"/>
  <c r="L89" i="4"/>
  <c r="L88" i="4" s="1"/>
  <c r="L87" i="4" s="1"/>
  <c r="K89" i="4"/>
  <c r="K88" i="4" s="1"/>
  <c r="K87" i="4" s="1"/>
  <c r="I89" i="4"/>
  <c r="I88" i="4" s="1"/>
  <c r="I87" i="4" s="1"/>
  <c r="L85" i="4"/>
  <c r="L84" i="4" s="1"/>
  <c r="L83" i="4" s="1"/>
  <c r="K85" i="4"/>
  <c r="K84" i="4" s="1"/>
  <c r="K83" i="4" s="1"/>
  <c r="J85" i="4"/>
  <c r="I85" i="4"/>
  <c r="I84" i="4" s="1"/>
  <c r="I83" i="4" s="1"/>
  <c r="J84" i="4"/>
  <c r="J83" i="4" s="1"/>
  <c r="L79" i="4"/>
  <c r="L78" i="4" s="1"/>
  <c r="K79" i="4"/>
  <c r="K78" i="4" s="1"/>
  <c r="J79" i="4"/>
  <c r="I79" i="4"/>
  <c r="I78" i="4" s="1"/>
  <c r="J78" i="4"/>
  <c r="L74" i="4"/>
  <c r="K74" i="4"/>
  <c r="K73" i="4" s="1"/>
  <c r="J74" i="4"/>
  <c r="J73" i="4" s="1"/>
  <c r="I74" i="4"/>
  <c r="L73" i="4"/>
  <c r="I73" i="4"/>
  <c r="L69" i="4"/>
  <c r="K69" i="4"/>
  <c r="K68" i="4" s="1"/>
  <c r="J69" i="4"/>
  <c r="I69" i="4"/>
  <c r="I68" i="4" s="1"/>
  <c r="L68" i="4"/>
  <c r="J68" i="4"/>
  <c r="J67" i="4" s="1"/>
  <c r="J66" i="4" s="1"/>
  <c r="L49" i="4"/>
  <c r="L48" i="4" s="1"/>
  <c r="L47" i="4" s="1"/>
  <c r="L46" i="4" s="1"/>
  <c r="K49" i="4"/>
  <c r="K48" i="4" s="1"/>
  <c r="K47" i="4" s="1"/>
  <c r="K46" i="4" s="1"/>
  <c r="J49" i="4"/>
  <c r="J48" i="4" s="1"/>
  <c r="J47" i="4" s="1"/>
  <c r="J46" i="4" s="1"/>
  <c r="I49" i="4"/>
  <c r="I48" i="4" s="1"/>
  <c r="I47" i="4" s="1"/>
  <c r="I46" i="4" s="1"/>
  <c r="L44" i="4"/>
  <c r="L43" i="4" s="1"/>
  <c r="L42" i="4" s="1"/>
  <c r="K44" i="4"/>
  <c r="K43" i="4" s="1"/>
  <c r="K42" i="4" s="1"/>
  <c r="J44" i="4"/>
  <c r="I44" i="4"/>
  <c r="I43" i="4" s="1"/>
  <c r="I42" i="4" s="1"/>
  <c r="J43" i="4"/>
  <c r="J42" i="4" s="1"/>
  <c r="L40" i="4"/>
  <c r="K40" i="4"/>
  <c r="J40" i="4"/>
  <c r="I40" i="4"/>
  <c r="L38" i="4"/>
  <c r="K38" i="4"/>
  <c r="K37" i="4" s="1"/>
  <c r="K36" i="4" s="1"/>
  <c r="K35" i="4" s="1"/>
  <c r="J38" i="4"/>
  <c r="I38" i="4"/>
  <c r="I37" i="4" s="1"/>
  <c r="I36" i="4" s="1"/>
  <c r="L37" i="4"/>
  <c r="J37" i="4"/>
  <c r="J36" i="4" s="1"/>
  <c r="L36" i="4"/>
  <c r="L35" i="4" s="1"/>
  <c r="K187" i="4" l="1"/>
  <c r="J174" i="4"/>
  <c r="J169" i="4" s="1"/>
  <c r="L94" i="4"/>
  <c r="K272" i="4"/>
  <c r="I306" i="4"/>
  <c r="I305" i="4" s="1"/>
  <c r="I174" i="4"/>
  <c r="I169" i="4" s="1"/>
  <c r="I217" i="4"/>
  <c r="K306" i="4"/>
  <c r="K305" i="4" s="1"/>
  <c r="K304" i="4" s="1"/>
  <c r="K67" i="4"/>
  <c r="K66" i="4" s="1"/>
  <c r="L306" i="4"/>
  <c r="L305" i="4" s="1"/>
  <c r="L67" i="4"/>
  <c r="L66" i="4" s="1"/>
  <c r="L174" i="4"/>
  <c r="L217" i="4"/>
  <c r="J306" i="4"/>
  <c r="J35" i="4"/>
  <c r="L140" i="4"/>
  <c r="K337" i="4"/>
  <c r="L114" i="4"/>
  <c r="L34" i="4" s="1"/>
  <c r="L160" i="4"/>
  <c r="L159" i="4" s="1"/>
  <c r="L169" i="4"/>
  <c r="J114" i="4"/>
  <c r="I187" i="4"/>
  <c r="I186" i="4" s="1"/>
  <c r="I94" i="4"/>
  <c r="I272" i="4"/>
  <c r="I67" i="4"/>
  <c r="I66" i="4" s="1"/>
  <c r="L187" i="4"/>
  <c r="L186" i="4" s="1"/>
  <c r="L272" i="4"/>
  <c r="I35" i="4"/>
  <c r="J272" i="4"/>
  <c r="J337" i="4"/>
  <c r="I114" i="4"/>
  <c r="K114" i="4"/>
  <c r="K174" i="4"/>
  <c r="K169" i="4" s="1"/>
  <c r="J187" i="4"/>
  <c r="J186" i="4" s="1"/>
  <c r="J140" i="4"/>
  <c r="K217" i="4"/>
  <c r="K186" i="4" s="1"/>
  <c r="I240" i="4"/>
  <c r="I239" i="4" s="1"/>
  <c r="K240" i="4"/>
  <c r="K239" i="4" s="1"/>
  <c r="J305" i="4"/>
  <c r="J304" i="4" s="1"/>
  <c r="I337" i="4"/>
  <c r="I304" i="4" s="1"/>
  <c r="I185" i="4" s="1"/>
  <c r="I140" i="4"/>
  <c r="L240" i="4"/>
  <c r="J94" i="4"/>
  <c r="I160" i="4"/>
  <c r="I159" i="4" s="1"/>
  <c r="K140" i="4"/>
  <c r="J240" i="4"/>
  <c r="L337" i="4"/>
  <c r="K185" i="4" l="1"/>
  <c r="J34" i="4"/>
  <c r="J239" i="4"/>
  <c r="K34" i="4"/>
  <c r="K369" i="4" s="1"/>
  <c r="I34" i="4"/>
  <c r="I369" i="4" s="1"/>
  <c r="L304" i="4"/>
  <c r="L239" i="4"/>
  <c r="L185" i="4" s="1"/>
  <c r="L369" i="4" s="1"/>
  <c r="J185" i="4"/>
  <c r="J369" i="4" s="1"/>
</calcChain>
</file>

<file path=xl/sharedStrings.xml><?xml version="1.0" encoding="utf-8"?>
<sst xmlns="http://schemas.openxmlformats.org/spreadsheetml/2006/main" count="3527" uniqueCount="417">
  <si>
    <t>Asignavimų valdytojų, kitų valstybės ir savivaldybių biudžetinių įstaigų ir valstybės biudžeto asignavimus</t>
  </si>
  <si>
    <t>gaunančių kitų subjektų biudžeto vykdymo ataskaitų rinkinio ir tarpinių ataskaitų rinkinio sudarymo taisyklių</t>
  </si>
  <si>
    <t>1 priedas</t>
  </si>
  <si>
    <t xml:space="preserve">       </t>
  </si>
  <si>
    <t>(Biudžeto išlaidų sąmatos vykdymo 2024 m. kovo mėn. 31 d. ketvirčio, pusmečio, metų ataskaitos forma)</t>
  </si>
  <si>
    <t>Priekulės vaikų lopšelis-darželis, 191787491, Lietuvininkų-11 Priekulės Klaipėdos rajonas</t>
  </si>
  <si>
    <t>(įstaigos pavadinimas, kodas Juridinių asmenų registre, adresas)</t>
  </si>
  <si>
    <t>BIUDŽETO IŠLAIDŲ SĄMATOS VYKDYMO</t>
  </si>
  <si>
    <t>2024 M. KOVO MĖN. 31 D.</t>
  </si>
  <si>
    <t xml:space="preserve"> </t>
  </si>
  <si>
    <t>1 ketvirtis</t>
  </si>
  <si>
    <t>(metinė, ketvirtinė)</t>
  </si>
  <si>
    <t>ATASKAITA</t>
  </si>
  <si>
    <t>2024.04.08 Nr.________________</t>
  </si>
  <si>
    <t xml:space="preserve">                                                                      (data)</t>
  </si>
  <si>
    <t>(programos pavadinimas)</t>
  </si>
  <si>
    <t>Kodas</t>
  </si>
  <si>
    <t xml:space="preserve">              Ministerijos / Savivaldybės</t>
  </si>
  <si>
    <t>Departamento</t>
  </si>
  <si>
    <t>Įstaigos</t>
  </si>
  <si>
    <t>191787491</t>
  </si>
  <si>
    <t>Programos</t>
  </si>
  <si>
    <t>Finansavimo šaltinio</t>
  </si>
  <si>
    <t>Valstybės funkcijos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</si>
  <si>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</si>
  <si>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</si>
  <si>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</si>
  <si>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</si>
  <si>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</si>
  <si>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</si>
  <si>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</si>
  <si>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</si>
  <si>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</si>
  <si>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</si>
  <si>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</si>
  <si>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</si>
  <si>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</si>
  <si>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</si>
  <si>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</si>
  <si>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</si>
  <si>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</si>
  <si>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</si>
  <si>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</si>
  <si>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</si>
  <si>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</si>
  <si>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</si>
  <si>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</si>
  <si>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</si>
  <si>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</si>
  <si>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</si>
  <si>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</si>
  <si>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</si>
  <si>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</si>
  <si>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</si>
  <si>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</si>
  <si>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</si>
  <si>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</si>
  <si>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Viešinimo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</si>
  <si>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</si>
  <si>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</si>
  <si>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</si>
  <si>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</si>
  <si>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</si>
  <si>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</si>
  <si>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</si>
  <si>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</si>
  <si>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</si>
  <si>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</si>
  <si>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</si>
  <si>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</si>
  <si>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</si>
  <si>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</si>
  <si>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</si>
  <si>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</si>
  <si>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</si>
  <si>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</si>
  <si>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</si>
  <si>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</si>
  <si>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</si>
  <si>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</si>
  <si>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</si>
  <si>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</si>
  <si>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</si>
  <si>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</si>
  <si>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</si>
  <si>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</si>
  <si>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</si>
  <si>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</si>
  <si>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</si>
  <si>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</si>
  <si>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</si>
  <si>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</si>
  <si>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</si>
  <si>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</si>
  <si>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</si>
  <si>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</si>
  <si>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</si>
  <si>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</si>
  <si>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</si>
  <si>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</si>
  <si>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</si>
  <si>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</si>
  <si>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</si>
  <si>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</si>
  <si>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</si>
  <si>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</si>
  <si>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</si>
  <si>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</si>
  <si>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</si>
  <si>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</si>
  <si>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</si>
  <si>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</si>
  <si>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</si>
  <si>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</si>
  <si>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</si>
  <si>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</si>
  <si>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</si>
  <si>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</si>
  <si>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</si>
  <si>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</si>
  <si>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</si>
  <si>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</si>
  <si>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</si>
  <si>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</si>
  <si>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</si>
  <si>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</si>
  <si>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</si>
  <si>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</si>
  <si>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</si>
  <si>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</si>
  <si>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</si>
  <si>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</si>
  <si>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</si>
  <si>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</si>
  <si>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</si>
  <si>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</si>
  <si>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</si>
  <si>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</si>
  <si>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</si>
  <si>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</si>
  <si>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</si>
  <si>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</si>
  <si>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</si>
  <si>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</si>
  <si>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</si>
  <si>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</si>
  <si>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</si>
  <si>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</si>
  <si>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</si>
  <si>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</si>
  <si>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</si>
  <si>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</si>
  <si>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</si>
  <si>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</si>
  <si>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</si>
  <si>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</si>
  <si>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</si>
  <si>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</si>
  <si>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</si>
  <si>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</si>
  <si>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</si>
  <si>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</si>
  <si>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</si>
  <si>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</si>
  <si>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</si>
  <si>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</si>
  <si>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ar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</si>
  <si>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</si>
  <si>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</si>
  <si>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</si>
  <si>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</si>
  <si>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</si>
  <si>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</si>
  <si>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</si>
  <si>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</si>
  <si>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</si>
  <si>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</si>
  <si>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</si>
  <si>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</si>
  <si>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</si>
  <si>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</si>
  <si>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</si>
  <si>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</si>
  <si>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</si>
  <si>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</si>
  <si>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</si>
  <si>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</si>
  <si>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</si>
  <si>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</si>
  <si>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</si>
  <si>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</si>
  <si>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</si>
  <si>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</si>
  <si>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</si>
  <si>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</si>
  <si>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</si>
  <si>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</si>
  <si>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</si>
  <si>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</si>
  <si>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</si>
  <si>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</si>
  <si>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</si>
  <si>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</si>
  <si>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</si>
  <si>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</si>
  <si>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</si>
  <si>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</si>
  <si>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</si>
  <si>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</si>
  <si>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</si>
  <si>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</si>
  <si>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</si>
  <si>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</si>
  <si>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</si>
  <si>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</si>
  <si>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</si>
  <si>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</si>
  <si>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</si>
  <si>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</si>
  <si>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</si>
  <si>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</si>
  <si>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</si>
  <si>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</si>
  <si>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 xml:space="preserve">      (įstaigos vadovo ar jo įgalioto asmens pareigų  pavadinimas)</t>
  </si>
  <si>
    <t>(parašas)</t>
  </si>
  <si>
    <t>(vardas ir pavardė)</t>
  </si>
  <si>
    <t>Biudžetinių įstaigų centralizuotos apskaitos skyriaus vedėja</t>
  </si>
  <si>
    <t>Viktorija Kaprizkina</t>
  </si>
  <si>
    <r>
      <t xml:space="preserve">  (finansinę apskaitą tvarkančio asmens</t>
    </r>
    <r>
      <rPr>
        <b/>
        <sz val="8"/>
        <color rgb="FF000000"/>
        <rFont val="Times New Roman Baltic"/>
      </rPr>
      <t>,</t>
    </r>
    <r>
      <rPr>
        <sz val="8"/>
        <color rgb="FF000000"/>
        <rFont val="Times New Roman Baltic"/>
      </rPr>
      <t xml:space="preserve"> centralizuotos apskaitos įstaigos vadovo arba jo įgalioto asmens pareigų pavadinimas)</t>
    </r>
  </si>
  <si>
    <t>__________________________</t>
  </si>
  <si>
    <t>Direktorė</t>
  </si>
  <si>
    <t>Vilija Rimkuvienė</t>
  </si>
  <si>
    <t>SB</t>
  </si>
  <si>
    <t>Savivaldybės biudžeto lėšos</t>
  </si>
  <si>
    <t>1.1.1.33. Ikimokyklinio ir priešmokyklinio ugdymo programų įgyvendinimas bei tinkamos ugdymo aplinkos užtikrinimas Priekulės lopšelyje-darželyje</t>
  </si>
  <si>
    <t>1.1.3.19. Įtraukusis ugdymas Klaipėdos rajono ugdymo įstaigose</t>
  </si>
  <si>
    <t>1.4.4.28. Švietimo įstaigų patalpų remontas, mokyklinių autobusų remontas, buitinės, organizacinės technikos, mokymo priemonių įsigijimas</t>
  </si>
  <si>
    <t>ML</t>
  </si>
  <si>
    <t>Mokymo lėšos</t>
  </si>
  <si>
    <t>VBD(UK)</t>
  </si>
  <si>
    <t>Dotaciija ukrainiečiams</t>
  </si>
  <si>
    <t>S</t>
  </si>
  <si>
    <t>Pajamos už paslaugas ir nuomą</t>
  </si>
  <si>
    <t xml:space="preserve">P A T V I R T I N T A 	
Klaipėdos rajono savivaldybės	
administracijos direktoriaus	
2023 m. kovo 21 d.	
įsakymu Nr.(5.1.1) AV - 747	</t>
  </si>
  <si>
    <t>KLAIPĖDOS R. PRIEKULĖS VAIKŲ LOPŠELIS - DARŽELIS</t>
  </si>
  <si>
    <t>(Įstaigos pavadinimas)</t>
  </si>
  <si>
    <t>191787491, Lietuvininkų g. 11, Priekulė, Klaipėdos r.</t>
  </si>
  <si>
    <t>(Registracijos kodas ir buveinės adresas)</t>
  </si>
  <si>
    <t xml:space="preserve"> PAŽYMA APIE PAJAMAS UŽ PASLAUGAS IR NUOMĄ 2024 M. KOVO 31  D. </t>
  </si>
  <si>
    <t>(Eur., euro cnt.)</t>
  </si>
  <si>
    <t>Pavadinimas</t>
  </si>
  <si>
    <t>Likutis metų pražioje</t>
  </si>
  <si>
    <t>Patvirtinta įmokų suma, įskaitant patikslinimą</t>
  </si>
  <si>
    <t>Faktinės įmokos į biudžetą ataskaitinį laikotarpį</t>
  </si>
  <si>
    <t>Gauti biudžeto asignavimai per ataskaitinį laikotarpį</t>
  </si>
  <si>
    <t>Negauti biudžeto asignavimai per ataskaitinį laikotarpį</t>
  </si>
  <si>
    <t>metams</t>
  </si>
  <si>
    <t>ataskaitiniam laikotarpiui</t>
  </si>
  <si>
    <t>Biudžetinių įstaigų pajamų už prekes ir paslaugas įmokos</t>
  </si>
  <si>
    <t xml:space="preserve">Įmokos už išlaikymą švietimo, socialinės apsaugos ir kitose įstaigose
</t>
  </si>
  <si>
    <t xml:space="preserve">Pajamų už ilgalaikio ir trumpalaikio materialiojo turto nuomą įmokos
</t>
  </si>
  <si>
    <t>Pajamų už socialinio būsto paslaugas įmokos</t>
  </si>
  <si>
    <t>Pajamų už infrastruktūros plėtrą įmokos, iš jų:</t>
  </si>
  <si>
    <t>Pajamų už prioritetinės infrastruktūros plėtrą įmokos</t>
  </si>
  <si>
    <t>X</t>
  </si>
  <si>
    <t>Pajamų už neprioritetinės infrastruktūros plėtrą įmokos</t>
  </si>
  <si>
    <t>Pajamos iš viso</t>
  </si>
  <si>
    <t>Likutis ataskaitinio laikotarpio pabaigoje,
iš viso</t>
  </si>
  <si>
    <t>KETVIRTINĖ</t>
  </si>
  <si>
    <t xml:space="preserve">Informacijos, reikalingos Lietuvos Respublikos savivaldybių iždų finansinėms ataskaitoms sudaryti, pateikimo taisyklių 7 priedas </t>
  </si>
  <si>
    <t xml:space="preserve">(Savivaldybės biudžetinių įstaigų  pajamų įmokų ataskaitos forma S7) </t>
  </si>
  <si>
    <t>KLAIPĖDOS RAJONO PRIEKULĖS LOPŠELIS - DARŽELIS, 191787491</t>
  </si>
  <si>
    <t>(įstaigos pavadinimas, kodas)</t>
  </si>
  <si>
    <t>Priekulė</t>
  </si>
  <si>
    <t>(sudarymo vieta)</t>
  </si>
  <si>
    <t>Didžiosios knygos sąskaitos numeris</t>
  </si>
  <si>
    <t>Didžiosios knygos sąskaitos pavadinimas</t>
  </si>
  <si>
    <t xml:space="preserve">Sukauptos gautinos iš savivaldybės iždo sumos </t>
  </si>
  <si>
    <t>Laikotarpio pradžios likutis</t>
  </si>
  <si>
    <t xml:space="preserve">Pervesta į iždą grąžintinų iš iždo sumų </t>
  </si>
  <si>
    <t>Gauta iš iždo sumų</t>
  </si>
  <si>
    <t>Grąžintinų sumų pokytis</t>
  </si>
  <si>
    <t>Laikotarpio pabaigos likutis
(3+4-5-6)</t>
  </si>
  <si>
    <t>Apskaičiuotos prekių, turto ir paslaugų pardavimo pajamos</t>
  </si>
  <si>
    <t>Apskaičiuotos turto naudojimo pajamos</t>
  </si>
  <si>
    <t>IŠ VISO:</t>
  </si>
  <si>
    <t>(vadovo ar jo įgalioto asmens pareigos)</t>
  </si>
  <si>
    <t xml:space="preserve">   (finansinę apskaitą tvarkančio asmanes, centralizuotos apskaitos įstaigos vadovo arba jo įgalioto asmens pareigų pavadinimas)</t>
  </si>
  <si>
    <t>SAVIVALDYBĖS BIUDŽETINIŲ ĮSTAIGŲ  PAJAMŲ ĮMOKŲ ATASKAITA UŽ  2024 METŲ I KETVIRTĮ</t>
  </si>
  <si>
    <t>Priekulės vaikų lopšelis-darželis</t>
  </si>
  <si>
    <t>PAŽYMA DĖL GAUTINŲ, GAUTŲ IR GRĄŽINTINŲ FINANSAVIMO SUMŲ</t>
  </si>
  <si>
    <t>Ataskaitinis laikotarpis:</t>
  </si>
  <si>
    <t>Per ataskaitinį laikotarpį gautos finansavimo sumos:</t>
  </si>
  <si>
    <t>Eil.
Nr.</t>
  </si>
  <si>
    <t>Finansavimo
šaltinis</t>
  </si>
  <si>
    <t>Finansavimo sumų paskirtis</t>
  </si>
  <si>
    <t>Valstybės funkcija</t>
  </si>
  <si>
    <t>Programa</t>
  </si>
  <si>
    <t>Suma</t>
  </si>
  <si>
    <t>Kitoms išlaidoms</t>
  </si>
  <si>
    <t>09.01.01.01.</t>
  </si>
  <si>
    <t>Iš viso</t>
  </si>
  <si>
    <t>Atsargoms</t>
  </si>
  <si>
    <t>VBD</t>
  </si>
  <si>
    <t>(Parašas) (Vardas ir pavardė)</t>
  </si>
  <si>
    <t>Klaipėdos raj. savivaldybės administracijos (Biudžeto ir ekonomikos skyriui)</t>
  </si>
  <si>
    <t>2024 Nr.______</t>
  </si>
  <si>
    <t>Lietuvininkų-11 Priekulės Klaipėdos rajonas</t>
  </si>
  <si>
    <t>2024-03-31</t>
  </si>
  <si>
    <t xml:space="preserve">Valdžios sektoriaus subjektų apskaitos duomenų </t>
  </si>
  <si>
    <t xml:space="preserve">teikimo Finansų ministerijai ir skelbimo taisyklių  </t>
  </si>
  <si>
    <t>9 priedas</t>
  </si>
  <si>
    <t>(Mokėtinų sumų ataskaitos forma)</t>
  </si>
  <si>
    <t>MOKĖTINŲ SUMŲ</t>
  </si>
  <si>
    <t xml:space="preserve">                                                                        (data)</t>
  </si>
  <si>
    <t>Ministerijos / Savivaldybės</t>
  </si>
  <si>
    <t>(Eurais,ct)</t>
  </si>
  <si>
    <t>Eil.Nr.</t>
  </si>
  <si>
    <t>Mokėtinos sumos</t>
  </si>
  <si>
    <t xml:space="preserve"> biudžeto lėšos</t>
  </si>
  <si>
    <t>likutis metų pradžioje</t>
  </si>
  <si>
    <t>likutis ataskaitinio laikotarpio pabaigoje</t>
  </si>
  <si>
    <t>iš viso</t>
  </si>
  <si>
    <t>iš jų ilgalaikių įsiskolinimų likutis</t>
  </si>
  <si>
    <t xml:space="preserve">IŠLAIDOS </t>
  </si>
  <si>
    <t xml:space="preserve">Darbo užmokestis </t>
  </si>
  <si>
    <t>Darbo užmokestis pinigais</t>
  </si>
  <si>
    <t>iš jų: gyventojų pajamų mokestis</t>
  </si>
  <si>
    <t xml:space="preserve">Prekių ir paslaugų įsigijimo išlaidos </t>
  </si>
  <si>
    <t xml:space="preserve">Subsidijos iš  biudžeto lėšų </t>
  </si>
  <si>
    <t>Dotacijos tarptautinėms organizacijoms turtui įsigyti</t>
  </si>
  <si>
    <t>Tradiciniai nuosavi ištekliai</t>
  </si>
  <si>
    <t>Pridėtinės vertės mokesčio nuosavi ištekliai</t>
  </si>
  <si>
    <t>Bendrųjų nacionalinių pajamų nuosavi ištekliai</t>
  </si>
  <si>
    <t xml:space="preserve">Socialinio draudimo išmokos (pašalpos) </t>
  </si>
  <si>
    <t>Socialinė parama (soc. paramos pašalpos) ir rentos</t>
  </si>
  <si>
    <t>Socialinė parama pinigais</t>
  </si>
  <si>
    <t>Socialinė parama natūra</t>
  </si>
  <si>
    <t xml:space="preserve">Kitos išlaidos </t>
  </si>
  <si>
    <t>Stipendijos</t>
  </si>
  <si>
    <t>Kitos išlaidos kitiems einamiesiems tikslams</t>
  </si>
  <si>
    <t xml:space="preserve">Pervedamos Europos Sąjungos, kitos tarptautinės finansinės paramos ir bendrojo finansavimo lėšos </t>
  </si>
  <si>
    <t>MATERIALIOJO IR NEMATERIALIOJO TURTO ĮSIGIJIMO, FINANSINIO TURTO PADIDĖJIMO IR FINANSINIŲ ĮSIPAREIGOJIMŲ VYKDYMO IŠLAIDOS</t>
  </si>
  <si>
    <t>Ilgalaikio materialiojo turto  kūrimo ir įsigijimo išlaidos</t>
  </si>
  <si>
    <t>Biologinio turto ir žemės gelmių išteklių įsigijimo išlaidos</t>
  </si>
  <si>
    <t>Finansinio turto padidėjimo išlaidos (finansinio turto įsigijimo / investavimo išlaidos)</t>
  </si>
  <si>
    <t>IŠ VISO (2 + 3)</t>
  </si>
  <si>
    <t>Pastaba. Ilgalaikių įsipareigojimų likutis – įsipareigojimai, kurių terminas ilgesnis negu 1 metai.</t>
  </si>
  <si>
    <t>(įstaigos vadovo ar jo įgalioto asmens pareigų pavadinimas)</t>
  </si>
  <si>
    <t>(vyriausiasis buhalteris (buhalteris) / centralizuotos apskaitos įstaigos vadovo arba jo įgalioto asmens pareigų pavadinimas</t>
  </si>
  <si>
    <t>PAŽYMA DĖL SUKAUPTŲ FINANSAVIMO SUMŲ</t>
  </si>
  <si>
    <t>Sukaupta finansavimo pajamų suma ataskaitinio laikotarpio pabaigoje:</t>
  </si>
  <si>
    <t>Atidėjiniai</t>
  </si>
  <si>
    <t>Atostogų rezervas, iš jų:</t>
  </si>
  <si>
    <t>socialinio draudimo įmokos</t>
  </si>
  <si>
    <t>P A T V I R T I N T A</t>
  </si>
  <si>
    <t>Klaipėdos rajono savivaldybės</t>
  </si>
  <si>
    <t>administracijos direktoriaus</t>
  </si>
  <si>
    <t>2020 m. kovo 24 d.</t>
  </si>
  <si>
    <t>įsakymu Nr. (5.1.1 E) AV-659</t>
  </si>
  <si>
    <t>PAŽYMA PRIE MOKĖTINŲ SUMŲ 2024 M. KOVO 31 D. ATASKAITOS 9 PRIEDO</t>
  </si>
  <si>
    <r>
      <t xml:space="preserve"> </t>
    </r>
    <r>
      <rPr>
        <u/>
        <sz val="8"/>
        <rFont val="Arial"/>
        <family val="2"/>
        <charset val="186"/>
      </rPr>
      <t xml:space="preserve"> </t>
    </r>
    <r>
      <rPr>
        <sz val="8"/>
        <rFont val="Arial"/>
        <family val="2"/>
      </rPr>
      <t>Metinė</t>
    </r>
    <r>
      <rPr>
        <sz val="8"/>
        <rFont val="Arial"/>
        <family val="2"/>
        <charset val="186"/>
      </rPr>
      <t xml:space="preserve">, </t>
    </r>
    <r>
      <rPr>
        <u/>
        <sz val="8"/>
        <rFont val="Arial"/>
        <family val="2"/>
      </rPr>
      <t>ketvirtinė</t>
    </r>
  </si>
  <si>
    <t>(Eurais)</t>
  </si>
  <si>
    <t xml:space="preserve">Iš viso  </t>
  </si>
  <si>
    <t xml:space="preserve">savivaldybės
 biudžeto </t>
  </si>
  <si>
    <t>valstybės biudžeto specialioji tikslinė dotacija</t>
  </si>
  <si>
    <t xml:space="preserve">mokymo lėšos </t>
  </si>
  <si>
    <t>pajamos už paslaugas ir nuomą</t>
  </si>
  <si>
    <t xml:space="preserve">ES struktūrinių fondų/valstybės biudžeto </t>
  </si>
  <si>
    <t xml:space="preserve">ES/VBES </t>
  </si>
  <si>
    <t>2.1.1.</t>
  </si>
  <si>
    <t>iš jų:</t>
  </si>
  <si>
    <t>gyventojų pajamų mokestis</t>
  </si>
  <si>
    <t>2.1.2.</t>
  </si>
  <si>
    <t>Socialinio draudimo įmokos</t>
  </si>
  <si>
    <t>2.2.1.</t>
  </si>
  <si>
    <t>Prekių ir paslaugų įsigijimo išlaidos</t>
  </si>
  <si>
    <t xml:space="preserve">2.2.1.1.1.1. </t>
  </si>
  <si>
    <t xml:space="preserve">2.2.1.1.1.2. </t>
  </si>
  <si>
    <t>Medikamentų įsigijimo išlaidos</t>
  </si>
  <si>
    <t xml:space="preserve">2.2.1.1.1.5. </t>
  </si>
  <si>
    <t>Ryšių paslaugų įsigijimo išlaidos</t>
  </si>
  <si>
    <t xml:space="preserve">2.2.1.1.1.6. </t>
  </si>
  <si>
    <t>Transporto išlaikymo  išlaidos</t>
  </si>
  <si>
    <t xml:space="preserve">2.2.1.1.1.7. </t>
  </si>
  <si>
    <t>Aprangos ir patalynės įsigijimo išlaidos</t>
  </si>
  <si>
    <t xml:space="preserve">2.2.1.1.1.11. </t>
  </si>
  <si>
    <t xml:space="preserve">2.2.1.1.1.12. </t>
  </si>
  <si>
    <t xml:space="preserve">2.2.1.1.1.14. </t>
  </si>
  <si>
    <t>Materialiojo ir nemat. turto nuomos išlaidos</t>
  </si>
  <si>
    <t xml:space="preserve">2.2.1.1.1.15. </t>
  </si>
  <si>
    <t>Mat. turto paprastojo remonto išlaidos</t>
  </si>
  <si>
    <t xml:space="preserve">2.2.1.1.1.16. </t>
  </si>
  <si>
    <t>2.2.1.1.1.20</t>
  </si>
  <si>
    <t>šildymui</t>
  </si>
  <si>
    <t>elektros energijai</t>
  </si>
  <si>
    <t>vandentiekiui, kanalizacijai</t>
  </si>
  <si>
    <t>atliekų tvarkymui</t>
  </si>
  <si>
    <t>2.2.1.1.1.21.</t>
  </si>
  <si>
    <t>2.2.1.1.1.22.</t>
  </si>
  <si>
    <t>2.2.1.1.1.30</t>
  </si>
  <si>
    <t>2.7.2.1.1.1</t>
  </si>
  <si>
    <t>2.7.3.1.1.1</t>
  </si>
  <si>
    <t>Darbdavių sociailinė parama pinigais</t>
  </si>
  <si>
    <t>3.1.1.3.1.2.</t>
  </si>
  <si>
    <t>Kitų mašinų ir įrengimų įsigijimo išlaidos</t>
  </si>
  <si>
    <t>Iš viso:</t>
  </si>
  <si>
    <t xml:space="preserve">  (parašas)</t>
  </si>
  <si>
    <t xml:space="preserve">                                  (vardas ir pavardė)</t>
  </si>
  <si>
    <t>Centralizuotos biudžetinių įstaigų buhalterinės apskaitos skyriaus vedėja</t>
  </si>
  <si>
    <t xml:space="preserve">            Viktorija Kaprizkina</t>
  </si>
  <si>
    <t>2024 m. kovo mėn. 31 d.</t>
  </si>
  <si>
    <t xml:space="preserve">                          2024.04.08 Nr.________________</t>
  </si>
  <si>
    <t>Rengė: KRCB buhalterė Vitalija Macenytė, el. paštas vitalija.macenyte@krcb.lt</t>
  </si>
  <si>
    <t>Rengėja Vitalija Macenytė, tel nr. +37065982709</t>
  </si>
  <si>
    <t>Centralizuotos biudžetinių įstaigų  apskaitos  skyriaus vedėja</t>
  </si>
  <si>
    <t>Rengėjas: KRCB buhalterė Vitalija Macenytė, tel nr. +37065982709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</si>
</sst>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4">
    <font>
      <sz val="10"/>
      <color rgb="FF000000"/>
      <name val="Arial"/>
    </font>
    <font>
      <sz val="10"/>
      <color rgb="FF000000"/>
      <name val="Times New Roman Baltic"/>
    </font>
    <font>
      <sz val="8"/>
      <color rgb="FF000000"/>
      <name val="Times New Roman"/>
    </font>
    <font>
      <strike/>
      <sz val="8"/>
      <color rgb="FF000000"/>
      <name val="Times New Roman Baltic"/>
    </font>
    <font>
      <sz val="8"/>
      <color rgb="FF000000"/>
      <name val="Times New Roman Baltic"/>
    </font>
    <font>
      <sz val="8"/>
      <color rgb="FFFF0000"/>
      <name val="Times New Roman"/>
    </font>
    <font>
      <sz val="8"/>
      <color rgb="FFFF0000"/>
      <name val="Times New Roman Baltic"/>
    </font>
    <font>
      <b/>
      <strike/>
      <sz val="8"/>
      <color rgb="FF000000"/>
      <name val="Times New Roman Baltic"/>
    </font>
    <font>
      <b/>
      <sz val="8"/>
      <color rgb="FF000000"/>
      <name val="Times New Roman Baltic"/>
    </font>
    <font>
      <b/>
      <sz val="12"/>
      <color rgb="FF000000"/>
      <name val="Times New Roman Baltic"/>
    </font>
    <font>
      <b/>
      <sz val="12"/>
      <color rgb="FF000000"/>
      <name val="Arial"/>
    </font>
    <font>
      <sz val="8"/>
      <color rgb="FF000000"/>
      <name val="Arial"/>
    </font>
    <font>
      <b/>
      <sz val="11"/>
      <color rgb="FF000000"/>
      <name val="Times New Roman Baltic"/>
    </font>
    <font>
      <sz val="9"/>
      <color rgb="FF000000"/>
      <name val="Times New Roman Baltic"/>
    </font>
    <font>
      <sz val="12"/>
      <color rgb="FF000000"/>
      <name val="Times New Roman Baltic"/>
    </font>
    <font>
      <b/>
      <sz val="9"/>
      <color rgb="FF000000"/>
      <name val="Times New Roman Baltic"/>
    </font>
    <font>
      <b/>
      <sz val="10"/>
      <color rgb="FF000000"/>
      <name val="Times New Roman Baltic"/>
    </font>
    <font>
      <sz val="12"/>
      <color rgb="FF000000"/>
      <name val="Times New Roman"/>
    </font>
    <font>
      <sz val="10"/>
      <color rgb="FF000000"/>
      <name val="Times New Roman"/>
    </font>
    <font>
      <strike/>
      <sz val="10"/>
      <color rgb="FF000000"/>
      <name val="Times New Roman Baltic"/>
    </font>
    <font>
      <i/>
      <sz val="10"/>
      <color rgb="FF000000"/>
      <name val="Times New Roman Baltic"/>
    </font>
    <font>
      <vertAlign val="superscript"/>
      <sz val="12"/>
      <color rgb="FF000000"/>
      <name val="Times New Roman"/>
    </font>
    <font>
      <vertAlign val="superscript"/>
      <sz val="10"/>
      <color rgb="FF000000"/>
      <name val="Times New Roman"/>
    </font>
    <font>
      <b/>
      <sz val="12"/>
      <color rgb="FF000000"/>
      <name val="Times New Roman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Times New Roman"/>
    </font>
    <font>
      <strike/>
      <sz val="10"/>
      <color rgb="FFFF0000"/>
      <name val="Times New Roman Baltic"/>
    </font>
    <font>
      <sz val="10"/>
      <name val="Arial"/>
      <family val="2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1"/>
      <color rgb="FF000000"/>
      <name val="Calibri"/>
    </font>
    <font>
      <sz val="10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sz val="11"/>
      <color rgb="FF000000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name val="Times New Roman Baltic"/>
      <charset val="186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indexed="10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</font>
    <font>
      <b/>
      <sz val="11"/>
      <color indexed="8"/>
      <name val="Times New Roman"/>
    </font>
    <font>
      <sz val="11"/>
      <color indexed="8"/>
      <name val="Times New Roman"/>
    </font>
    <font>
      <sz val="9"/>
      <color indexed="8"/>
      <name val="Times New Roman"/>
    </font>
    <font>
      <b/>
      <sz val="12"/>
      <color indexed="8"/>
      <name val="Times New Roman"/>
    </font>
    <font>
      <sz val="10"/>
      <color indexed="8"/>
      <name val="Times New Roman"/>
      <family val="1"/>
    </font>
    <font>
      <sz val="10"/>
      <color indexed="8"/>
      <name val="Times New Roman"/>
    </font>
    <font>
      <b/>
      <sz val="11"/>
      <color indexed="8"/>
      <name val="Calibri"/>
    </font>
    <font>
      <sz val="12"/>
      <color indexed="8"/>
      <name val="Times New Roman"/>
    </font>
    <font>
      <b/>
      <sz val="9"/>
      <color indexed="8"/>
      <name val="Times New Roman"/>
    </font>
    <font>
      <i/>
      <sz val="9"/>
      <color indexed="8"/>
      <name val="Times New Roman"/>
    </font>
    <font>
      <vertAlign val="superscript"/>
      <sz val="9"/>
      <color indexed="8"/>
      <name val="Times New Roman"/>
    </font>
    <font>
      <sz val="8"/>
      <color indexed="8"/>
      <name val="Times New Roman"/>
    </font>
    <font>
      <b/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8"/>
      <name val="Arial"/>
      <family val="2"/>
      <charset val="186"/>
    </font>
    <font>
      <u/>
      <sz val="8"/>
      <name val="Arial"/>
      <family val="2"/>
      <charset val="186"/>
    </font>
    <font>
      <sz val="8"/>
      <name val="Arial"/>
      <family val="2"/>
    </font>
    <font>
      <u/>
      <sz val="8"/>
      <name val="Arial"/>
      <family val="2"/>
    </font>
    <font>
      <sz val="9"/>
      <name val="Arial"/>
      <family val="2"/>
      <charset val="186"/>
    </font>
    <font>
      <sz val="9"/>
      <color indexed="8"/>
      <name val="Arial"/>
      <family val="2"/>
      <charset val="186"/>
    </font>
    <font>
      <sz val="11"/>
      <color indexed="8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</borders>
  <cellStyleXfs count="6">
    <xf numFmtId="0" fontId="0" fillId="0" borderId="0"/>
    <xf numFmtId="0" fontId="28" fillId="0" borderId="0"/>
    <xf numFmtId="0" fontId="36" fillId="0" borderId="0"/>
    <xf numFmtId="0" fontId="47" fillId="0" borderId="0"/>
    <xf numFmtId="0" fontId="51" fillId="0" borderId="0" applyFill="0" applyProtection="0"/>
    <xf numFmtId="0" fontId="52" fillId="0" borderId="0" applyFill="0" applyProtection="0"/>
  </cellStyleXfs>
  <cellXfs count="488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/>
    <xf numFmtId="164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164" fontId="2" fillId="0" borderId="0" xfId="0" applyNumberFormat="1" applyFont="1" applyAlignment="1">
      <alignment horizontal="right"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7" fillId="0" borderId="0" xfId="0" applyFont="1"/>
    <xf numFmtId="0" fontId="9" fillId="0" borderId="0" xfId="0" applyFont="1"/>
    <xf numFmtId="0" fontId="8" fillId="0" borderId="0" xfId="0" applyFont="1"/>
    <xf numFmtId="0" fontId="10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3" fontId="1" fillId="0" borderId="1" xfId="0" applyNumberFormat="1" applyFont="1" applyBorder="1"/>
    <xf numFmtId="0" fontId="1" fillId="0" borderId="0" xfId="0" applyFont="1"/>
    <xf numFmtId="1" fontId="1" fillId="0" borderId="1" xfId="0" applyNumberFormat="1" applyFont="1" applyBorder="1"/>
    <xf numFmtId="3" fontId="1" fillId="0" borderId="2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4" fontId="4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16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6" fillId="0" borderId="0" xfId="0" applyFont="1"/>
    <xf numFmtId="0" fontId="16" fillId="0" borderId="7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6" fillId="0" borderId="6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7" fillId="0" borderId="0" xfId="0" applyFont="1" applyAlignment="1">
      <alignment horizontal="justify" vertical="center"/>
    </xf>
    <xf numFmtId="0" fontId="16" fillId="0" borderId="11" xfId="0" applyFont="1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1" fontId="1" fillId="0" borderId="8" xfId="0" applyNumberFormat="1" applyFont="1" applyBorder="1" applyAlignment="1">
      <alignment horizontal="center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4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6" fillId="0" borderId="11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11" xfId="0" applyFont="1" applyBorder="1" applyAlignment="1">
      <alignment vertical="top" wrapText="1"/>
    </xf>
    <xf numFmtId="0" fontId="16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6" fillId="0" borderId="9" xfId="0" applyFont="1" applyBorder="1" applyAlignment="1">
      <alignment vertical="center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8" fillId="0" borderId="1" xfId="0" applyFont="1" applyBorder="1" applyAlignment="1">
      <alignment wrapText="1"/>
    </xf>
    <xf numFmtId="0" fontId="18" fillId="0" borderId="0" xfId="0" applyFont="1" applyAlignment="1">
      <alignment wrapText="1"/>
    </xf>
    <xf numFmtId="0" fontId="1" fillId="0" borderId="15" xfId="0" applyFont="1" applyBorder="1" applyAlignment="1">
      <alignment vertical="top" wrapText="1"/>
    </xf>
    <xf numFmtId="0" fontId="16" fillId="0" borderId="7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64" fontId="1" fillId="2" borderId="7" xfId="0" applyNumberFormat="1" applyFont="1" applyFill="1" applyBorder="1" applyAlignment="1">
      <alignment horizontal="right" vertical="center" wrapText="1"/>
    </xf>
    <xf numFmtId="0" fontId="19" fillId="0" borderId="14" xfId="0" applyFont="1" applyBorder="1" applyAlignment="1">
      <alignment horizontal="center" vertical="top" wrapText="1"/>
    </xf>
    <xf numFmtId="0" fontId="20" fillId="0" borderId="8" xfId="0" applyFont="1" applyBorder="1" applyAlignment="1">
      <alignment vertical="top" wrapText="1"/>
    </xf>
    <xf numFmtId="0" fontId="20" fillId="0" borderId="8" xfId="0" applyFont="1" applyBorder="1" applyAlignment="1">
      <alignment horizontal="center" vertical="top" wrapText="1"/>
    </xf>
    <xf numFmtId="164" fontId="1" fillId="3" borderId="8" xfId="0" applyNumberFormat="1" applyFont="1" applyFill="1" applyBorder="1" applyAlignment="1">
      <alignment horizontal="right" vertical="center" wrapText="1"/>
    </xf>
    <xf numFmtId="0" fontId="1" fillId="0" borderId="4" xfId="0" applyFont="1" applyBorder="1"/>
    <xf numFmtId="0" fontId="1" fillId="0" borderId="1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 applyAlignment="1">
      <alignment horizontal="center"/>
    </xf>
    <xf numFmtId="0" fontId="16" fillId="0" borderId="9" xfId="0" applyFont="1" applyBorder="1"/>
    <xf numFmtId="164" fontId="1" fillId="0" borderId="5" xfId="0" applyNumberFormat="1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2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21" fillId="0" borderId="5" xfId="0" applyFont="1" applyBorder="1" applyAlignment="1">
      <alignment horizontal="center" vertical="top"/>
    </xf>
    <xf numFmtId="2" fontId="1" fillId="4" borderId="8" xfId="0" applyNumberFormat="1" applyFont="1" applyFill="1" applyBorder="1" applyAlignment="1">
      <alignment horizontal="right" vertical="center" wrapText="1"/>
    </xf>
    <xf numFmtId="2" fontId="1" fillId="4" borderId="1" xfId="0" applyNumberFormat="1" applyFont="1" applyFill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2" fontId="1" fillId="4" borderId="3" xfId="0" applyNumberFormat="1" applyFont="1" applyFill="1" applyBorder="1" applyAlignment="1">
      <alignment horizontal="right" vertical="center" wrapText="1"/>
    </xf>
    <xf numFmtId="2" fontId="1" fillId="4" borderId="14" xfId="0" applyNumberFormat="1" applyFont="1" applyFill="1" applyBorder="1" applyAlignment="1">
      <alignment horizontal="right" vertical="center" wrapText="1"/>
    </xf>
    <xf numFmtId="2" fontId="1" fillId="4" borderId="2" xfId="0" applyNumberFormat="1" applyFont="1" applyFill="1" applyBorder="1" applyAlignment="1">
      <alignment horizontal="right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2" fontId="1" fillId="4" borderId="7" xfId="0" applyNumberFormat="1" applyFont="1" applyFill="1" applyBorder="1" applyAlignment="1">
      <alignment horizontal="right" vertical="center" wrapText="1"/>
    </xf>
    <xf numFmtId="2" fontId="1" fillId="4" borderId="11" xfId="0" applyNumberFormat="1" applyFont="1" applyFill="1" applyBorder="1" applyAlignment="1">
      <alignment horizontal="right" vertical="center" wrapText="1"/>
    </xf>
    <xf numFmtId="2" fontId="1" fillId="4" borderId="10" xfId="0" applyNumberFormat="1" applyFont="1" applyFill="1" applyBorder="1" applyAlignment="1">
      <alignment horizontal="right" vertical="center" wrapText="1"/>
    </xf>
    <xf numFmtId="2" fontId="1" fillId="4" borderId="12" xfId="0" applyNumberFormat="1" applyFont="1" applyFill="1" applyBorder="1" applyAlignment="1">
      <alignment horizontal="right" vertical="center" wrapText="1"/>
    </xf>
    <xf numFmtId="2" fontId="1" fillId="4" borderId="13" xfId="0" applyNumberFormat="1" applyFont="1" applyFill="1" applyBorder="1" applyAlignment="1">
      <alignment horizontal="right" vertical="center" wrapText="1"/>
    </xf>
    <xf numFmtId="2" fontId="1" fillId="4" borderId="4" xfId="0" applyNumberFormat="1" applyFont="1" applyFill="1" applyBorder="1" applyAlignment="1">
      <alignment horizontal="right" vertical="center"/>
    </xf>
    <xf numFmtId="2" fontId="1" fillId="4" borderId="1" xfId="0" applyNumberFormat="1" applyFont="1" applyFill="1" applyBorder="1" applyAlignment="1">
      <alignment horizontal="right" vertical="center"/>
    </xf>
    <xf numFmtId="2" fontId="1" fillId="4" borderId="15" xfId="0" applyNumberFormat="1" applyFont="1" applyFill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15" xfId="0" applyNumberFormat="1" applyFont="1" applyBorder="1" applyAlignment="1">
      <alignment horizontal="right" vertical="center" wrapText="1"/>
    </xf>
    <xf numFmtId="2" fontId="1" fillId="0" borderId="13" xfId="0" applyNumberFormat="1" applyFont="1" applyBorder="1" applyAlignment="1">
      <alignment horizontal="right" vertical="center" wrapText="1"/>
    </xf>
    <xf numFmtId="2" fontId="1" fillId="0" borderId="3" xfId="0" applyNumberFormat="1" applyFont="1" applyBorder="1" applyAlignment="1">
      <alignment horizontal="right" vertical="center" wrapText="1"/>
    </xf>
    <xf numFmtId="2" fontId="1" fillId="4" borderId="4" xfId="0" applyNumberFormat="1" applyFont="1" applyFill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 vertical="center" wrapText="1"/>
    </xf>
    <xf numFmtId="2" fontId="1" fillId="4" borderId="9" xfId="0" applyNumberFormat="1" applyFont="1" applyFill="1" applyBorder="1" applyAlignment="1">
      <alignment horizontal="right" vertical="center" wrapText="1"/>
    </xf>
    <xf numFmtId="2" fontId="1" fillId="4" borderId="6" xfId="0" applyNumberFormat="1" applyFont="1" applyFill="1" applyBorder="1" applyAlignment="1">
      <alignment horizontal="right" vertical="center" wrapText="1"/>
    </xf>
    <xf numFmtId="2" fontId="1" fillId="0" borderId="5" xfId="0" applyNumberFormat="1" applyFont="1" applyBorder="1" applyAlignment="1">
      <alignment horizontal="right" vertical="center" wrapText="1"/>
    </xf>
    <xf numFmtId="2" fontId="1" fillId="4" borderId="5" xfId="0" applyNumberFormat="1" applyFont="1" applyFill="1" applyBorder="1" applyAlignment="1">
      <alignment horizontal="right" vertical="center" wrapText="1"/>
    </xf>
    <xf numFmtId="2" fontId="1" fillId="4" borderId="8" xfId="0" applyNumberFormat="1" applyFont="1" applyFill="1" applyBorder="1" applyAlignment="1">
      <alignment horizontal="right" vertical="center"/>
    </xf>
    <xf numFmtId="3" fontId="1" fillId="0" borderId="10" xfId="0" applyNumberFormat="1" applyFont="1" applyBorder="1" applyAlignment="1" applyProtection="1">
      <alignment horizontal="left"/>
      <protection locked="0"/>
    </xf>
    <xf numFmtId="3" fontId="1" fillId="0" borderId="8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0" fontId="21" fillId="0" borderId="0" xfId="0" applyFont="1" applyAlignment="1">
      <alignment horizontal="center" vertical="top"/>
    </xf>
    <xf numFmtId="164" fontId="1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29" fillId="0" borderId="0" xfId="1" applyFont="1" applyProtection="1">
      <protection locked="0"/>
    </xf>
    <xf numFmtId="0" fontId="29" fillId="0" borderId="0" xfId="1" applyFont="1" applyAlignment="1" applyProtection="1">
      <alignment wrapText="1"/>
      <protection locked="0"/>
    </xf>
    <xf numFmtId="0" fontId="30" fillId="0" borderId="0" xfId="1" applyFont="1" applyProtection="1">
      <protection locked="0"/>
    </xf>
    <xf numFmtId="0" fontId="32" fillId="0" borderId="0" xfId="1" applyFont="1" applyAlignment="1" applyProtection="1">
      <alignment horizontal="center"/>
      <protection locked="0"/>
    </xf>
    <xf numFmtId="0" fontId="30" fillId="0" borderId="0" xfId="1" applyFont="1" applyAlignment="1" applyProtection="1">
      <alignment horizontal="left"/>
      <protection locked="0"/>
    </xf>
    <xf numFmtId="0" fontId="33" fillId="0" borderId="0" xfId="1" applyFont="1" applyProtection="1">
      <protection locked="0"/>
    </xf>
    <xf numFmtId="0" fontId="34" fillId="0" borderId="0" xfId="1" applyFont="1" applyProtection="1">
      <protection locked="0"/>
    </xf>
    <xf numFmtId="14" fontId="35" fillId="0" borderId="0" xfId="1" applyNumberFormat="1" applyFont="1" applyProtection="1">
      <protection locked="0"/>
    </xf>
    <xf numFmtId="0" fontId="29" fillId="0" borderId="0" xfId="1" applyFont="1" applyAlignment="1" applyProtection="1">
      <alignment horizontal="center"/>
      <protection locked="0"/>
    </xf>
    <xf numFmtId="0" fontId="31" fillId="0" borderId="0" xfId="1" applyFont="1" applyAlignment="1" applyProtection="1">
      <alignment horizontal="right"/>
      <protection locked="0"/>
    </xf>
    <xf numFmtId="0" fontId="29" fillId="0" borderId="20" xfId="1" applyFont="1" applyBorder="1" applyAlignment="1" applyProtection="1">
      <alignment horizontal="center" vertical="center" wrapText="1"/>
      <protection locked="0"/>
    </xf>
    <xf numFmtId="2" fontId="29" fillId="0" borderId="21" xfId="1" applyNumberFormat="1" applyFont="1" applyBorder="1" applyAlignment="1" applyProtection="1">
      <alignment horizontal="center" vertical="center"/>
      <protection locked="0"/>
    </xf>
    <xf numFmtId="2" fontId="29" fillId="0" borderId="28" xfId="1" applyNumberFormat="1" applyFont="1" applyBorder="1" applyAlignment="1" applyProtection="1">
      <alignment horizontal="center" vertical="center"/>
      <protection locked="0"/>
    </xf>
    <xf numFmtId="2" fontId="29" fillId="0" borderId="18" xfId="1" applyNumberFormat="1" applyFont="1" applyBorder="1" applyAlignment="1" applyProtection="1">
      <alignment horizontal="center" vertical="center"/>
      <protection locked="0"/>
    </xf>
    <xf numFmtId="2" fontId="29" fillId="0" borderId="18" xfId="1" applyNumberFormat="1" applyFont="1" applyBorder="1" applyAlignment="1">
      <alignment horizontal="center" vertical="center"/>
    </xf>
    <xf numFmtId="2" fontId="29" fillId="0" borderId="21" xfId="1" applyNumberFormat="1" applyFont="1" applyBorder="1" applyAlignment="1">
      <alignment horizontal="center" vertical="center"/>
    </xf>
    <xf numFmtId="0" fontId="29" fillId="0" borderId="20" xfId="1" applyFont="1" applyBorder="1" applyAlignment="1" applyProtection="1">
      <alignment horizontal="center" vertical="center"/>
      <protection locked="0"/>
    </xf>
    <xf numFmtId="2" fontId="29" fillId="0" borderId="20" xfId="1" applyNumberFormat="1" applyFont="1" applyBorder="1" applyAlignment="1">
      <alignment horizontal="center" vertical="center" wrapText="1"/>
    </xf>
    <xf numFmtId="2" fontId="29" fillId="0" borderId="28" xfId="1" applyNumberFormat="1" applyFont="1" applyBorder="1" applyAlignment="1">
      <alignment horizontal="center" vertical="center"/>
    </xf>
    <xf numFmtId="2" fontId="29" fillId="0" borderId="31" xfId="1" applyNumberFormat="1" applyFont="1" applyBorder="1" applyAlignment="1">
      <alignment horizontal="center" vertical="center"/>
    </xf>
    <xf numFmtId="2" fontId="29" fillId="0" borderId="20" xfId="1" applyNumberFormat="1" applyFont="1" applyBorder="1" applyAlignment="1">
      <alignment horizontal="center" vertical="center"/>
    </xf>
    <xf numFmtId="0" fontId="29" fillId="0" borderId="21" xfId="1" applyFont="1" applyBorder="1" applyAlignment="1">
      <alignment horizontal="center" vertical="center"/>
    </xf>
    <xf numFmtId="0" fontId="29" fillId="0" borderId="17" xfId="1" applyFont="1" applyBorder="1" applyAlignment="1" applyProtection="1">
      <alignment horizontal="center"/>
      <protection locked="0"/>
    </xf>
    <xf numFmtId="0" fontId="31" fillId="0" borderId="0" xfId="1" applyFont="1" applyAlignment="1" applyProtection="1">
      <alignment horizontal="center"/>
      <protection locked="0"/>
    </xf>
    <xf numFmtId="0" fontId="29" fillId="0" borderId="0" xfId="1" applyFont="1" applyAlignment="1" applyProtection="1">
      <alignment horizontal="left"/>
      <protection locked="0"/>
    </xf>
    <xf numFmtId="0" fontId="37" fillId="0" borderId="0" xfId="2" applyFont="1"/>
    <xf numFmtId="0" fontId="38" fillId="0" borderId="0" xfId="2" applyFont="1"/>
    <xf numFmtId="0" fontId="40" fillId="0" borderId="0" xfId="2" applyFont="1"/>
    <xf numFmtId="0" fontId="37" fillId="0" borderId="0" xfId="2" applyFont="1" applyAlignment="1">
      <alignment horizontal="left" wrapText="1"/>
    </xf>
    <xf numFmtId="0" fontId="40" fillId="0" borderId="0" xfId="2" applyFont="1" applyAlignment="1">
      <alignment wrapText="1"/>
    </xf>
    <xf numFmtId="0" fontId="37" fillId="0" borderId="0" xfId="2" applyFont="1" applyAlignment="1">
      <alignment wrapText="1"/>
    </xf>
    <xf numFmtId="0" fontId="41" fillId="0" borderId="0" xfId="2" applyFont="1"/>
    <xf numFmtId="0" fontId="41" fillId="0" borderId="0" xfId="2" applyFont="1" applyAlignment="1">
      <alignment horizontal="center"/>
    </xf>
    <xf numFmtId="0" fontId="42" fillId="0" borderId="0" xfId="2" applyFont="1"/>
    <xf numFmtId="0" fontId="43" fillId="0" borderId="0" xfId="2" applyFont="1"/>
    <xf numFmtId="0" fontId="44" fillId="0" borderId="0" xfId="2" applyFont="1" applyAlignment="1">
      <alignment wrapText="1"/>
    </xf>
    <xf numFmtId="0" fontId="44" fillId="0" borderId="0" xfId="2" applyFont="1"/>
    <xf numFmtId="14" fontId="37" fillId="0" borderId="0" xfId="2" applyNumberFormat="1" applyFont="1" applyAlignment="1">
      <alignment horizontal="center"/>
    </xf>
    <xf numFmtId="0" fontId="43" fillId="0" borderId="0" xfId="2" applyFont="1" applyAlignment="1">
      <alignment horizontal="center"/>
    </xf>
    <xf numFmtId="0" fontId="37" fillId="0" borderId="17" xfId="2" applyFont="1" applyBorder="1" applyAlignment="1">
      <alignment horizontal="center"/>
    </xf>
    <xf numFmtId="0" fontId="37" fillId="0" borderId="0" xfId="2" applyFont="1" applyAlignment="1">
      <alignment horizontal="center"/>
    </xf>
    <xf numFmtId="0" fontId="39" fillId="0" borderId="0" xfId="2" applyFont="1" applyAlignment="1">
      <alignment horizontal="center"/>
    </xf>
    <xf numFmtId="0" fontId="37" fillId="0" borderId="0" xfId="2" applyFont="1" applyAlignment="1">
      <alignment horizontal="right"/>
    </xf>
    <xf numFmtId="0" fontId="37" fillId="0" borderId="25" xfId="2" applyFont="1" applyBorder="1" applyAlignment="1">
      <alignment wrapText="1"/>
    </xf>
    <xf numFmtId="0" fontId="37" fillId="0" borderId="17" xfId="2" applyFont="1" applyBorder="1" applyAlignment="1">
      <alignment wrapText="1"/>
    </xf>
    <xf numFmtId="0" fontId="37" fillId="0" borderId="26" xfId="2" applyFont="1" applyBorder="1" applyAlignment="1">
      <alignment wrapText="1"/>
    </xf>
    <xf numFmtId="0" fontId="39" fillId="0" borderId="31" xfId="2" applyFont="1" applyBorder="1" applyAlignment="1">
      <alignment horizontal="center" vertical="center" wrapText="1"/>
    </xf>
    <xf numFmtId="0" fontId="39" fillId="0" borderId="28" xfId="2" applyFont="1" applyBorder="1" applyAlignment="1">
      <alignment horizontal="center" vertical="center"/>
    </xf>
    <xf numFmtId="0" fontId="45" fillId="0" borderId="31" xfId="2" applyFont="1" applyBorder="1" applyAlignment="1">
      <alignment horizontal="center" vertical="center"/>
    </xf>
    <xf numFmtId="0" fontId="45" fillId="0" borderId="31" xfId="2" applyFont="1" applyBorder="1" applyAlignment="1">
      <alignment horizontal="center" vertical="center" wrapText="1"/>
    </xf>
    <xf numFmtId="2" fontId="45" fillId="0" borderId="31" xfId="2" quotePrefix="1" applyNumberFormat="1" applyFont="1" applyBorder="1" applyAlignment="1">
      <alignment horizontal="center"/>
    </xf>
    <xf numFmtId="2" fontId="45" fillId="5" borderId="31" xfId="2" applyNumberFormat="1" applyFont="1" applyFill="1" applyBorder="1" applyAlignment="1">
      <alignment horizontal="center"/>
    </xf>
    <xf numFmtId="2" fontId="45" fillId="0" borderId="31" xfId="2" applyNumberFormat="1" applyFont="1" applyBorder="1"/>
    <xf numFmtId="0" fontId="45" fillId="0" borderId="31" xfId="2" quotePrefix="1" applyFont="1" applyBorder="1" applyAlignment="1">
      <alignment horizontal="center"/>
    </xf>
    <xf numFmtId="0" fontId="45" fillId="0" borderId="31" xfId="2" applyFont="1" applyBorder="1" applyAlignment="1">
      <alignment horizontal="center"/>
    </xf>
    <xf numFmtId="2" fontId="45" fillId="0" borderId="31" xfId="2" applyNumberFormat="1" applyFont="1" applyBorder="1" applyAlignment="1">
      <alignment horizontal="center"/>
    </xf>
    <xf numFmtId="0" fontId="45" fillId="0" borderId="31" xfId="2" applyFont="1" applyBorder="1"/>
    <xf numFmtId="0" fontId="37" fillId="0" borderId="31" xfId="2" applyFont="1" applyBorder="1"/>
    <xf numFmtId="0" fontId="41" fillId="0" borderId="31" xfId="2" applyFont="1" applyBorder="1" applyAlignment="1">
      <alignment horizontal="right" vertical="center" wrapText="1"/>
    </xf>
    <xf numFmtId="0" fontId="41" fillId="0" borderId="30" xfId="2" quotePrefix="1" applyFont="1" applyBorder="1" applyAlignment="1">
      <alignment horizontal="center"/>
    </xf>
    <xf numFmtId="2" fontId="46" fillId="0" borderId="31" xfId="2" applyNumberFormat="1" applyFont="1" applyBorder="1"/>
    <xf numFmtId="0" fontId="43" fillId="0" borderId="0" xfId="3" applyFont="1"/>
    <xf numFmtId="0" fontId="37" fillId="0" borderId="17" xfId="2" applyFont="1" applyBorder="1"/>
    <xf numFmtId="0" fontId="39" fillId="0" borderId="0" xfId="3" applyFont="1" applyAlignment="1">
      <alignment vertical="top" wrapText="1"/>
    </xf>
    <xf numFmtId="0" fontId="39" fillId="0" borderId="0" xfId="2" applyFont="1" applyAlignment="1">
      <alignment horizontal="center" vertical="top"/>
    </xf>
    <xf numFmtId="0" fontId="37" fillId="0" borderId="0" xfId="3" applyFont="1" applyAlignment="1">
      <alignment vertical="top"/>
    </xf>
    <xf numFmtId="0" fontId="43" fillId="0" borderId="0" xfId="3" applyFont="1" applyAlignment="1">
      <alignment vertical="top"/>
    </xf>
    <xf numFmtId="0" fontId="43" fillId="0" borderId="0" xfId="2" applyFont="1" applyAlignment="1">
      <alignment vertical="top"/>
    </xf>
    <xf numFmtId="0" fontId="48" fillId="0" borderId="0" xfId="2" applyFont="1" applyAlignment="1">
      <alignment vertical="center" wrapText="1"/>
    </xf>
    <xf numFmtId="0" fontId="48" fillId="0" borderId="17" xfId="2" applyFont="1" applyBorder="1" applyAlignment="1">
      <alignment vertical="center" wrapText="1"/>
    </xf>
    <xf numFmtId="0" fontId="37" fillId="0" borderId="0" xfId="3" applyFont="1"/>
    <xf numFmtId="0" fontId="43" fillId="0" borderId="0" xfId="3" applyFont="1" applyAlignment="1">
      <alignment horizontal="center"/>
    </xf>
    <xf numFmtId="0" fontId="49" fillId="0" borderId="0" xfId="2" applyFont="1" applyAlignment="1">
      <alignment wrapText="1"/>
    </xf>
    <xf numFmtId="0" fontId="37" fillId="0" borderId="0" xfId="3" applyFont="1" applyAlignment="1">
      <alignment horizontal="center" vertical="top"/>
    </xf>
    <xf numFmtId="0" fontId="43" fillId="0" borderId="0" xfId="3" applyFont="1" applyAlignment="1">
      <alignment horizontal="center" vertical="top"/>
    </xf>
    <xf numFmtId="0" fontId="50" fillId="0" borderId="0" xfId="2" applyFont="1"/>
    <xf numFmtId="0" fontId="37" fillId="0" borderId="0" xfId="4" applyFont="1"/>
    <xf numFmtId="0" fontId="54" fillId="0" borderId="0" xfId="0" applyFont="1"/>
    <xf numFmtId="0" fontId="54" fillId="0" borderId="0" xfId="0" applyFont="1" applyAlignment="1">
      <alignment horizontal="center" vertical="center" wrapText="1"/>
    </xf>
    <xf numFmtId="14" fontId="53" fillId="0" borderId="0" xfId="0" applyNumberFormat="1" applyFont="1" applyAlignment="1">
      <alignment vertical="center" wrapText="1"/>
    </xf>
    <xf numFmtId="0" fontId="54" fillId="0" borderId="0" xfId="0" applyFont="1" applyAlignment="1">
      <alignment vertical="center" wrapText="1"/>
    </xf>
    <xf numFmtId="0" fontId="54" fillId="0" borderId="0" xfId="0" applyFont="1" applyAlignment="1">
      <alignment horizontal="left"/>
    </xf>
    <xf numFmtId="0" fontId="54" fillId="0" borderId="33" xfId="0" applyFont="1" applyBorder="1" applyAlignment="1">
      <alignment horizontal="center" vertical="center" wrapText="1"/>
    </xf>
    <xf numFmtId="0" fontId="54" fillId="0" borderId="33" xfId="0" applyFont="1" applyBorder="1" applyAlignment="1">
      <alignment horizontal="left" vertical="center" wrapText="1"/>
    </xf>
    <xf numFmtId="0" fontId="0" fillId="0" borderId="33" xfId="0" applyBorder="1" applyAlignment="1">
      <alignment horizontal="right" vertical="center"/>
    </xf>
    <xf numFmtId="49" fontId="54" fillId="0" borderId="33" xfId="0" applyNumberFormat="1" applyFont="1" applyBorder="1" applyAlignment="1">
      <alignment horizontal="center" vertical="center"/>
    </xf>
    <xf numFmtId="2" fontId="54" fillId="0" borderId="33" xfId="0" applyNumberFormat="1" applyFont="1" applyBorder="1" applyAlignment="1">
      <alignment horizontal="right" vertical="center"/>
    </xf>
    <xf numFmtId="0" fontId="59" fillId="0" borderId="33" xfId="0" applyFont="1" applyBorder="1" applyAlignment="1">
      <alignment horizontal="right" vertical="center"/>
    </xf>
    <xf numFmtId="49" fontId="53" fillId="0" borderId="33" xfId="0" applyNumberFormat="1" applyFont="1" applyBorder="1" applyAlignment="1">
      <alignment horizontal="center" vertical="center"/>
    </xf>
    <xf numFmtId="2" fontId="53" fillId="0" borderId="33" xfId="0" applyNumberFormat="1" applyFont="1" applyBorder="1" applyAlignment="1">
      <alignment horizontal="right" vertical="center"/>
    </xf>
    <xf numFmtId="0" fontId="55" fillId="0" borderId="0" xfId="0" applyFont="1" applyAlignment="1">
      <alignment horizontal="center"/>
    </xf>
    <xf numFmtId="0" fontId="53" fillId="6" borderId="33" xfId="0" applyFont="1" applyFill="1" applyBorder="1" applyAlignment="1">
      <alignment horizontal="center" vertical="center" wrapText="1"/>
    </xf>
    <xf numFmtId="0" fontId="53" fillId="6" borderId="33" xfId="0" applyFont="1" applyFill="1" applyBorder="1" applyAlignment="1">
      <alignment horizontal="center" vertical="center"/>
    </xf>
    <xf numFmtId="0" fontId="65" fillId="0" borderId="0" xfId="0" applyFont="1"/>
    <xf numFmtId="0" fontId="0" fillId="0" borderId="0" xfId="0" applyAlignment="1">
      <alignment horizontal="left"/>
    </xf>
    <xf numFmtId="0" fontId="66" fillId="0" borderId="17" xfId="0" applyFont="1" applyBorder="1"/>
    <xf numFmtId="0" fontId="66" fillId="0" borderId="0" xfId="0" applyFont="1"/>
    <xf numFmtId="0" fontId="67" fillId="0" borderId="0" xfId="0" applyFont="1"/>
    <xf numFmtId="0" fontId="67" fillId="0" borderId="31" xfId="0" applyFont="1" applyBorder="1" applyAlignment="1">
      <alignment horizontal="center" wrapText="1"/>
    </xf>
    <xf numFmtId="0" fontId="67" fillId="0" borderId="31" xfId="0" applyFont="1" applyBorder="1" applyAlignment="1">
      <alignment horizontal="center"/>
    </xf>
    <xf numFmtId="0" fontId="67" fillId="0" borderId="31" xfId="0" applyFont="1" applyBorder="1"/>
    <xf numFmtId="0" fontId="71" fillId="0" borderId="31" xfId="0" applyFont="1" applyBorder="1"/>
    <xf numFmtId="2" fontId="72" fillId="8" borderId="31" xfId="0" applyNumberFormat="1" applyFont="1" applyFill="1" applyBorder="1"/>
    <xf numFmtId="0" fontId="72" fillId="0" borderId="31" xfId="0" applyFont="1" applyBorder="1"/>
    <xf numFmtId="2" fontId="72" fillId="0" borderId="31" xfId="0" applyNumberFormat="1" applyFont="1" applyBorder="1"/>
    <xf numFmtId="0" fontId="72" fillId="8" borderId="31" xfId="0" applyFont="1" applyFill="1" applyBorder="1"/>
    <xf numFmtId="2" fontId="71" fillId="0" borderId="31" xfId="0" applyNumberFormat="1" applyFont="1" applyBorder="1"/>
    <xf numFmtId="0" fontId="72" fillId="0" borderId="31" xfId="4" applyFont="1" applyBorder="1" applyAlignment="1">
      <alignment vertical="top" wrapText="1"/>
    </xf>
    <xf numFmtId="0" fontId="72" fillId="0" borderId="31" xfId="4" applyFont="1" applyBorder="1" applyAlignment="1">
      <alignment horizontal="left" vertical="top" wrapText="1"/>
    </xf>
    <xf numFmtId="0" fontId="67" fillId="0" borderId="31" xfId="0" applyFont="1" applyBorder="1" applyAlignment="1">
      <alignment horizontal="right"/>
    </xf>
    <xf numFmtId="0" fontId="67" fillId="0" borderId="31" xfId="0" applyFont="1" applyBorder="1" applyAlignment="1">
      <alignment horizontal="left"/>
    </xf>
    <xf numFmtId="0" fontId="73" fillId="0" borderId="0" xfId="0" applyFont="1"/>
    <xf numFmtId="0" fontId="29" fillId="0" borderId="0" xfId="0" applyFont="1" applyAlignment="1" applyProtection="1">
      <alignment vertical="top" wrapText="1"/>
      <protection locked="0"/>
    </xf>
    <xf numFmtId="2" fontId="1" fillId="4" borderId="8" xfId="0" applyNumberFormat="1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 wrapText="1"/>
    </xf>
    <xf numFmtId="164" fontId="1" fillId="0" borderId="0" xfId="0" applyNumberFormat="1" applyFont="1" applyAlignment="1">
      <alignment vertical="center"/>
    </xf>
    <xf numFmtId="0" fontId="1" fillId="0" borderId="6" xfId="0" applyFont="1" applyBorder="1"/>
    <xf numFmtId="0" fontId="71" fillId="0" borderId="31" xfId="0" applyFont="1" applyBorder="1" applyAlignment="1">
      <alignment wrapText="1"/>
    </xf>
    <xf numFmtId="0" fontId="71" fillId="0" borderId="31" xfId="0" applyFont="1" applyBorder="1" applyAlignment="1">
      <alignment vertical="center" wrapText="1"/>
    </xf>
    <xf numFmtId="0" fontId="55" fillId="0" borderId="0" xfId="0" applyFont="1"/>
    <xf numFmtId="0" fontId="58" fillId="0" borderId="0" xfId="0" applyFont="1" applyAlignment="1">
      <alignment horizontal="left"/>
    </xf>
    <xf numFmtId="0" fontId="60" fillId="0" borderId="0" xfId="0" applyFont="1"/>
    <xf numFmtId="0" fontId="58" fillId="0" borderId="0" xfId="0" applyFont="1" applyAlignment="1">
      <alignment horizontal="center"/>
    </xf>
    <xf numFmtId="0" fontId="55" fillId="0" borderId="0" xfId="0" applyFont="1" applyAlignment="1">
      <alignment horizontal="center" vertical="center"/>
    </xf>
    <xf numFmtId="0" fontId="61" fillId="0" borderId="0" xfId="0" applyFont="1" applyAlignment="1">
      <alignment horizontal="center" wrapText="1"/>
    </xf>
    <xf numFmtId="0" fontId="55" fillId="0" borderId="0" xfId="0" applyFont="1" applyAlignment="1">
      <alignment horizontal="center" wrapText="1"/>
    </xf>
    <xf numFmtId="0" fontId="61" fillId="0" borderId="0" xfId="0" applyFont="1" applyAlignment="1">
      <alignment horizontal="center"/>
    </xf>
    <xf numFmtId="0" fontId="55" fillId="0" borderId="0" xfId="0" applyFont="1" applyAlignment="1">
      <alignment horizontal="left"/>
    </xf>
    <xf numFmtId="0" fontId="62" fillId="0" borderId="0" xfId="0" applyFont="1" applyAlignment="1">
      <alignment horizontal="right" vertical="center"/>
    </xf>
    <xf numFmtId="164" fontId="62" fillId="0" borderId="0" xfId="0" applyNumberFormat="1" applyFont="1" applyAlignment="1">
      <alignment vertical="center"/>
    </xf>
    <xf numFmtId="164" fontId="55" fillId="0" borderId="0" xfId="0" applyNumberFormat="1" applyFont="1" applyAlignment="1">
      <alignment horizontal="center"/>
    </xf>
    <xf numFmtId="164" fontId="55" fillId="0" borderId="0" xfId="0" applyNumberFormat="1" applyFont="1" applyAlignment="1">
      <alignment horizontal="right" vertical="center"/>
    </xf>
    <xf numFmtId="0" fontId="62" fillId="0" borderId="38" xfId="0" applyFont="1" applyBorder="1"/>
    <xf numFmtId="0" fontId="55" fillId="0" borderId="0" xfId="0" applyFont="1" applyAlignment="1">
      <alignment horizontal="right"/>
    </xf>
    <xf numFmtId="0" fontId="62" fillId="0" borderId="0" xfId="0" applyFont="1"/>
    <xf numFmtId="0" fontId="62" fillId="0" borderId="0" xfId="0" applyFont="1" applyAlignment="1">
      <alignment horizontal="right"/>
    </xf>
    <xf numFmtId="0" fontId="55" fillId="0" borderId="39" xfId="0" applyFont="1" applyBorder="1" applyAlignment="1">
      <alignment horizontal="center"/>
    </xf>
    <xf numFmtId="0" fontId="61" fillId="0" borderId="38" xfId="0" applyFont="1" applyBorder="1" applyAlignment="1">
      <alignment horizontal="center" vertical="center" wrapText="1"/>
    </xf>
    <xf numFmtId="0" fontId="55" fillId="0" borderId="38" xfId="0" applyFont="1" applyBorder="1" applyAlignment="1">
      <alignment horizontal="center" vertical="center"/>
    </xf>
    <xf numFmtId="0" fontId="61" fillId="0" borderId="38" xfId="0" applyFont="1" applyBorder="1" applyAlignment="1">
      <alignment horizontal="center" vertical="top"/>
    </xf>
    <xf numFmtId="0" fontId="55" fillId="0" borderId="38" xfId="0" applyFont="1" applyBorder="1" applyAlignment="1">
      <alignment horizontal="center" vertical="top"/>
    </xf>
    <xf numFmtId="0" fontId="61" fillId="0" borderId="38" xfId="0" applyFont="1" applyBorder="1" applyAlignment="1">
      <alignment vertical="center"/>
    </xf>
    <xf numFmtId="0" fontId="61" fillId="0" borderId="38" xfId="0" applyFont="1" applyBorder="1" applyAlignment="1">
      <alignment horizontal="center" vertical="center"/>
    </xf>
    <xf numFmtId="2" fontId="61" fillId="0" borderId="38" xfId="0" applyNumberFormat="1" applyFont="1" applyBorder="1" applyAlignment="1">
      <alignment horizontal="right" vertical="center"/>
    </xf>
    <xf numFmtId="0" fontId="61" fillId="0" borderId="38" xfId="0" applyFont="1" applyBorder="1" applyAlignment="1">
      <alignment vertical="center" wrapText="1"/>
    </xf>
    <xf numFmtId="0" fontId="55" fillId="0" borderId="38" xfId="0" applyFont="1" applyBorder="1" applyAlignment="1">
      <alignment vertical="center" wrapText="1"/>
    </xf>
    <xf numFmtId="2" fontId="55" fillId="0" borderId="38" xfId="0" applyNumberFormat="1" applyFont="1" applyBorder="1" applyAlignment="1">
      <alignment horizontal="right" vertical="center"/>
    </xf>
    <xf numFmtId="2" fontId="61" fillId="7" borderId="38" xfId="0" applyNumberFormat="1" applyFont="1" applyFill="1" applyBorder="1" applyAlignment="1">
      <alignment horizontal="right" vertical="center"/>
    </xf>
    <xf numFmtId="0" fontId="55" fillId="0" borderId="38" xfId="0" applyFont="1" applyBorder="1" applyAlignment="1">
      <alignment vertical="top" wrapText="1"/>
    </xf>
    <xf numFmtId="0" fontId="55" fillId="7" borderId="38" xfId="0" applyFont="1" applyFill="1" applyBorder="1" applyAlignment="1">
      <alignment vertical="center" wrapText="1"/>
    </xf>
    <xf numFmtId="1" fontId="61" fillId="0" borderId="38" xfId="0" applyNumberFormat="1" applyFont="1" applyBorder="1" applyAlignment="1">
      <alignment horizontal="center" vertical="top"/>
    </xf>
    <xf numFmtId="1" fontId="55" fillId="0" borderId="38" xfId="0" applyNumberFormat="1" applyFont="1" applyBorder="1" applyAlignment="1">
      <alignment horizontal="center" vertical="top" wrapText="1"/>
    </xf>
    <xf numFmtId="1" fontId="61" fillId="0" borderId="38" xfId="0" applyNumberFormat="1" applyFont="1" applyBorder="1" applyAlignment="1">
      <alignment horizontal="center" vertical="top" wrapText="1"/>
    </xf>
    <xf numFmtId="0" fontId="61" fillId="0" borderId="38" xfId="0" applyFont="1" applyBorder="1" applyAlignment="1">
      <alignment vertical="top" wrapText="1"/>
    </xf>
    <xf numFmtId="0" fontId="55" fillId="0" borderId="0" xfId="0" applyFont="1" applyAlignment="1">
      <alignment horizontal="center" vertical="top"/>
    </xf>
    <xf numFmtId="0" fontId="61" fillId="0" borderId="0" xfId="0" applyFont="1" applyAlignment="1">
      <alignment horizontal="center" vertical="top" wrapText="1"/>
    </xf>
    <xf numFmtId="0" fontId="55" fillId="0" borderId="0" xfId="0" applyFont="1" applyAlignment="1">
      <alignment vertical="center"/>
    </xf>
    <xf numFmtId="164" fontId="55" fillId="0" borderId="40" xfId="0" applyNumberFormat="1" applyFont="1" applyBorder="1" applyAlignment="1">
      <alignment horizontal="right" vertical="center"/>
    </xf>
    <xf numFmtId="0" fontId="61" fillId="0" borderId="0" xfId="0" applyFont="1" applyAlignment="1">
      <alignment horizontal="center" vertical="center" wrapText="1"/>
    </xf>
    <xf numFmtId="0" fontId="55" fillId="0" borderId="0" xfId="0" applyFont="1" applyAlignment="1">
      <alignment vertical="top"/>
    </xf>
    <xf numFmtId="0" fontId="55" fillId="0" borderId="37" xfId="0" applyFont="1" applyBorder="1" applyAlignment="1">
      <alignment vertical="center"/>
    </xf>
    <xf numFmtId="0" fontId="55" fillId="0" borderId="37" xfId="0" applyFont="1" applyBorder="1"/>
    <xf numFmtId="0" fontId="62" fillId="0" borderId="0" xfId="0" applyFont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64" fillId="0" borderId="32" xfId="0" applyFont="1" applyBorder="1" applyAlignment="1">
      <alignment horizontal="center" vertical="top"/>
    </xf>
    <xf numFmtId="0" fontId="63" fillId="0" borderId="0" xfId="0" applyFont="1" applyAlignment="1">
      <alignment vertical="center"/>
    </xf>
    <xf numFmtId="0" fontId="63" fillId="0" borderId="0" xfId="0" applyFont="1" applyAlignment="1">
      <alignment vertical="top"/>
    </xf>
    <xf numFmtId="0" fontId="63" fillId="0" borderId="0" xfId="0" applyFont="1"/>
    <xf numFmtId="0" fontId="64" fillId="0" borderId="0" xfId="0" applyFont="1"/>
    <xf numFmtId="0" fontId="58" fillId="0" borderId="0" xfId="0" applyFont="1"/>
    <xf numFmtId="164" fontId="1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left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top"/>
    </xf>
    <xf numFmtId="16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49" fontId="15" fillId="0" borderId="15" xfId="0" applyNumberFormat="1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164" fontId="15" fillId="0" borderId="2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wrapText="1"/>
    </xf>
    <xf numFmtId="164" fontId="15" fillId="0" borderId="14" xfId="0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0" fontId="4" fillId="0" borderId="0" xfId="0" applyFont="1" applyAlignment="1">
      <alignment horizontal="right" vertical="top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2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6" xfId="0" applyBorder="1"/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top"/>
    </xf>
    <xf numFmtId="0" fontId="9" fillId="0" borderId="0" xfId="0" applyFont="1" applyAlignment="1">
      <alignment horizontal="center" wrapText="1"/>
    </xf>
    <xf numFmtId="0" fontId="1" fillId="0" borderId="6" xfId="0" applyFont="1" applyBorder="1" applyAlignment="1">
      <alignment horizontal="right"/>
    </xf>
    <xf numFmtId="0" fontId="54" fillId="0" borderId="0" xfId="0" applyFont="1" applyAlignment="1">
      <alignment horizontal="left" vertical="center" wrapText="1"/>
    </xf>
    <xf numFmtId="0" fontId="54" fillId="0" borderId="37" xfId="0" applyFont="1" applyBorder="1" applyAlignment="1">
      <alignment horizontal="center" vertical="center"/>
    </xf>
    <xf numFmtId="0" fontId="55" fillId="0" borderId="0" xfId="0" applyFont="1" applyAlignment="1">
      <alignment horizontal="center"/>
    </xf>
    <xf numFmtId="0" fontId="54" fillId="0" borderId="33" xfId="0" applyFont="1" applyBorder="1" applyAlignment="1">
      <alignment horizontal="left" vertical="center" wrapText="1"/>
    </xf>
    <xf numFmtId="0" fontId="53" fillId="0" borderId="33" xfId="0" applyFont="1" applyBorder="1" applyAlignment="1">
      <alignment horizontal="left" vertical="center" wrapText="1"/>
    </xf>
    <xf numFmtId="0" fontId="54" fillId="0" borderId="0" xfId="0" applyFont="1"/>
    <xf numFmtId="0" fontId="53" fillId="0" borderId="0" xfId="0" applyFont="1" applyAlignment="1">
      <alignment horizontal="center" wrapText="1"/>
    </xf>
    <xf numFmtId="0" fontId="55" fillId="0" borderId="32" xfId="0" applyFont="1" applyBorder="1" applyAlignment="1">
      <alignment horizontal="center"/>
    </xf>
    <xf numFmtId="0" fontId="54" fillId="0" borderId="0" xfId="0" applyFont="1" applyAlignment="1">
      <alignment horizontal="center"/>
    </xf>
    <xf numFmtId="0" fontId="56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/>
    </xf>
    <xf numFmtId="0" fontId="54" fillId="0" borderId="0" xfId="0" applyFont="1" applyAlignment="1">
      <alignment horizontal="left"/>
    </xf>
    <xf numFmtId="0" fontId="53" fillId="6" borderId="34" xfId="0" applyFont="1" applyFill="1" applyBorder="1" applyAlignment="1">
      <alignment horizontal="center" vertical="center"/>
    </xf>
    <xf numFmtId="0" fontId="53" fillId="6" borderId="35" xfId="0" applyFont="1" applyFill="1" applyBorder="1" applyAlignment="1">
      <alignment horizontal="center" vertical="center"/>
    </xf>
    <xf numFmtId="0" fontId="53" fillId="6" borderId="36" xfId="0" applyFont="1" applyFill="1" applyBorder="1" applyAlignment="1">
      <alignment horizontal="center" vertical="center"/>
    </xf>
    <xf numFmtId="0" fontId="29" fillId="0" borderId="17" xfId="1" applyFont="1" applyBorder="1" applyAlignment="1" applyProtection="1">
      <alignment horizontal="center"/>
      <protection locked="0"/>
    </xf>
    <xf numFmtId="0" fontId="31" fillId="0" borderId="0" xfId="1" applyFont="1" applyAlignment="1" applyProtection="1">
      <alignment horizontal="center"/>
      <protection locked="0"/>
    </xf>
    <xf numFmtId="0" fontId="29" fillId="0" borderId="17" xfId="1" applyFont="1" applyBorder="1" applyAlignment="1" applyProtection="1">
      <alignment horizontal="left"/>
      <protection locked="0"/>
    </xf>
    <xf numFmtId="2" fontId="29" fillId="0" borderId="21" xfId="1" applyNumberFormat="1" applyFont="1" applyBorder="1" applyAlignment="1">
      <alignment horizontal="center" vertical="center"/>
    </xf>
    <xf numFmtId="0" fontId="29" fillId="0" borderId="27" xfId="1" applyFont="1" applyBorder="1" applyAlignment="1">
      <alignment horizontal="center" vertical="center"/>
    </xf>
    <xf numFmtId="0" fontId="29" fillId="0" borderId="28" xfId="1" applyFont="1" applyBorder="1" applyAlignment="1" applyProtection="1">
      <alignment horizontal="left" wrapText="1"/>
      <protection locked="0"/>
    </xf>
    <xf numFmtId="0" fontId="29" fillId="0" borderId="29" xfId="1" applyFont="1" applyBorder="1" applyAlignment="1" applyProtection="1">
      <alignment horizontal="left" wrapText="1"/>
      <protection locked="0"/>
    </xf>
    <xf numFmtId="0" fontId="29" fillId="0" borderId="30" xfId="1" applyFont="1" applyBorder="1" applyAlignment="1" applyProtection="1">
      <alignment horizontal="left" wrapText="1"/>
      <protection locked="0"/>
    </xf>
    <xf numFmtId="0" fontId="29" fillId="0" borderId="18" xfId="1" applyFont="1" applyBorder="1" applyAlignment="1" applyProtection="1">
      <alignment horizontal="left" wrapText="1"/>
      <protection locked="0"/>
    </xf>
    <xf numFmtId="0" fontId="29" fillId="0" borderId="19" xfId="1" applyFont="1" applyBorder="1" applyAlignment="1" applyProtection="1">
      <alignment horizontal="left"/>
      <protection locked="0"/>
    </xf>
    <xf numFmtId="0" fontId="29" fillId="0" borderId="20" xfId="1" applyFont="1" applyBorder="1" applyAlignment="1" applyProtection="1">
      <alignment horizontal="left"/>
      <protection locked="0"/>
    </xf>
    <xf numFmtId="0" fontId="29" fillId="0" borderId="25" xfId="1" applyFont="1" applyBorder="1" applyAlignment="1" applyProtection="1">
      <alignment horizontal="left"/>
      <protection locked="0"/>
    </xf>
    <xf numFmtId="0" fontId="29" fillId="0" borderId="26" xfId="1" applyFont="1" applyBorder="1" applyAlignment="1" applyProtection="1">
      <alignment horizontal="left"/>
      <protection locked="0"/>
    </xf>
    <xf numFmtId="0" fontId="29" fillId="0" borderId="21" xfId="1" applyFont="1" applyBorder="1" applyAlignment="1">
      <alignment horizontal="center" vertical="center"/>
    </xf>
    <xf numFmtId="0" fontId="29" fillId="0" borderId="18" xfId="1" applyFont="1" applyBorder="1" applyAlignment="1">
      <alignment horizontal="center" vertical="center"/>
    </xf>
    <xf numFmtId="0" fontId="29" fillId="0" borderId="25" xfId="1" applyFont="1" applyBorder="1" applyAlignment="1">
      <alignment horizontal="center" vertical="center"/>
    </xf>
    <xf numFmtId="0" fontId="29" fillId="0" borderId="0" xfId="1" applyFont="1" applyAlignment="1" applyProtection="1">
      <alignment horizontal="right"/>
      <protection locked="0"/>
    </xf>
    <xf numFmtId="0" fontId="33" fillId="0" borderId="0" xfId="1" applyFont="1" applyAlignment="1" applyProtection="1">
      <alignment horizontal="center"/>
      <protection locked="0"/>
    </xf>
    <xf numFmtId="0" fontId="30" fillId="0" borderId="18" xfId="1" applyFont="1" applyBorder="1" applyAlignment="1" applyProtection="1">
      <alignment horizontal="center" vertical="center"/>
      <protection locked="0"/>
    </xf>
    <xf numFmtId="0" fontId="30" fillId="0" borderId="19" xfId="1" applyFont="1" applyBorder="1" applyAlignment="1" applyProtection="1">
      <alignment horizontal="center" vertical="center"/>
      <protection locked="0"/>
    </xf>
    <xf numFmtId="0" fontId="30" fillId="0" borderId="20" xfId="1" applyFont="1" applyBorder="1" applyAlignment="1" applyProtection="1">
      <alignment horizontal="center" vertical="center"/>
      <protection locked="0"/>
    </xf>
    <xf numFmtId="0" fontId="30" fillId="0" borderId="22" xfId="1" applyFont="1" applyBorder="1" applyAlignment="1" applyProtection="1">
      <alignment horizontal="center" vertical="center"/>
      <protection locked="0"/>
    </xf>
    <xf numFmtId="0" fontId="30" fillId="0" borderId="0" xfId="1" applyFont="1" applyAlignment="1" applyProtection="1">
      <alignment horizontal="center" vertical="center"/>
      <protection locked="0"/>
    </xf>
    <xf numFmtId="0" fontId="30" fillId="0" borderId="23" xfId="1" applyFont="1" applyBorder="1" applyAlignment="1" applyProtection="1">
      <alignment horizontal="center" vertical="center"/>
      <protection locked="0"/>
    </xf>
    <xf numFmtId="0" fontId="30" fillId="0" borderId="25" xfId="1" applyFont="1" applyBorder="1" applyAlignment="1" applyProtection="1">
      <alignment horizontal="center" vertical="center"/>
      <protection locked="0"/>
    </xf>
    <xf numFmtId="0" fontId="30" fillId="0" borderId="17" xfId="1" applyFont="1" applyBorder="1" applyAlignment="1" applyProtection="1">
      <alignment horizontal="center" vertical="center"/>
      <protection locked="0"/>
    </xf>
    <xf numFmtId="0" fontId="30" fillId="0" borderId="26" xfId="1" applyFont="1" applyBorder="1" applyAlignment="1" applyProtection="1">
      <alignment horizontal="center" vertical="center"/>
      <protection locked="0"/>
    </xf>
    <xf numFmtId="0" fontId="30" fillId="0" borderId="21" xfId="1" applyFont="1" applyBorder="1" applyAlignment="1" applyProtection="1">
      <alignment horizontal="center" vertical="center" wrapText="1"/>
      <protection locked="0"/>
    </xf>
    <xf numFmtId="0" fontId="30" fillId="0" borderId="24" xfId="1" applyFont="1" applyBorder="1" applyAlignment="1" applyProtection="1">
      <alignment horizontal="center" vertical="center" wrapText="1"/>
      <protection locked="0"/>
    </xf>
    <xf numFmtId="0" fontId="30" fillId="0" borderId="27" xfId="1" applyFont="1" applyBorder="1" applyAlignment="1" applyProtection="1">
      <alignment horizontal="center" vertical="center" wrapText="1"/>
      <protection locked="0"/>
    </xf>
    <xf numFmtId="0" fontId="30" fillId="0" borderId="18" xfId="1" applyFont="1" applyBorder="1" applyAlignment="1" applyProtection="1">
      <alignment horizontal="center" vertical="center" wrapText="1"/>
      <protection locked="0"/>
    </xf>
    <xf numFmtId="0" fontId="30" fillId="0" borderId="19" xfId="1" applyFont="1" applyBorder="1" applyAlignment="1" applyProtection="1">
      <alignment horizontal="center" vertical="center" wrapText="1"/>
      <protection locked="0"/>
    </xf>
    <xf numFmtId="0" fontId="30" fillId="0" borderId="25" xfId="1" applyFont="1" applyBorder="1" applyAlignment="1" applyProtection="1">
      <alignment horizontal="center" vertical="center" wrapText="1"/>
      <protection locked="0"/>
    </xf>
    <xf numFmtId="0" fontId="30" fillId="0" borderId="17" xfId="1" applyFont="1" applyBorder="1" applyAlignment="1" applyProtection="1">
      <alignment horizontal="center" vertical="center" wrapText="1"/>
      <protection locked="0"/>
    </xf>
    <xf numFmtId="0" fontId="30" fillId="0" borderId="22" xfId="1" applyFont="1" applyBorder="1" applyAlignment="1" applyProtection="1">
      <alignment horizontal="center" vertical="center" wrapText="1"/>
      <protection locked="0"/>
    </xf>
    <xf numFmtId="0" fontId="30" fillId="0" borderId="21" xfId="1" applyFont="1" applyBorder="1" applyAlignment="1" applyProtection="1">
      <alignment horizontal="center" vertical="center"/>
      <protection locked="0"/>
    </xf>
    <xf numFmtId="0" fontId="30" fillId="0" borderId="27" xfId="1" applyFont="1" applyBorder="1" applyAlignment="1" applyProtection="1">
      <alignment horizontal="center" vertical="center"/>
      <protection locked="0"/>
    </xf>
    <xf numFmtId="0" fontId="29" fillId="0" borderId="28" xfId="1" applyFont="1" applyBorder="1" applyAlignment="1" applyProtection="1">
      <alignment horizontal="left" vertical="top" wrapText="1"/>
      <protection locked="0"/>
    </xf>
    <xf numFmtId="0" fontId="29" fillId="0" borderId="29" xfId="1" applyFont="1" applyBorder="1" applyAlignment="1" applyProtection="1">
      <alignment horizontal="left" vertical="top" wrapText="1"/>
      <protection locked="0"/>
    </xf>
    <xf numFmtId="0" fontId="29" fillId="0" borderId="30" xfId="1" applyFont="1" applyBorder="1" applyAlignment="1" applyProtection="1">
      <alignment horizontal="left" vertical="top" wrapText="1"/>
      <protection locked="0"/>
    </xf>
    <xf numFmtId="0" fontId="30" fillId="0" borderId="0" xfId="1" applyFont="1" applyAlignment="1" applyProtection="1">
      <alignment horizontal="center"/>
      <protection locked="0"/>
    </xf>
    <xf numFmtId="0" fontId="29" fillId="0" borderId="0" xfId="1" applyFont="1" applyAlignment="1" applyProtection="1">
      <alignment horizontal="left" wrapText="1"/>
      <protection locked="0"/>
    </xf>
    <xf numFmtId="0" fontId="30" fillId="0" borderId="17" xfId="1" applyFont="1" applyBorder="1" applyAlignment="1" applyProtection="1">
      <alignment horizontal="center"/>
      <protection locked="0"/>
    </xf>
    <xf numFmtId="0" fontId="49" fillId="0" borderId="19" xfId="2" applyFont="1" applyBorder="1" applyAlignment="1">
      <alignment horizontal="center" vertical="top" wrapText="1"/>
    </xf>
    <xf numFmtId="0" fontId="39" fillId="0" borderId="0" xfId="3" applyFont="1" applyAlignment="1">
      <alignment horizontal="center" vertical="top"/>
    </xf>
    <xf numFmtId="0" fontId="48" fillId="0" borderId="0" xfId="2" applyFont="1" applyAlignment="1">
      <alignment horizontal="left"/>
    </xf>
    <xf numFmtId="0" fontId="57" fillId="0" borderId="0" xfId="4" applyFont="1" applyAlignment="1">
      <alignment horizontal="left"/>
    </xf>
    <xf numFmtId="0" fontId="37" fillId="0" borderId="17" xfId="3" applyFont="1" applyBorder="1" applyAlignment="1">
      <alignment horizontal="center" wrapText="1"/>
    </xf>
    <xf numFmtId="0" fontId="37" fillId="0" borderId="17" xfId="3" applyFont="1" applyBorder="1" applyAlignment="1">
      <alignment horizontal="center"/>
    </xf>
    <xf numFmtId="0" fontId="39" fillId="0" borderId="0" xfId="3" applyFont="1" applyAlignment="1">
      <alignment horizontal="center" vertical="top" wrapText="1"/>
    </xf>
    <xf numFmtId="0" fontId="48" fillId="0" borderId="17" xfId="2" applyFont="1" applyBorder="1" applyAlignment="1">
      <alignment horizontal="center" vertical="center" wrapText="1"/>
    </xf>
    <xf numFmtId="0" fontId="39" fillId="0" borderId="31" xfId="2" applyFont="1" applyBorder="1" applyAlignment="1">
      <alignment horizontal="center" vertical="center" wrapText="1"/>
    </xf>
    <xf numFmtId="0" fontId="37" fillId="0" borderId="31" xfId="2" applyFont="1" applyBorder="1" applyAlignment="1">
      <alignment vertical="center" wrapText="1"/>
    </xf>
    <xf numFmtId="0" fontId="41" fillId="0" borderId="28" xfId="2" applyFont="1" applyBorder="1" applyAlignment="1">
      <alignment horizontal="center" vertical="center" wrapText="1"/>
    </xf>
    <xf numFmtId="0" fontId="41" fillId="0" borderId="29" xfId="2" applyFont="1" applyBorder="1" applyAlignment="1">
      <alignment horizontal="center" vertical="center" wrapText="1"/>
    </xf>
    <xf numFmtId="0" fontId="41" fillId="0" borderId="30" xfId="2" applyFont="1" applyBorder="1" applyAlignment="1">
      <alignment horizontal="center" vertical="center" wrapText="1"/>
    </xf>
    <xf numFmtId="0" fontId="37" fillId="0" borderId="31" xfId="2" applyFont="1" applyBorder="1" applyAlignment="1">
      <alignment horizontal="center" vertical="center"/>
    </xf>
    <xf numFmtId="0" fontId="39" fillId="0" borderId="21" xfId="2" applyFont="1" applyBorder="1" applyAlignment="1">
      <alignment horizontal="center" vertical="center" wrapText="1"/>
    </xf>
    <xf numFmtId="0" fontId="39" fillId="0" borderId="27" xfId="2" applyFont="1" applyBorder="1" applyAlignment="1">
      <alignment wrapText="1"/>
    </xf>
    <xf numFmtId="0" fontId="37" fillId="0" borderId="0" xfId="2" applyFont="1" applyAlignment="1">
      <alignment horizontal="center"/>
    </xf>
    <xf numFmtId="0" fontId="39" fillId="0" borderId="0" xfId="2" applyFont="1" applyAlignment="1">
      <alignment horizontal="left" wrapText="1"/>
    </xf>
    <xf numFmtId="0" fontId="41" fillId="0" borderId="0" xfId="2" applyFont="1" applyAlignment="1">
      <alignment horizontal="center"/>
    </xf>
    <xf numFmtId="0" fontId="37" fillId="0" borderId="17" xfId="2" applyFont="1" applyBorder="1" applyAlignment="1">
      <alignment horizontal="center"/>
    </xf>
    <xf numFmtId="0" fontId="39" fillId="0" borderId="19" xfId="2" applyFont="1" applyBorder="1" applyAlignment="1">
      <alignment horizontal="center"/>
    </xf>
    <xf numFmtId="0" fontId="44" fillId="0" borderId="0" xfId="2" applyFont="1" applyAlignment="1">
      <alignment horizontal="center" wrapText="1"/>
    </xf>
    <xf numFmtId="0" fontId="55" fillId="0" borderId="0" xfId="0" applyFont="1" applyAlignment="1">
      <alignment vertical="center"/>
    </xf>
    <xf numFmtId="0" fontId="55" fillId="0" borderId="0" xfId="0" applyFont="1"/>
    <xf numFmtId="0" fontId="54" fillId="0" borderId="37" xfId="0" applyFont="1" applyBorder="1" applyAlignment="1">
      <alignment horizontal="center"/>
    </xf>
    <xf numFmtId="0" fontId="55" fillId="0" borderId="0" xfId="0" applyFont="1" applyAlignment="1">
      <alignment horizontal="center" vertical="center" wrapText="1"/>
    </xf>
    <xf numFmtId="0" fontId="55" fillId="0" borderId="0" xfId="0" applyFont="1" applyAlignment="1">
      <alignment wrapText="1"/>
    </xf>
    <xf numFmtId="0" fontId="64" fillId="0" borderId="32" xfId="0" applyFont="1" applyBorder="1" applyAlignment="1">
      <alignment horizontal="center" vertical="top"/>
    </xf>
    <xf numFmtId="0" fontId="61" fillId="0" borderId="38" xfId="0" applyFont="1" applyBorder="1" applyAlignment="1">
      <alignment horizontal="center" vertical="center" wrapText="1"/>
    </xf>
    <xf numFmtId="0" fontId="55" fillId="0" borderId="38" xfId="0" applyFont="1" applyBorder="1" applyAlignment="1">
      <alignment horizontal="center" wrapText="1"/>
    </xf>
    <xf numFmtId="0" fontId="55" fillId="0" borderId="38" xfId="0" applyFont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5" fillId="0" borderId="38" xfId="0" applyFont="1" applyBorder="1" applyAlignment="1">
      <alignment horizontal="center" vertical="center" wrapText="1"/>
    </xf>
    <xf numFmtId="2" fontId="61" fillId="0" borderId="38" xfId="0" applyNumberFormat="1" applyFont="1" applyBorder="1" applyAlignment="1">
      <alignment horizontal="center"/>
    </xf>
    <xf numFmtId="0" fontId="55" fillId="0" borderId="38" xfId="0" applyFont="1" applyBorder="1"/>
    <xf numFmtId="0" fontId="61" fillId="0" borderId="38" xfId="0" applyFont="1" applyBorder="1" applyAlignment="1">
      <alignment horizontal="center"/>
    </xf>
    <xf numFmtId="0" fontId="55" fillId="0" borderId="38" xfId="0" applyFont="1" applyBorder="1" applyAlignment="1">
      <alignment horizontal="center"/>
    </xf>
    <xf numFmtId="0" fontId="61" fillId="0" borderId="0" xfId="0" applyFont="1" applyAlignment="1">
      <alignment horizontal="center"/>
    </xf>
    <xf numFmtId="0" fontId="61" fillId="0" borderId="0" xfId="0" applyFont="1" applyAlignment="1">
      <alignment horizontal="center" vertical="center"/>
    </xf>
    <xf numFmtId="0" fontId="61" fillId="0" borderId="0" xfId="0" applyFont="1" applyAlignment="1">
      <alignment horizontal="center" wrapText="1"/>
    </xf>
    <xf numFmtId="0" fontId="55" fillId="0" borderId="0" xfId="0" applyFont="1" applyAlignment="1">
      <alignment horizontal="center" wrapText="1"/>
    </xf>
    <xf numFmtId="0" fontId="73" fillId="0" borderId="0" xfId="0" applyFont="1" applyAlignment="1">
      <alignment horizontal="left" wrapText="1"/>
    </xf>
    <xf numFmtId="0" fontId="73" fillId="0" borderId="17" xfId="0" applyFont="1" applyBorder="1" applyAlignment="1">
      <alignment horizontal="center"/>
    </xf>
    <xf numFmtId="0" fontId="57" fillId="0" borderId="17" xfId="0" applyFont="1" applyBorder="1" applyAlignment="1">
      <alignment horizontal="center"/>
    </xf>
    <xf numFmtId="0" fontId="67" fillId="0" borderId="0" xfId="0" applyFont="1" applyAlignment="1">
      <alignment horizontal="right"/>
    </xf>
    <xf numFmtId="0" fontId="48" fillId="0" borderId="0" xfId="0" applyFont="1" applyAlignment="1">
      <alignment horizontal="left"/>
    </xf>
    <xf numFmtId="0" fontId="73" fillId="0" borderId="0" xfId="0" applyFont="1" applyAlignment="1">
      <alignment horizontal="center" wrapText="1"/>
    </xf>
    <xf numFmtId="0" fontId="67" fillId="0" borderId="19" xfId="0" applyFont="1" applyBorder="1" applyAlignment="1">
      <alignment horizontal="center"/>
    </xf>
    <xf numFmtId="0" fontId="67" fillId="0" borderId="0" xfId="0" applyFont="1" applyAlignment="1">
      <alignment horizontal="center"/>
    </xf>
    <xf numFmtId="0" fontId="29" fillId="0" borderId="17" xfId="0" applyFont="1" applyBorder="1" applyAlignment="1" applyProtection="1">
      <alignment horizontal="left" wrapText="1"/>
      <protection locked="0"/>
    </xf>
    <xf numFmtId="0" fontId="65" fillId="0" borderId="0" xfId="0" applyFont="1" applyAlignment="1">
      <alignment horizontal="center"/>
    </xf>
    <xf numFmtId="0" fontId="65" fillId="0" borderId="0" xfId="0" applyFont="1" applyAlignment="1">
      <alignment horizontal="left"/>
    </xf>
    <xf numFmtId="0" fontId="67" fillId="0" borderId="17" xfId="0" applyFont="1" applyBorder="1" applyAlignment="1">
      <alignment horizontal="right"/>
    </xf>
    <xf numFmtId="0" fontId="67" fillId="0" borderId="21" xfId="0" applyFont="1" applyBorder="1" applyAlignment="1">
      <alignment horizontal="center" vertical="center" wrapText="1"/>
    </xf>
    <xf numFmtId="0" fontId="67" fillId="0" borderId="24" xfId="0" applyFont="1" applyBorder="1" applyAlignment="1">
      <alignment horizontal="center" vertical="center" wrapText="1"/>
    </xf>
    <xf numFmtId="0" fontId="67" fillId="0" borderId="27" xfId="0" applyFont="1" applyBorder="1" applyAlignment="1">
      <alignment horizontal="center" vertical="center" wrapText="1"/>
    </xf>
    <xf numFmtId="0" fontId="67" fillId="0" borderId="21" xfId="0" applyFont="1" applyBorder="1" applyAlignment="1">
      <alignment horizontal="center" vertical="center"/>
    </xf>
    <xf numFmtId="0" fontId="67" fillId="0" borderId="24" xfId="0" applyFont="1" applyBorder="1" applyAlignment="1">
      <alignment horizontal="center" vertical="center"/>
    </xf>
    <xf numFmtId="0" fontId="67" fillId="0" borderId="27" xfId="0" applyFont="1" applyBorder="1" applyAlignment="1">
      <alignment horizontal="center" vertical="center"/>
    </xf>
    <xf numFmtId="0" fontId="67" fillId="0" borderId="31" xfId="0" applyFont="1" applyBorder="1" applyAlignment="1">
      <alignment horizontal="center"/>
    </xf>
    <xf numFmtId="0" fontId="67" fillId="0" borderId="31" xfId="0" applyFont="1" applyBorder="1" applyAlignment="1">
      <alignment horizontal="center" vertical="center" wrapText="1"/>
    </xf>
    <xf numFmtId="0" fontId="67" fillId="0" borderId="31" xfId="0" applyFont="1" applyBorder="1" applyAlignment="1">
      <alignment horizontal="center" vertical="center"/>
    </xf>
    <xf numFmtId="0" fontId="0" fillId="0" borderId="0" xfId="0" applyAlignment="1">
      <alignment horizontal="left"/>
    </xf>
  </cellXfs>
  <cellStyles count="6">
    <cellStyle name="Įprastas" xfId="0" builtinId="0"/>
    <cellStyle name="Įprastas 2" xfId="2" xr:uid="{1983BF66-B274-4579-A7A1-4D7B1B2E3843}"/>
    <cellStyle name="Įprastas 3" xfId="1" xr:uid="{238FE0AE-C4C1-492F-94C7-C672CD9B7413}"/>
    <cellStyle name="Įprastas 4" xfId="4" xr:uid="{AB03A41A-4362-474B-9DC8-579F92DC846B}"/>
    <cellStyle name="Įprastas 5" xfId="5" xr:uid="{654BD4BF-CF81-455C-B24A-B95CBE708C5C}"/>
    <cellStyle name="Normal_CF_ataskaitos_prie_mokejimo_tvarkos_040115" xfId="3" xr:uid="{61D4626D-06DE-41E3-8673-AEB6EDA5890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8"/>
  <sheetViews>
    <sheetView showZeros="0" workbookViewId="0">
      <selection activeCell="S372" sqref="S372"/>
    </sheetView>
  </sheetViews>
  <sheetFormatPr defaultColWidth="9.140625" defaultRowHeight="12.75"/>
  <cols>
    <col min="1" max="4" width="2" style="23" customWidth="1"/>
    <col min="5" max="5" width="2.140625" style="23" customWidth="1"/>
    <col min="6" max="6" width="3.5703125" style="148" customWidth="1"/>
    <col min="7" max="7" width="34.28515625" style="23" customWidth="1"/>
    <col min="8" max="8" width="4.7109375" style="23" customWidth="1"/>
    <col min="9" max="9" width="9" style="23" customWidth="1"/>
    <col min="10" max="10" width="11.7109375" style="23" customWidth="1"/>
    <col min="11" max="11" width="12.42578125" style="23" customWidth="1"/>
    <col min="12" max="12" width="11.7109375" style="23" customWidth="1"/>
    <col min="13" max="13" width="0.140625" style="23" hidden="1" customWidth="1"/>
    <col min="14" max="14" width="6.140625" style="23" hidden="1" customWidth="1"/>
    <col min="15" max="15" width="8.85546875" style="23" hidden="1" customWidth="1"/>
    <col min="16" max="16" width="9.140625" style="23"/>
    <col min="17" max="17" width="6.140625" style="23" customWidth="1"/>
    <col min="18" max="18" width="9.140625" style="23"/>
  </cols>
  <sheetData>
    <row r="1" spans="1:17" ht="24.75" customHeight="1">
      <c r="G1" s="1"/>
      <c r="H1" s="4"/>
      <c r="I1" s="350" t="s">
        <v>0</v>
      </c>
      <c r="J1" s="350"/>
      <c r="K1" s="350"/>
      <c r="L1" s="350"/>
      <c r="M1" s="3"/>
      <c r="N1" s="150"/>
      <c r="O1" s="150"/>
      <c r="P1" s="150"/>
      <c r="Q1" s="150"/>
    </row>
    <row r="2" spans="1:17" ht="22.5" customHeight="1">
      <c r="H2" s="4"/>
      <c r="I2" s="351" t="s">
        <v>1</v>
      </c>
      <c r="J2" s="351"/>
      <c r="K2" s="351"/>
      <c r="L2" s="351"/>
      <c r="M2" s="3"/>
      <c r="N2" s="150"/>
      <c r="O2" s="150"/>
      <c r="P2" s="150"/>
      <c r="Q2" s="5"/>
    </row>
    <row r="3" spans="1:17" ht="13.5" customHeight="1">
      <c r="H3" s="19"/>
      <c r="I3" s="150" t="s">
        <v>2</v>
      </c>
      <c r="J3" s="150"/>
      <c r="K3" s="2"/>
      <c r="L3" s="2"/>
      <c r="M3" s="3"/>
      <c r="N3" s="150"/>
      <c r="O3" s="150"/>
      <c r="P3" s="150"/>
      <c r="Q3" s="6"/>
    </row>
    <row r="4" spans="1:17" ht="6" customHeight="1">
      <c r="G4" s="7" t="s">
        <v>3</v>
      </c>
      <c r="H4" s="4"/>
      <c r="I4"/>
      <c r="J4" s="2"/>
      <c r="K4" s="2"/>
      <c r="L4" s="2"/>
      <c r="M4" s="3"/>
      <c r="N4" s="8"/>
      <c r="O4" s="8"/>
      <c r="P4" s="150"/>
      <c r="Q4" s="6"/>
    </row>
    <row r="5" spans="1:17" ht="5.25" customHeight="1">
      <c r="H5" s="9"/>
      <c r="I5"/>
      <c r="J5" s="2"/>
      <c r="K5" s="2"/>
      <c r="L5" s="2"/>
      <c r="M5" s="3"/>
      <c r="N5" s="150"/>
      <c r="O5" s="150"/>
      <c r="P5" s="150"/>
      <c r="Q5" s="6"/>
    </row>
    <row r="6" spans="1:17" ht="3.75" customHeight="1">
      <c r="H6" s="9"/>
      <c r="I6"/>
      <c r="J6" s="10"/>
      <c r="K6" s="2"/>
      <c r="L6" s="2"/>
      <c r="M6" s="3"/>
      <c r="N6" s="150"/>
      <c r="O6" s="150"/>
      <c r="P6" s="150"/>
    </row>
    <row r="7" spans="1:17" ht="6.75" customHeight="1">
      <c r="H7" s="9"/>
      <c r="I7"/>
      <c r="K7" s="150"/>
      <c r="L7" s="150"/>
      <c r="M7" s="3"/>
      <c r="N7" s="150"/>
      <c r="O7" s="150"/>
      <c r="P7" s="150"/>
      <c r="Q7" s="12"/>
    </row>
    <row r="8" spans="1:17" ht="18" customHeight="1">
      <c r="A8" s="348" t="s">
        <v>4</v>
      </c>
      <c r="B8" s="348"/>
      <c r="C8" s="348"/>
      <c r="D8" s="348"/>
      <c r="E8" s="348"/>
      <c r="F8" s="348"/>
      <c r="G8" s="348"/>
      <c r="H8" s="348"/>
      <c r="I8" s="348"/>
      <c r="J8" s="348"/>
      <c r="K8" s="348"/>
      <c r="L8" s="348"/>
      <c r="M8" s="11"/>
      <c r="N8" s="11"/>
      <c r="O8" s="11"/>
      <c r="P8" s="11"/>
      <c r="Q8" s="11"/>
    </row>
    <row r="9" spans="1:17" ht="12" customHeight="1">
      <c r="G9" s="11"/>
      <c r="H9" s="12"/>
      <c r="I9" s="12"/>
      <c r="J9" s="13"/>
      <c r="K9" s="13"/>
      <c r="L9" s="14"/>
      <c r="M9" s="3"/>
    </row>
    <row r="10" spans="1:17" ht="18" customHeight="1">
      <c r="A10" s="349" t="s">
        <v>5</v>
      </c>
      <c r="B10" s="349"/>
      <c r="C10" s="349"/>
      <c r="D10" s="349"/>
      <c r="E10" s="349"/>
      <c r="F10" s="349"/>
      <c r="G10" s="349"/>
      <c r="H10" s="349"/>
      <c r="I10" s="349"/>
      <c r="J10" s="349"/>
      <c r="K10" s="349"/>
      <c r="L10" s="349"/>
      <c r="M10" s="3"/>
    </row>
    <row r="11" spans="1:17" ht="18.75" customHeight="1">
      <c r="A11" s="353" t="s">
        <v>6</v>
      </c>
      <c r="B11" s="354"/>
      <c r="C11" s="354"/>
      <c r="D11" s="354"/>
      <c r="E11" s="354"/>
      <c r="F11" s="354"/>
      <c r="G11" s="354"/>
      <c r="H11" s="354"/>
      <c r="I11" s="354"/>
      <c r="J11" s="354"/>
      <c r="K11" s="354"/>
      <c r="L11" s="354"/>
      <c r="M11" s="3"/>
    </row>
    <row r="12" spans="1:17" ht="7.5" customHeight="1">
      <c r="A12" s="146"/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3"/>
    </row>
    <row r="13" spans="1:17" ht="14.25" customHeight="1">
      <c r="A13" s="146"/>
      <c r="B13" s="147"/>
      <c r="C13" s="147"/>
      <c r="D13" s="147"/>
      <c r="E13" s="147"/>
      <c r="F13" s="147"/>
      <c r="G13" s="355" t="s">
        <v>7</v>
      </c>
      <c r="H13" s="355"/>
      <c r="I13" s="355"/>
      <c r="J13" s="355"/>
      <c r="K13" s="355"/>
      <c r="L13" s="147"/>
      <c r="M13" s="3"/>
    </row>
    <row r="14" spans="1:17" ht="16.5" customHeight="1">
      <c r="A14" s="356" t="s">
        <v>8</v>
      </c>
      <c r="B14" s="356"/>
      <c r="C14" s="356"/>
      <c r="D14" s="356"/>
      <c r="E14" s="356"/>
      <c r="F14" s="356"/>
      <c r="G14" s="356"/>
      <c r="H14" s="356"/>
      <c r="I14" s="356"/>
      <c r="J14" s="356"/>
      <c r="K14" s="356"/>
      <c r="L14" s="356"/>
      <c r="M14" s="3"/>
      <c r="P14" s="23" t="s">
        <v>9</v>
      </c>
    </row>
    <row r="15" spans="1:17" ht="15.75" customHeight="1">
      <c r="G15" s="347" t="s">
        <v>10</v>
      </c>
      <c r="H15" s="347"/>
      <c r="I15" s="347"/>
      <c r="J15" s="347"/>
      <c r="K15" s="347"/>
      <c r="M15" s="3"/>
    </row>
    <row r="16" spans="1:17" ht="12" customHeight="1">
      <c r="G16" s="357" t="s">
        <v>11</v>
      </c>
      <c r="H16" s="357"/>
      <c r="I16" s="357"/>
      <c r="J16" s="357"/>
      <c r="K16" s="357"/>
    </row>
    <row r="17" spans="1:13" ht="12" customHeight="1">
      <c r="B17" s="356" t="s">
        <v>12</v>
      </c>
      <c r="C17" s="356"/>
      <c r="D17" s="356"/>
      <c r="E17" s="356"/>
      <c r="F17" s="356"/>
      <c r="G17" s="356"/>
      <c r="H17" s="356"/>
      <c r="I17" s="356"/>
      <c r="J17" s="356"/>
      <c r="K17" s="356"/>
      <c r="L17" s="356"/>
    </row>
    <row r="18" spans="1:13" ht="12" customHeight="1"/>
    <row r="19" spans="1:13" ht="12.75" customHeight="1">
      <c r="G19" s="347" t="s">
        <v>13</v>
      </c>
      <c r="H19" s="347"/>
      <c r="I19" s="347"/>
      <c r="J19" s="347"/>
      <c r="K19" s="347"/>
    </row>
    <row r="20" spans="1:13" ht="11.25" customHeight="1">
      <c r="G20" s="358" t="s">
        <v>14</v>
      </c>
      <c r="H20" s="358"/>
      <c r="I20" s="358"/>
      <c r="J20" s="358"/>
      <c r="K20" s="358"/>
    </row>
    <row r="21" spans="1:13" ht="11.25" customHeight="1">
      <c r="G21" s="150"/>
      <c r="H21" s="150"/>
      <c r="I21" s="150"/>
      <c r="J21" s="150"/>
      <c r="K21" s="150"/>
    </row>
    <row r="22" spans="1:13">
      <c r="B22"/>
      <c r="C22"/>
      <c r="D22"/>
      <c r="E22" s="359"/>
      <c r="F22" s="359"/>
      <c r="G22" s="359"/>
      <c r="H22" s="359"/>
      <c r="I22" s="359"/>
      <c r="J22" s="359"/>
      <c r="K22" s="359"/>
      <c r="L22"/>
    </row>
    <row r="23" spans="1:13" ht="12" customHeight="1">
      <c r="A23" s="360" t="s">
        <v>15</v>
      </c>
      <c r="B23" s="360"/>
      <c r="C23" s="360"/>
      <c r="D23" s="360"/>
      <c r="E23" s="360"/>
      <c r="F23" s="360"/>
      <c r="G23" s="360"/>
      <c r="H23" s="360"/>
      <c r="I23" s="360"/>
      <c r="J23" s="360"/>
      <c r="K23" s="360"/>
      <c r="L23" s="360"/>
      <c r="M23" s="15"/>
    </row>
    <row r="24" spans="1:13" ht="12" customHeight="1">
      <c r="F24" s="23"/>
      <c r="J24" s="16"/>
      <c r="K24" s="14"/>
      <c r="L24" s="17" t="s">
        <v>16</v>
      </c>
      <c r="M24" s="15"/>
    </row>
    <row r="25" spans="1:13" ht="11.25" customHeight="1">
      <c r="F25" s="23"/>
      <c r="J25" s="18" t="s">
        <v>17</v>
      </c>
      <c r="K25" s="19"/>
      <c r="L25" s="22"/>
      <c r="M25" s="15"/>
    </row>
    <row r="26" spans="1:13" ht="12" customHeight="1">
      <c r="E26" s="150"/>
      <c r="F26" s="149"/>
      <c r="I26" s="20"/>
      <c r="J26" s="20"/>
      <c r="K26" s="21" t="s">
        <v>18</v>
      </c>
      <c r="L26" s="22"/>
      <c r="M26" s="15"/>
    </row>
    <row r="27" spans="1:13" ht="12.75" customHeight="1">
      <c r="A27" s="323"/>
      <c r="B27" s="323"/>
      <c r="C27" s="323"/>
      <c r="D27" s="323"/>
      <c r="E27" s="323"/>
      <c r="F27" s="323"/>
      <c r="G27" s="323"/>
      <c r="H27" s="323"/>
      <c r="I27" s="323"/>
      <c r="K27" s="21" t="s">
        <v>19</v>
      </c>
      <c r="L27" s="24" t="s">
        <v>20</v>
      </c>
      <c r="M27" s="15"/>
    </row>
    <row r="28" spans="1:13" ht="12" customHeight="1">
      <c r="A28" s="323" t="s">
        <v>9</v>
      </c>
      <c r="B28" s="323"/>
      <c r="C28" s="323"/>
      <c r="D28" s="323"/>
      <c r="E28" s="323"/>
      <c r="F28" s="323"/>
      <c r="G28" s="323"/>
      <c r="H28" s="323"/>
      <c r="I28" s="323"/>
      <c r="J28" s="145" t="s">
        <v>21</v>
      </c>
      <c r="K28" s="25"/>
      <c r="L28" s="22"/>
      <c r="M28" s="15"/>
    </row>
    <row r="29" spans="1:13" ht="12.75" customHeight="1">
      <c r="F29" s="23"/>
      <c r="G29" s="26" t="s">
        <v>22</v>
      </c>
      <c r="H29" s="97"/>
      <c r="I29" s="98"/>
      <c r="J29" s="27"/>
      <c r="K29" s="22"/>
      <c r="L29" s="22"/>
      <c r="M29" s="15"/>
    </row>
    <row r="30" spans="1:13" ht="13.5" customHeight="1">
      <c r="F30" s="23"/>
      <c r="G30" s="352" t="s">
        <v>23</v>
      </c>
      <c r="H30" s="352"/>
      <c r="I30" s="140"/>
      <c r="J30" s="141"/>
      <c r="K30" s="142"/>
      <c r="L30" s="142"/>
      <c r="M30" s="15"/>
    </row>
    <row r="31" spans="1:13" ht="14.25" customHeight="1">
      <c r="A31" s="28"/>
      <c r="B31" s="28"/>
      <c r="C31" s="28"/>
      <c r="D31" s="28"/>
      <c r="E31" s="28"/>
      <c r="F31" s="29"/>
      <c r="G31" s="30"/>
      <c r="I31" s="30"/>
      <c r="J31" s="30"/>
      <c r="K31" s="31"/>
      <c r="L31" s="32" t="s">
        <v>24</v>
      </c>
      <c r="M31" s="33"/>
    </row>
    <row r="32" spans="1:13" ht="24" customHeight="1">
      <c r="A32" s="331" t="s">
        <v>25</v>
      </c>
      <c r="B32" s="332"/>
      <c r="C32" s="332"/>
      <c r="D32" s="332"/>
      <c r="E32" s="332"/>
      <c r="F32" s="332"/>
      <c r="G32" s="335" t="s">
        <v>26</v>
      </c>
      <c r="H32" s="337" t="s">
        <v>27</v>
      </c>
      <c r="I32" s="339" t="s">
        <v>28</v>
      </c>
      <c r="J32" s="340"/>
      <c r="K32" s="341" t="s">
        <v>29</v>
      </c>
      <c r="L32" s="343" t="s">
        <v>30</v>
      </c>
      <c r="M32" s="33"/>
    </row>
    <row r="33" spans="1:18" ht="46.5" customHeight="1">
      <c r="A33" s="333"/>
      <c r="B33" s="334"/>
      <c r="C33" s="334"/>
      <c r="D33" s="334"/>
      <c r="E33" s="334"/>
      <c r="F33" s="334"/>
      <c r="G33" s="336"/>
      <c r="H33" s="338"/>
      <c r="I33" s="34" t="s">
        <v>31</v>
      </c>
      <c r="J33" s="35" t="s">
        <v>32</v>
      </c>
      <c r="K33" s="342"/>
      <c r="L33" s="344"/>
    </row>
    <row r="34" spans="1:18" ht="11.25" customHeight="1">
      <c r="A34" s="324" t="s">
        <v>33</v>
      </c>
      <c r="B34" s="325"/>
      <c r="C34" s="325"/>
      <c r="D34" s="325"/>
      <c r="E34" s="325"/>
      <c r="F34" s="326"/>
      <c r="G34" s="36">
        <v>2</v>
      </c>
      <c r="H34" s="37">
        <v>3</v>
      </c>
      <c r="I34" s="38" t="s">
        <v>34</v>
      </c>
      <c r="J34" s="39" t="s">
        <v>35</v>
      </c>
      <c r="K34" s="40">
        <v>6</v>
      </c>
      <c r="L34" s="40">
        <v>7</v>
      </c>
    </row>
    <row r="35" spans="1:18" s="46" customFormat="1" ht="14.25" customHeight="1">
      <c r="A35" s="41">
        <v>2</v>
      </c>
      <c r="B35" s="41"/>
      <c r="C35" s="42"/>
      <c r="D35" s="43"/>
      <c r="E35" s="41"/>
      <c r="F35" s="44"/>
      <c r="G35" s="43" t="s">
        <v>36</v>
      </c>
      <c r="H35" s="45">
        <v>1</v>
      </c>
      <c r="I35" s="109">
        <f>SUM(I36+I47+I67+I88+I95+I115+I141+I160+I170)</f>
        <v>1792860</v>
      </c>
      <c r="J35" s="109">
        <f>SUM(J36+J47+J67+J88+J95+J115+J141+J160+J170)</f>
        <v>359410</v>
      </c>
      <c r="K35" s="110">
        <f>SUM(K36+K47+K67+K88+K95+K115+K141+K160+K170)</f>
        <v>311378.09000000003</v>
      </c>
      <c r="L35" s="109">
        <f>SUM(L36+L47+L67+L88+L95+L115+L141+L160+L170)</f>
        <v>311378.09000000003</v>
      </c>
    </row>
    <row r="36" spans="1:18" ht="16.5" customHeight="1">
      <c r="A36" s="41">
        <v>2</v>
      </c>
      <c r="B36" s="47">
        <v>1</v>
      </c>
      <c r="C36" s="48"/>
      <c r="D36" s="56"/>
      <c r="E36" s="49"/>
      <c r="F36" s="50"/>
      <c r="G36" s="51" t="s">
        <v>37</v>
      </c>
      <c r="H36" s="45">
        <v>2</v>
      </c>
      <c r="I36" s="109">
        <f>SUM(I37+I43)</f>
        <v>1472260</v>
      </c>
      <c r="J36" s="109">
        <f>SUM(J37+J43)</f>
        <v>261010</v>
      </c>
      <c r="K36" s="122">
        <f>SUM(K37+K43)</f>
        <v>250886.92</v>
      </c>
      <c r="L36" s="114">
        <f>SUM(L37+L43)</f>
        <v>250886.92</v>
      </c>
      <c r="M36"/>
    </row>
    <row r="37" spans="1:18" ht="14.25" customHeight="1">
      <c r="A37" s="60">
        <v>2</v>
      </c>
      <c r="B37" s="60">
        <v>1</v>
      </c>
      <c r="C37" s="61">
        <v>1</v>
      </c>
      <c r="D37" s="52"/>
      <c r="E37" s="60"/>
      <c r="F37" s="62"/>
      <c r="G37" s="52" t="s">
        <v>38</v>
      </c>
      <c r="H37" s="45">
        <v>3</v>
      </c>
      <c r="I37" s="109">
        <f>SUM(I38)</f>
        <v>1450430</v>
      </c>
      <c r="J37" s="109">
        <f>SUM(J38)</f>
        <v>256810</v>
      </c>
      <c r="K37" s="110">
        <f>SUM(K38)</f>
        <v>247114.73</v>
      </c>
      <c r="L37" s="109">
        <f>SUM(L38)</f>
        <v>247114.73</v>
      </c>
      <c r="M37"/>
      <c r="Q37"/>
    </row>
    <row r="38" spans="1:18" ht="13.5" customHeight="1">
      <c r="A38" s="59">
        <v>2</v>
      </c>
      <c r="B38" s="60">
        <v>1</v>
      </c>
      <c r="C38" s="61">
        <v>1</v>
      </c>
      <c r="D38" s="52">
        <v>1</v>
      </c>
      <c r="E38" s="60"/>
      <c r="F38" s="62"/>
      <c r="G38" s="52" t="s">
        <v>38</v>
      </c>
      <c r="H38" s="45">
        <v>4</v>
      </c>
      <c r="I38" s="109">
        <f>SUM(I39+I41)</f>
        <v>1450430</v>
      </c>
      <c r="J38" s="109">
        <f t="shared" ref="J38:L39" si="0">SUM(J39)</f>
        <v>256810</v>
      </c>
      <c r="K38" s="109">
        <f t="shared" si="0"/>
        <v>247114.73</v>
      </c>
      <c r="L38" s="109">
        <f t="shared" si="0"/>
        <v>247114.73</v>
      </c>
      <c r="M38"/>
      <c r="Q38" s="53"/>
    </row>
    <row r="39" spans="1:18" ht="14.25" customHeight="1">
      <c r="A39" s="59">
        <v>2</v>
      </c>
      <c r="B39" s="60">
        <v>1</v>
      </c>
      <c r="C39" s="61">
        <v>1</v>
      </c>
      <c r="D39" s="52">
        <v>1</v>
      </c>
      <c r="E39" s="60">
        <v>1</v>
      </c>
      <c r="F39" s="62"/>
      <c r="G39" s="52" t="s">
        <v>39</v>
      </c>
      <c r="H39" s="45">
        <v>5</v>
      </c>
      <c r="I39" s="110">
        <f>SUM(I40)</f>
        <v>1450430</v>
      </c>
      <c r="J39" s="110">
        <f t="shared" si="0"/>
        <v>256810</v>
      </c>
      <c r="K39" s="110">
        <f t="shared" si="0"/>
        <v>247114.73</v>
      </c>
      <c r="L39" s="110">
        <f t="shared" si="0"/>
        <v>247114.73</v>
      </c>
      <c r="M39"/>
      <c r="Q39" s="53"/>
    </row>
    <row r="40" spans="1:18" ht="14.25" customHeight="1">
      <c r="A40" s="59">
        <v>2</v>
      </c>
      <c r="B40" s="60">
        <v>1</v>
      </c>
      <c r="C40" s="61">
        <v>1</v>
      </c>
      <c r="D40" s="52">
        <v>1</v>
      </c>
      <c r="E40" s="60">
        <v>1</v>
      </c>
      <c r="F40" s="62">
        <v>1</v>
      </c>
      <c r="G40" s="52" t="s">
        <v>39</v>
      </c>
      <c r="H40" s="45">
        <v>6</v>
      </c>
      <c r="I40" s="111">
        <v>1450430</v>
      </c>
      <c r="J40" s="112">
        <v>256810</v>
      </c>
      <c r="K40" s="112">
        <v>247114.73</v>
      </c>
      <c r="L40" s="112">
        <v>247114.73</v>
      </c>
      <c r="M40"/>
      <c r="Q40" s="53"/>
    </row>
    <row r="41" spans="1:18" ht="12.75" hidden="1" customHeight="1">
      <c r="A41" s="59">
        <v>2</v>
      </c>
      <c r="B41" s="60">
        <v>1</v>
      </c>
      <c r="C41" s="61">
        <v>1</v>
      </c>
      <c r="D41" s="52">
        <v>1</v>
      </c>
      <c r="E41" s="60">
        <v>2</v>
      </c>
      <c r="F41" s="62"/>
      <c r="G41" s="52" t="s">
        <v>40</v>
      </c>
      <c r="H41" s="45">
        <v>7</v>
      </c>
      <c r="I41" s="110">
        <f>I42</f>
        <v>0</v>
      </c>
      <c r="J41" s="110">
        <f>J42</f>
        <v>0</v>
      </c>
      <c r="K41" s="110">
        <f>K42</f>
        <v>0</v>
      </c>
      <c r="L41" s="110">
        <f>L42</f>
        <v>0</v>
      </c>
      <c r="M41"/>
      <c r="Q41" s="53"/>
    </row>
    <row r="42" spans="1:18" ht="12.75" hidden="1" customHeight="1">
      <c r="A42" s="59">
        <v>2</v>
      </c>
      <c r="B42" s="60">
        <v>1</v>
      </c>
      <c r="C42" s="61">
        <v>1</v>
      </c>
      <c r="D42" s="52">
        <v>1</v>
      </c>
      <c r="E42" s="60">
        <v>2</v>
      </c>
      <c r="F42" s="62">
        <v>1</v>
      </c>
      <c r="G42" s="52" t="s">
        <v>40</v>
      </c>
      <c r="H42" s="45">
        <v>8</v>
      </c>
      <c r="I42" s="112">
        <v>0</v>
      </c>
      <c r="J42" s="113">
        <v>0</v>
      </c>
      <c r="K42" s="112">
        <v>0</v>
      </c>
      <c r="L42" s="113">
        <v>0</v>
      </c>
      <c r="M42"/>
      <c r="Q42" s="53"/>
    </row>
    <row r="43" spans="1:18" ht="13.5" customHeight="1">
      <c r="A43" s="59">
        <v>2</v>
      </c>
      <c r="B43" s="60">
        <v>1</v>
      </c>
      <c r="C43" s="61">
        <v>2</v>
      </c>
      <c r="D43" s="52"/>
      <c r="E43" s="60"/>
      <c r="F43" s="62"/>
      <c r="G43" s="52" t="s">
        <v>41</v>
      </c>
      <c r="H43" s="45">
        <v>9</v>
      </c>
      <c r="I43" s="110">
        <f t="shared" ref="I43:L45" si="1">I44</f>
        <v>21830</v>
      </c>
      <c r="J43" s="109">
        <f t="shared" si="1"/>
        <v>4200</v>
      </c>
      <c r="K43" s="110">
        <f t="shared" si="1"/>
        <v>3772.19</v>
      </c>
      <c r="L43" s="109">
        <f t="shared" si="1"/>
        <v>3772.19</v>
      </c>
      <c r="M43"/>
      <c r="Q43" s="53"/>
    </row>
    <row r="44" spans="1:18">
      <c r="A44" s="59">
        <v>2</v>
      </c>
      <c r="B44" s="60">
        <v>1</v>
      </c>
      <c r="C44" s="61">
        <v>2</v>
      </c>
      <c r="D44" s="52">
        <v>1</v>
      </c>
      <c r="E44" s="60"/>
      <c r="F44" s="62"/>
      <c r="G44" s="52" t="s">
        <v>41</v>
      </c>
      <c r="H44" s="45">
        <v>10</v>
      </c>
      <c r="I44" s="110">
        <f t="shared" si="1"/>
        <v>21830</v>
      </c>
      <c r="J44" s="109">
        <f t="shared" si="1"/>
        <v>4200</v>
      </c>
      <c r="K44" s="109">
        <f t="shared" si="1"/>
        <v>3772.19</v>
      </c>
      <c r="L44" s="109">
        <f t="shared" si="1"/>
        <v>3772.19</v>
      </c>
      <c r="Q44"/>
    </row>
    <row r="45" spans="1:18" ht="13.5" customHeight="1">
      <c r="A45" s="59">
        <v>2</v>
      </c>
      <c r="B45" s="60">
        <v>1</v>
      </c>
      <c r="C45" s="61">
        <v>2</v>
      </c>
      <c r="D45" s="52">
        <v>1</v>
      </c>
      <c r="E45" s="60">
        <v>1</v>
      </c>
      <c r="F45" s="62"/>
      <c r="G45" s="52" t="s">
        <v>41</v>
      </c>
      <c r="H45" s="45">
        <v>11</v>
      </c>
      <c r="I45" s="109">
        <f t="shared" si="1"/>
        <v>21830</v>
      </c>
      <c r="J45" s="109">
        <f t="shared" si="1"/>
        <v>4200</v>
      </c>
      <c r="K45" s="109">
        <f t="shared" si="1"/>
        <v>3772.19</v>
      </c>
      <c r="L45" s="109">
        <f t="shared" si="1"/>
        <v>3772.19</v>
      </c>
      <c r="M45"/>
      <c r="Q45" s="53"/>
    </row>
    <row r="46" spans="1:18" ht="14.25" customHeight="1">
      <c r="A46" s="59">
        <v>2</v>
      </c>
      <c r="B46" s="60">
        <v>1</v>
      </c>
      <c r="C46" s="61">
        <v>2</v>
      </c>
      <c r="D46" s="52">
        <v>1</v>
      </c>
      <c r="E46" s="60">
        <v>1</v>
      </c>
      <c r="F46" s="62">
        <v>1</v>
      </c>
      <c r="G46" s="52" t="s">
        <v>41</v>
      </c>
      <c r="H46" s="45">
        <v>12</v>
      </c>
      <c r="I46" s="113">
        <v>21830</v>
      </c>
      <c r="J46" s="112">
        <v>4200</v>
      </c>
      <c r="K46" s="112">
        <v>3772.19</v>
      </c>
      <c r="L46" s="112">
        <v>3772.19</v>
      </c>
      <c r="M46"/>
      <c r="Q46" s="53"/>
    </row>
    <row r="47" spans="1:18" ht="26.25" customHeight="1">
      <c r="A47" s="54">
        <v>2</v>
      </c>
      <c r="B47" s="55">
        <v>2</v>
      </c>
      <c r="C47" s="48"/>
      <c r="D47" s="56"/>
      <c r="E47" s="49"/>
      <c r="F47" s="50"/>
      <c r="G47" s="51" t="s">
        <v>42</v>
      </c>
      <c r="H47" s="45">
        <v>13</v>
      </c>
      <c r="I47" s="118">
        <f t="shared" ref="I47:L49" si="2">I48</f>
        <v>294600</v>
      </c>
      <c r="J47" s="120">
        <f t="shared" si="2"/>
        <v>91500</v>
      </c>
      <c r="K47" s="118">
        <f t="shared" si="2"/>
        <v>55583.799999999996</v>
      </c>
      <c r="L47" s="118">
        <f t="shared" si="2"/>
        <v>55583.799999999996</v>
      </c>
      <c r="M47"/>
    </row>
    <row r="48" spans="1:18" ht="27" customHeight="1">
      <c r="A48" s="59">
        <v>2</v>
      </c>
      <c r="B48" s="60">
        <v>2</v>
      </c>
      <c r="C48" s="61">
        <v>1</v>
      </c>
      <c r="D48" s="52"/>
      <c r="E48" s="60"/>
      <c r="F48" s="62"/>
      <c r="G48" s="56" t="s">
        <v>42</v>
      </c>
      <c r="H48" s="45">
        <v>14</v>
      </c>
      <c r="I48" s="109">
        <f t="shared" si="2"/>
        <v>294600</v>
      </c>
      <c r="J48" s="110">
        <f t="shared" si="2"/>
        <v>91500</v>
      </c>
      <c r="K48" s="109">
        <f t="shared" si="2"/>
        <v>55583.799999999996</v>
      </c>
      <c r="L48" s="110">
        <f t="shared" si="2"/>
        <v>55583.799999999996</v>
      </c>
      <c r="M48"/>
      <c r="Q48"/>
      <c r="R48" s="53"/>
    </row>
    <row r="49" spans="1:18" ht="15.75" customHeight="1">
      <c r="A49" s="59">
        <v>2</v>
      </c>
      <c r="B49" s="60">
        <v>2</v>
      </c>
      <c r="C49" s="61">
        <v>1</v>
      </c>
      <c r="D49" s="52">
        <v>1</v>
      </c>
      <c r="E49" s="60"/>
      <c r="F49" s="62"/>
      <c r="G49" s="56" t="s">
        <v>42</v>
      </c>
      <c r="H49" s="45">
        <v>15</v>
      </c>
      <c r="I49" s="109">
        <f t="shared" si="2"/>
        <v>294600</v>
      </c>
      <c r="J49" s="110">
        <f t="shared" si="2"/>
        <v>91500</v>
      </c>
      <c r="K49" s="114">
        <f t="shared" si="2"/>
        <v>55583.799999999996</v>
      </c>
      <c r="L49" s="114">
        <f t="shared" si="2"/>
        <v>55583.799999999996</v>
      </c>
      <c r="M49"/>
      <c r="Q49" s="53"/>
      <c r="R49"/>
    </row>
    <row r="50" spans="1:18" ht="24.75" customHeight="1">
      <c r="A50" s="73">
        <v>2</v>
      </c>
      <c r="B50" s="74">
        <v>2</v>
      </c>
      <c r="C50" s="75">
        <v>1</v>
      </c>
      <c r="D50" s="72">
        <v>1</v>
      </c>
      <c r="E50" s="74">
        <v>1</v>
      </c>
      <c r="F50" s="87"/>
      <c r="G50" s="56" t="s">
        <v>42</v>
      </c>
      <c r="H50" s="45">
        <v>16</v>
      </c>
      <c r="I50" s="115">
        <f>SUM(I51:I66)</f>
        <v>294600</v>
      </c>
      <c r="J50" s="115">
        <f>SUM(J51:J66)</f>
        <v>91500</v>
      </c>
      <c r="K50" s="116">
        <f>SUM(K51:K66)</f>
        <v>55583.799999999996</v>
      </c>
      <c r="L50" s="116">
        <f>SUM(L51:L66)</f>
        <v>55583.799999999996</v>
      </c>
      <c r="M50"/>
      <c r="Q50" s="53"/>
      <c r="R50"/>
    </row>
    <row r="51" spans="1:18" ht="15.75" customHeight="1">
      <c r="A51" s="59">
        <v>2</v>
      </c>
      <c r="B51" s="60">
        <v>2</v>
      </c>
      <c r="C51" s="61">
        <v>1</v>
      </c>
      <c r="D51" s="52">
        <v>1</v>
      </c>
      <c r="E51" s="60">
        <v>1</v>
      </c>
      <c r="F51" s="57">
        <v>1</v>
      </c>
      <c r="G51" s="52" t="s">
        <v>43</v>
      </c>
      <c r="H51" s="45">
        <v>17</v>
      </c>
      <c r="I51" s="112">
        <v>130000</v>
      </c>
      <c r="J51" s="112">
        <v>31500</v>
      </c>
      <c r="K51" s="112">
        <v>24919.14</v>
      </c>
      <c r="L51" s="112">
        <v>24919.14</v>
      </c>
      <c r="M51"/>
      <c r="Q51" s="53"/>
      <c r="R51"/>
    </row>
    <row r="52" spans="1:18" ht="26.25" customHeight="1">
      <c r="A52" s="59">
        <v>2</v>
      </c>
      <c r="B52" s="60">
        <v>2</v>
      </c>
      <c r="C52" s="61">
        <v>1</v>
      </c>
      <c r="D52" s="52">
        <v>1</v>
      </c>
      <c r="E52" s="60">
        <v>1</v>
      </c>
      <c r="F52" s="62">
        <v>2</v>
      </c>
      <c r="G52" s="52" t="s">
        <v>44</v>
      </c>
      <c r="H52" s="45">
        <v>18</v>
      </c>
      <c r="I52" s="112">
        <v>800</v>
      </c>
      <c r="J52" s="112">
        <v>200</v>
      </c>
      <c r="K52" s="112">
        <v>121.9</v>
      </c>
      <c r="L52" s="112">
        <v>121.9</v>
      </c>
      <c r="M52"/>
      <c r="Q52" s="53"/>
      <c r="R52"/>
    </row>
    <row r="53" spans="1:18" ht="26.25" customHeight="1">
      <c r="A53" s="59">
        <v>2</v>
      </c>
      <c r="B53" s="60">
        <v>2</v>
      </c>
      <c r="C53" s="61">
        <v>1</v>
      </c>
      <c r="D53" s="52">
        <v>1</v>
      </c>
      <c r="E53" s="60">
        <v>1</v>
      </c>
      <c r="F53" s="62">
        <v>5</v>
      </c>
      <c r="G53" s="52" t="s">
        <v>45</v>
      </c>
      <c r="H53" s="45">
        <v>19</v>
      </c>
      <c r="I53" s="112">
        <v>2000</v>
      </c>
      <c r="J53" s="112">
        <v>600</v>
      </c>
      <c r="K53" s="112">
        <v>343.84</v>
      </c>
      <c r="L53" s="112">
        <v>343.84</v>
      </c>
      <c r="M53"/>
      <c r="Q53" s="53"/>
      <c r="R53"/>
    </row>
    <row r="54" spans="1:18" ht="27" customHeight="1">
      <c r="A54" s="59">
        <v>2</v>
      </c>
      <c r="B54" s="60">
        <v>2</v>
      </c>
      <c r="C54" s="61">
        <v>1</v>
      </c>
      <c r="D54" s="52">
        <v>1</v>
      </c>
      <c r="E54" s="60">
        <v>1</v>
      </c>
      <c r="F54" s="62">
        <v>6</v>
      </c>
      <c r="G54" s="52" t="s">
        <v>46</v>
      </c>
      <c r="H54" s="45">
        <v>20</v>
      </c>
      <c r="I54" s="112">
        <v>1800</v>
      </c>
      <c r="J54" s="112">
        <v>400</v>
      </c>
      <c r="K54" s="112">
        <v>0</v>
      </c>
      <c r="L54" s="112">
        <v>0</v>
      </c>
      <c r="M54"/>
      <c r="Q54" s="53"/>
      <c r="R54"/>
    </row>
    <row r="55" spans="1:18" ht="26.25" customHeight="1">
      <c r="A55" s="67">
        <v>2</v>
      </c>
      <c r="B55" s="49">
        <v>2</v>
      </c>
      <c r="C55" s="48">
        <v>1</v>
      </c>
      <c r="D55" s="56">
        <v>1</v>
      </c>
      <c r="E55" s="49">
        <v>1</v>
      </c>
      <c r="F55" s="50">
        <v>7</v>
      </c>
      <c r="G55" s="56" t="s">
        <v>47</v>
      </c>
      <c r="H55" s="45">
        <v>21</v>
      </c>
      <c r="I55" s="112">
        <v>700</v>
      </c>
      <c r="J55" s="112">
        <v>100</v>
      </c>
      <c r="K55" s="112">
        <v>0</v>
      </c>
      <c r="L55" s="112">
        <v>0</v>
      </c>
      <c r="M55"/>
      <c r="Q55" s="53"/>
      <c r="R55"/>
    </row>
    <row r="56" spans="1:18" ht="12" customHeight="1">
      <c r="A56" s="59">
        <v>2</v>
      </c>
      <c r="B56" s="60">
        <v>2</v>
      </c>
      <c r="C56" s="61">
        <v>1</v>
      </c>
      <c r="D56" s="52">
        <v>1</v>
      </c>
      <c r="E56" s="60">
        <v>1</v>
      </c>
      <c r="F56" s="62">
        <v>11</v>
      </c>
      <c r="G56" s="52" t="s">
        <v>48</v>
      </c>
      <c r="H56" s="45">
        <v>22</v>
      </c>
      <c r="I56" s="113">
        <v>1800</v>
      </c>
      <c r="J56" s="112">
        <v>400</v>
      </c>
      <c r="K56" s="112">
        <v>40.94</v>
      </c>
      <c r="L56" s="112">
        <v>40.94</v>
      </c>
      <c r="M56"/>
      <c r="Q56" s="53"/>
      <c r="R56"/>
    </row>
    <row r="57" spans="1:18" ht="15.75" hidden="1" customHeight="1">
      <c r="A57" s="73">
        <v>2</v>
      </c>
      <c r="B57" s="84">
        <v>2</v>
      </c>
      <c r="C57" s="85">
        <v>1</v>
      </c>
      <c r="D57" s="85">
        <v>1</v>
      </c>
      <c r="E57" s="85">
        <v>1</v>
      </c>
      <c r="F57" s="86">
        <v>12</v>
      </c>
      <c r="G57" s="78" t="s">
        <v>49</v>
      </c>
      <c r="H57" s="45">
        <v>23</v>
      </c>
      <c r="I57" s="117">
        <v>0</v>
      </c>
      <c r="J57" s="112">
        <v>0</v>
      </c>
      <c r="K57" s="112">
        <v>0</v>
      </c>
      <c r="L57" s="112">
        <v>0</v>
      </c>
      <c r="M57"/>
      <c r="Q57" s="53"/>
      <c r="R57"/>
    </row>
    <row r="58" spans="1:18" ht="25.5" customHeight="1">
      <c r="A58" s="59">
        <v>2</v>
      </c>
      <c r="B58" s="60">
        <v>2</v>
      </c>
      <c r="C58" s="61">
        <v>1</v>
      </c>
      <c r="D58" s="61">
        <v>1</v>
      </c>
      <c r="E58" s="61">
        <v>1</v>
      </c>
      <c r="F58" s="62">
        <v>14</v>
      </c>
      <c r="G58" s="58" t="s">
        <v>50</v>
      </c>
      <c r="H58" s="45">
        <v>24</v>
      </c>
      <c r="I58" s="113">
        <v>49500</v>
      </c>
      <c r="J58" s="113">
        <v>12400</v>
      </c>
      <c r="K58" s="113">
        <v>8247.7999999999993</v>
      </c>
      <c r="L58" s="113">
        <v>8247.7999999999993</v>
      </c>
      <c r="M58"/>
      <c r="Q58" s="53"/>
      <c r="R58"/>
    </row>
    <row r="59" spans="1:18" ht="27.75" customHeight="1">
      <c r="A59" s="59">
        <v>2</v>
      </c>
      <c r="B59" s="60">
        <v>2</v>
      </c>
      <c r="C59" s="61">
        <v>1</v>
      </c>
      <c r="D59" s="61">
        <v>1</v>
      </c>
      <c r="E59" s="61">
        <v>1</v>
      </c>
      <c r="F59" s="62">
        <v>15</v>
      </c>
      <c r="G59" s="52" t="s">
        <v>51</v>
      </c>
      <c r="H59" s="45">
        <v>25</v>
      </c>
      <c r="I59" s="113">
        <v>13600</v>
      </c>
      <c r="J59" s="112">
        <v>700</v>
      </c>
      <c r="K59" s="112">
        <v>5.35</v>
      </c>
      <c r="L59" s="112">
        <v>5.35</v>
      </c>
      <c r="M59"/>
      <c r="Q59" s="53"/>
      <c r="R59"/>
    </row>
    <row r="60" spans="1:18" ht="15.75" customHeight="1">
      <c r="A60" s="59">
        <v>2</v>
      </c>
      <c r="B60" s="60">
        <v>2</v>
      </c>
      <c r="C60" s="61">
        <v>1</v>
      </c>
      <c r="D60" s="61">
        <v>1</v>
      </c>
      <c r="E60" s="61">
        <v>1</v>
      </c>
      <c r="F60" s="62">
        <v>16</v>
      </c>
      <c r="G60" s="52" t="s">
        <v>52</v>
      </c>
      <c r="H60" s="45">
        <v>26</v>
      </c>
      <c r="I60" s="113">
        <v>5400</v>
      </c>
      <c r="J60" s="112">
        <v>2100</v>
      </c>
      <c r="K60" s="112">
        <v>249.28</v>
      </c>
      <c r="L60" s="112">
        <v>249.28</v>
      </c>
      <c r="M60"/>
      <c r="Q60" s="53"/>
      <c r="R60"/>
    </row>
    <row r="61" spans="1:18" ht="27.75" hidden="1" customHeight="1">
      <c r="A61" s="59">
        <v>2</v>
      </c>
      <c r="B61" s="60">
        <v>2</v>
      </c>
      <c r="C61" s="61">
        <v>1</v>
      </c>
      <c r="D61" s="61">
        <v>1</v>
      </c>
      <c r="E61" s="61">
        <v>1</v>
      </c>
      <c r="F61" s="62">
        <v>17</v>
      </c>
      <c r="G61" s="52" t="s">
        <v>53</v>
      </c>
      <c r="H61" s="45">
        <v>27</v>
      </c>
      <c r="I61" s="113">
        <v>0</v>
      </c>
      <c r="J61" s="113">
        <v>0</v>
      </c>
      <c r="K61" s="113">
        <v>0</v>
      </c>
      <c r="L61" s="113">
        <v>0</v>
      </c>
      <c r="M61"/>
      <c r="Q61" s="53"/>
      <c r="R61"/>
    </row>
    <row r="62" spans="1:18" ht="14.25" customHeight="1">
      <c r="A62" s="59">
        <v>2</v>
      </c>
      <c r="B62" s="60">
        <v>2</v>
      </c>
      <c r="C62" s="61">
        <v>1</v>
      </c>
      <c r="D62" s="61">
        <v>1</v>
      </c>
      <c r="E62" s="61">
        <v>1</v>
      </c>
      <c r="F62" s="62">
        <v>20</v>
      </c>
      <c r="G62" s="52" t="s">
        <v>54</v>
      </c>
      <c r="H62" s="45">
        <v>28</v>
      </c>
      <c r="I62" s="113">
        <v>47400</v>
      </c>
      <c r="J62" s="112">
        <v>30000</v>
      </c>
      <c r="K62" s="112">
        <v>19385.45</v>
      </c>
      <c r="L62" s="112">
        <v>19385.45</v>
      </c>
      <c r="M62"/>
      <c r="Q62" s="53"/>
      <c r="R62"/>
    </row>
    <row r="63" spans="1:18" ht="27.75" customHeight="1">
      <c r="A63" s="59">
        <v>2</v>
      </c>
      <c r="B63" s="60">
        <v>2</v>
      </c>
      <c r="C63" s="61">
        <v>1</v>
      </c>
      <c r="D63" s="61">
        <v>1</v>
      </c>
      <c r="E63" s="61">
        <v>1</v>
      </c>
      <c r="F63" s="62">
        <v>21</v>
      </c>
      <c r="G63" s="52" t="s">
        <v>55</v>
      </c>
      <c r="H63" s="45">
        <v>29</v>
      </c>
      <c r="I63" s="113">
        <v>6300</v>
      </c>
      <c r="J63" s="112">
        <v>1700</v>
      </c>
      <c r="K63" s="112">
        <v>693.97</v>
      </c>
      <c r="L63" s="112">
        <v>693.97</v>
      </c>
      <c r="M63"/>
      <c r="Q63" s="53"/>
      <c r="R63"/>
    </row>
    <row r="64" spans="1:18" ht="12" customHeight="1">
      <c r="A64" s="59">
        <v>2</v>
      </c>
      <c r="B64" s="60">
        <v>2</v>
      </c>
      <c r="C64" s="61">
        <v>1</v>
      </c>
      <c r="D64" s="61">
        <v>1</v>
      </c>
      <c r="E64" s="61">
        <v>1</v>
      </c>
      <c r="F64" s="62">
        <v>22</v>
      </c>
      <c r="G64" s="52" t="s">
        <v>56</v>
      </c>
      <c r="H64" s="45">
        <v>30</v>
      </c>
      <c r="I64" s="113">
        <v>600</v>
      </c>
      <c r="J64" s="112">
        <v>200</v>
      </c>
      <c r="K64" s="112">
        <v>0</v>
      </c>
      <c r="L64" s="112">
        <v>0</v>
      </c>
      <c r="M64"/>
      <c r="Q64" s="53"/>
      <c r="R64"/>
    </row>
    <row r="65" spans="1:18" ht="12" hidden="1" customHeight="1">
      <c r="A65" s="59">
        <v>2</v>
      </c>
      <c r="B65" s="60">
        <v>2</v>
      </c>
      <c r="C65" s="61">
        <v>1</v>
      </c>
      <c r="D65" s="61">
        <v>1</v>
      </c>
      <c r="E65" s="61">
        <v>1</v>
      </c>
      <c r="F65" s="62">
        <v>23</v>
      </c>
      <c r="G65" s="52" t="s">
        <v>57</v>
      </c>
      <c r="H65" s="45">
        <v>31</v>
      </c>
      <c r="I65" s="113">
        <v>0</v>
      </c>
      <c r="J65" s="112">
        <v>0</v>
      </c>
      <c r="K65" s="112">
        <v>0</v>
      </c>
      <c r="L65" s="112">
        <v>0</v>
      </c>
      <c r="M65"/>
      <c r="Q65" s="53"/>
      <c r="R65"/>
    </row>
    <row r="66" spans="1:18" ht="15" customHeight="1">
      <c r="A66" s="59">
        <v>2</v>
      </c>
      <c r="B66" s="60">
        <v>2</v>
      </c>
      <c r="C66" s="61">
        <v>1</v>
      </c>
      <c r="D66" s="61">
        <v>1</v>
      </c>
      <c r="E66" s="61">
        <v>1</v>
      </c>
      <c r="F66" s="62">
        <v>30</v>
      </c>
      <c r="G66" s="52" t="s">
        <v>58</v>
      </c>
      <c r="H66" s="45">
        <v>32</v>
      </c>
      <c r="I66" s="113">
        <v>34700</v>
      </c>
      <c r="J66" s="112">
        <v>11200</v>
      </c>
      <c r="K66" s="112">
        <v>1576.13</v>
      </c>
      <c r="L66" s="112">
        <v>1576.13</v>
      </c>
      <c r="M66"/>
      <c r="Q66" s="53"/>
      <c r="R66"/>
    </row>
    <row r="67" spans="1:18" ht="14.25" hidden="1" customHeight="1">
      <c r="A67" s="63">
        <v>2</v>
      </c>
      <c r="B67" s="64">
        <v>3</v>
      </c>
      <c r="C67" s="47"/>
      <c r="D67" s="48"/>
      <c r="E67" s="48"/>
      <c r="F67" s="50"/>
      <c r="G67" s="65" t="s">
        <v>59</v>
      </c>
      <c r="H67" s="45">
        <v>33</v>
      </c>
      <c r="I67" s="118">
        <f>I68</f>
        <v>0</v>
      </c>
      <c r="J67" s="118">
        <f>J68</f>
        <v>0</v>
      </c>
      <c r="K67" s="118">
        <f>K68</f>
        <v>0</v>
      </c>
      <c r="L67" s="118">
        <f>L68</f>
        <v>0</v>
      </c>
      <c r="M67"/>
    </row>
    <row r="68" spans="1:18" ht="13.5" hidden="1" customHeight="1">
      <c r="A68" s="59">
        <v>2</v>
      </c>
      <c r="B68" s="60">
        <v>3</v>
      </c>
      <c r="C68" s="61">
        <v>1</v>
      </c>
      <c r="D68" s="61"/>
      <c r="E68" s="61"/>
      <c r="F68" s="62"/>
      <c r="G68" s="52" t="s">
        <v>60</v>
      </c>
      <c r="H68" s="45">
        <v>34</v>
      </c>
      <c r="I68" s="109">
        <f>SUM(I69+I74+I79)</f>
        <v>0</v>
      </c>
      <c r="J68" s="132">
        <f>SUM(J69+J74+J79)</f>
        <v>0</v>
      </c>
      <c r="K68" s="110">
        <f>SUM(K69+K74+K79)</f>
        <v>0</v>
      </c>
      <c r="L68" s="109">
        <f>SUM(L69+L74+L79)</f>
        <v>0</v>
      </c>
      <c r="M68"/>
      <c r="Q68"/>
      <c r="R68" s="53"/>
    </row>
    <row r="69" spans="1:18" ht="15" hidden="1" customHeight="1">
      <c r="A69" s="59">
        <v>2</v>
      </c>
      <c r="B69" s="60">
        <v>3</v>
      </c>
      <c r="C69" s="61">
        <v>1</v>
      </c>
      <c r="D69" s="61">
        <v>1</v>
      </c>
      <c r="E69" s="61"/>
      <c r="F69" s="62"/>
      <c r="G69" s="52" t="s">
        <v>61</v>
      </c>
      <c r="H69" s="45">
        <v>35</v>
      </c>
      <c r="I69" s="109">
        <f>I70</f>
        <v>0</v>
      </c>
      <c r="J69" s="132">
        <f>J70</f>
        <v>0</v>
      </c>
      <c r="K69" s="110">
        <f>K70</f>
        <v>0</v>
      </c>
      <c r="L69" s="109">
        <f>L70</f>
        <v>0</v>
      </c>
      <c r="M69"/>
      <c r="Q69" s="53"/>
      <c r="R69"/>
    </row>
    <row r="70" spans="1:18" ht="13.5" hidden="1" customHeight="1">
      <c r="A70" s="59">
        <v>2</v>
      </c>
      <c r="B70" s="60">
        <v>3</v>
      </c>
      <c r="C70" s="61">
        <v>1</v>
      </c>
      <c r="D70" s="61">
        <v>1</v>
      </c>
      <c r="E70" s="61">
        <v>1</v>
      </c>
      <c r="F70" s="62"/>
      <c r="G70" s="52" t="s">
        <v>61</v>
      </c>
      <c r="H70" s="45">
        <v>36</v>
      </c>
      <c r="I70" s="109">
        <f>SUM(I71:I73)</f>
        <v>0</v>
      </c>
      <c r="J70" s="132">
        <f>SUM(J71:J73)</f>
        <v>0</v>
      </c>
      <c r="K70" s="110">
        <f>SUM(K71:K73)</f>
        <v>0</v>
      </c>
      <c r="L70" s="109">
        <f>SUM(L71:L73)</f>
        <v>0</v>
      </c>
      <c r="M70"/>
      <c r="Q70" s="53"/>
      <c r="R70"/>
    </row>
    <row r="71" spans="1:18" s="66" customFormat="1" ht="25.5" hidden="1" customHeight="1">
      <c r="A71" s="59">
        <v>2</v>
      </c>
      <c r="B71" s="60">
        <v>3</v>
      </c>
      <c r="C71" s="61">
        <v>1</v>
      </c>
      <c r="D71" s="61">
        <v>1</v>
      </c>
      <c r="E71" s="61">
        <v>1</v>
      </c>
      <c r="F71" s="62">
        <v>1</v>
      </c>
      <c r="G71" s="52" t="s">
        <v>62</v>
      </c>
      <c r="H71" s="45">
        <v>37</v>
      </c>
      <c r="I71" s="113">
        <v>0</v>
      </c>
      <c r="J71" s="113">
        <v>0</v>
      </c>
      <c r="K71" s="113">
        <v>0</v>
      </c>
      <c r="L71" s="113">
        <v>0</v>
      </c>
      <c r="Q71" s="53"/>
      <c r="R71"/>
    </row>
    <row r="72" spans="1:18" ht="19.5" hidden="1" customHeight="1">
      <c r="A72" s="59">
        <v>2</v>
      </c>
      <c r="B72" s="49">
        <v>3</v>
      </c>
      <c r="C72" s="48">
        <v>1</v>
      </c>
      <c r="D72" s="48">
        <v>1</v>
      </c>
      <c r="E72" s="48">
        <v>1</v>
      </c>
      <c r="F72" s="50">
        <v>2</v>
      </c>
      <c r="G72" s="56" t="s">
        <v>63</v>
      </c>
      <c r="H72" s="45">
        <v>38</v>
      </c>
      <c r="I72" s="111">
        <v>0</v>
      </c>
      <c r="J72" s="111">
        <v>0</v>
      </c>
      <c r="K72" s="111">
        <v>0</v>
      </c>
      <c r="L72" s="111">
        <v>0</v>
      </c>
      <c r="M72"/>
      <c r="Q72" s="53"/>
      <c r="R72"/>
    </row>
    <row r="73" spans="1:18" ht="16.5" hidden="1" customHeight="1">
      <c r="A73" s="60">
        <v>2</v>
      </c>
      <c r="B73" s="61">
        <v>3</v>
      </c>
      <c r="C73" s="61">
        <v>1</v>
      </c>
      <c r="D73" s="61">
        <v>1</v>
      </c>
      <c r="E73" s="61">
        <v>1</v>
      </c>
      <c r="F73" s="62">
        <v>3</v>
      </c>
      <c r="G73" s="52" t="s">
        <v>64</v>
      </c>
      <c r="H73" s="45">
        <v>39</v>
      </c>
      <c r="I73" s="113">
        <v>0</v>
      </c>
      <c r="J73" s="113">
        <v>0</v>
      </c>
      <c r="K73" s="113">
        <v>0</v>
      </c>
      <c r="L73" s="113">
        <v>0</v>
      </c>
      <c r="M73"/>
      <c r="Q73" s="53"/>
      <c r="R73"/>
    </row>
    <row r="74" spans="1:18" ht="29.25" hidden="1" customHeight="1">
      <c r="A74" s="49">
        <v>2</v>
      </c>
      <c r="B74" s="48">
        <v>3</v>
      </c>
      <c r="C74" s="48">
        <v>1</v>
      </c>
      <c r="D74" s="48">
        <v>2</v>
      </c>
      <c r="E74" s="48"/>
      <c r="F74" s="50"/>
      <c r="G74" s="56" t="s">
        <v>65</v>
      </c>
      <c r="H74" s="45">
        <v>40</v>
      </c>
      <c r="I74" s="118">
        <f>I75</f>
        <v>0</v>
      </c>
      <c r="J74" s="119">
        <f>J75</f>
        <v>0</v>
      </c>
      <c r="K74" s="120">
        <f>K75</f>
        <v>0</v>
      </c>
      <c r="L74" s="120">
        <f>L75</f>
        <v>0</v>
      </c>
      <c r="M74"/>
      <c r="Q74" s="53"/>
      <c r="R74"/>
    </row>
    <row r="75" spans="1:18" ht="27" hidden="1" customHeight="1">
      <c r="A75" s="74">
        <v>2</v>
      </c>
      <c r="B75" s="75">
        <v>3</v>
      </c>
      <c r="C75" s="75">
        <v>1</v>
      </c>
      <c r="D75" s="75">
        <v>2</v>
      </c>
      <c r="E75" s="75">
        <v>1</v>
      </c>
      <c r="F75" s="87"/>
      <c r="G75" s="56" t="s">
        <v>65</v>
      </c>
      <c r="H75" s="45">
        <v>41</v>
      </c>
      <c r="I75" s="114">
        <f>SUM(I76:I78)</f>
        <v>0</v>
      </c>
      <c r="J75" s="121">
        <f>SUM(J76:J78)</f>
        <v>0</v>
      </c>
      <c r="K75" s="122">
        <f>SUM(K76:K78)</f>
        <v>0</v>
      </c>
      <c r="L75" s="110">
        <f>SUM(L76:L78)</f>
        <v>0</v>
      </c>
      <c r="M75"/>
      <c r="Q75" s="53"/>
      <c r="R75"/>
    </row>
    <row r="76" spans="1:18" s="66" customFormat="1" ht="27" hidden="1" customHeight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2">
        <v>1</v>
      </c>
      <c r="G76" s="59" t="s">
        <v>62</v>
      </c>
      <c r="H76" s="45">
        <v>42</v>
      </c>
      <c r="I76" s="113">
        <v>0</v>
      </c>
      <c r="J76" s="113">
        <v>0</v>
      </c>
      <c r="K76" s="113">
        <v>0</v>
      </c>
      <c r="L76" s="113">
        <v>0</v>
      </c>
      <c r="Q76" s="53"/>
      <c r="R76"/>
    </row>
    <row r="77" spans="1:18" ht="16.5" hidden="1" customHeight="1">
      <c r="A77" s="60">
        <v>2</v>
      </c>
      <c r="B77" s="61">
        <v>3</v>
      </c>
      <c r="C77" s="61">
        <v>1</v>
      </c>
      <c r="D77" s="61">
        <v>2</v>
      </c>
      <c r="E77" s="61">
        <v>1</v>
      </c>
      <c r="F77" s="62">
        <v>2</v>
      </c>
      <c r="G77" s="59" t="s">
        <v>63</v>
      </c>
      <c r="H77" s="45">
        <v>43</v>
      </c>
      <c r="I77" s="113">
        <v>0</v>
      </c>
      <c r="J77" s="113">
        <v>0</v>
      </c>
      <c r="K77" s="113">
        <v>0</v>
      </c>
      <c r="L77" s="113">
        <v>0</v>
      </c>
      <c r="M77"/>
      <c r="Q77" s="53"/>
      <c r="R77"/>
    </row>
    <row r="78" spans="1:18" ht="15" hidden="1" customHeight="1">
      <c r="A78" s="60">
        <v>2</v>
      </c>
      <c r="B78" s="61">
        <v>3</v>
      </c>
      <c r="C78" s="61">
        <v>1</v>
      </c>
      <c r="D78" s="61">
        <v>2</v>
      </c>
      <c r="E78" s="61">
        <v>1</v>
      </c>
      <c r="F78" s="62">
        <v>3</v>
      </c>
      <c r="G78" s="59" t="s">
        <v>64</v>
      </c>
      <c r="H78" s="45">
        <v>44</v>
      </c>
      <c r="I78" s="113">
        <v>0</v>
      </c>
      <c r="J78" s="113">
        <v>0</v>
      </c>
      <c r="K78" s="113">
        <v>0</v>
      </c>
      <c r="L78" s="113">
        <v>0</v>
      </c>
      <c r="M78"/>
      <c r="Q78" s="53"/>
      <c r="R78"/>
    </row>
    <row r="79" spans="1:18" ht="27.75" hidden="1" customHeight="1">
      <c r="A79" s="60">
        <v>2</v>
      </c>
      <c r="B79" s="61">
        <v>3</v>
      </c>
      <c r="C79" s="61">
        <v>1</v>
      </c>
      <c r="D79" s="61">
        <v>3</v>
      </c>
      <c r="E79" s="61"/>
      <c r="F79" s="62"/>
      <c r="G79" s="59" t="s">
        <v>66</v>
      </c>
      <c r="H79" s="45">
        <v>45</v>
      </c>
      <c r="I79" s="109">
        <f>I80</f>
        <v>0</v>
      </c>
      <c r="J79" s="132">
        <f>J80</f>
        <v>0</v>
      </c>
      <c r="K79" s="110">
        <f>K80</f>
        <v>0</v>
      </c>
      <c r="L79" s="110">
        <f>L80</f>
        <v>0</v>
      </c>
      <c r="M79"/>
      <c r="Q79" s="53"/>
      <c r="R79"/>
    </row>
    <row r="80" spans="1:18" ht="26.25" hidden="1" customHeight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2"/>
      <c r="G80" s="59" t="s">
        <v>67</v>
      </c>
      <c r="H80" s="45">
        <v>46</v>
      </c>
      <c r="I80" s="109">
        <f>SUM(I81:I83)</f>
        <v>0</v>
      </c>
      <c r="J80" s="132">
        <f>SUM(J81:J83)</f>
        <v>0</v>
      </c>
      <c r="K80" s="110">
        <f>SUM(K81:K83)</f>
        <v>0</v>
      </c>
      <c r="L80" s="110">
        <f>SUM(L81:L83)</f>
        <v>0</v>
      </c>
      <c r="M80"/>
      <c r="Q80" s="53"/>
      <c r="R80"/>
    </row>
    <row r="81" spans="1:18" ht="15" hidden="1" customHeight="1">
      <c r="A81" s="49">
        <v>2</v>
      </c>
      <c r="B81" s="48">
        <v>3</v>
      </c>
      <c r="C81" s="48">
        <v>1</v>
      </c>
      <c r="D81" s="48">
        <v>3</v>
      </c>
      <c r="E81" s="48">
        <v>1</v>
      </c>
      <c r="F81" s="50">
        <v>1</v>
      </c>
      <c r="G81" s="67" t="s">
        <v>68</v>
      </c>
      <c r="H81" s="45">
        <v>47</v>
      </c>
      <c r="I81" s="111">
        <v>0</v>
      </c>
      <c r="J81" s="111">
        <v>0</v>
      </c>
      <c r="K81" s="111">
        <v>0</v>
      </c>
      <c r="L81" s="111">
        <v>0</v>
      </c>
      <c r="M81"/>
      <c r="Q81" s="53"/>
      <c r="R81"/>
    </row>
    <row r="82" spans="1:18" ht="16.5" hidden="1" customHeight="1">
      <c r="A82" s="60">
        <v>2</v>
      </c>
      <c r="B82" s="61">
        <v>3</v>
      </c>
      <c r="C82" s="61">
        <v>1</v>
      </c>
      <c r="D82" s="61">
        <v>3</v>
      </c>
      <c r="E82" s="61">
        <v>1</v>
      </c>
      <c r="F82" s="62">
        <v>2</v>
      </c>
      <c r="G82" s="59" t="s">
        <v>69</v>
      </c>
      <c r="H82" s="45">
        <v>48</v>
      </c>
      <c r="I82" s="113">
        <v>0</v>
      </c>
      <c r="J82" s="113">
        <v>0</v>
      </c>
      <c r="K82" s="113">
        <v>0</v>
      </c>
      <c r="L82" s="113">
        <v>0</v>
      </c>
      <c r="M82"/>
      <c r="Q82" s="53"/>
      <c r="R82"/>
    </row>
    <row r="83" spans="1:18" ht="17.25" hidden="1" customHeight="1">
      <c r="A83" s="49">
        <v>2</v>
      </c>
      <c r="B83" s="48">
        <v>3</v>
      </c>
      <c r="C83" s="48">
        <v>1</v>
      </c>
      <c r="D83" s="48">
        <v>3</v>
      </c>
      <c r="E83" s="48">
        <v>1</v>
      </c>
      <c r="F83" s="50">
        <v>3</v>
      </c>
      <c r="G83" s="67" t="s">
        <v>70</v>
      </c>
      <c r="H83" s="45">
        <v>49</v>
      </c>
      <c r="I83" s="111">
        <v>0</v>
      </c>
      <c r="J83" s="111">
        <v>0</v>
      </c>
      <c r="K83" s="111">
        <v>0</v>
      </c>
      <c r="L83" s="111">
        <v>0</v>
      </c>
      <c r="M83"/>
      <c r="Q83" s="53"/>
      <c r="R83"/>
    </row>
    <row r="84" spans="1:18" ht="12.75" hidden="1" customHeight="1">
      <c r="A84" s="49">
        <v>2</v>
      </c>
      <c r="B84" s="48">
        <v>3</v>
      </c>
      <c r="C84" s="48">
        <v>2</v>
      </c>
      <c r="D84" s="48"/>
      <c r="E84" s="48"/>
      <c r="F84" s="50"/>
      <c r="G84" s="67" t="s">
        <v>71</v>
      </c>
      <c r="H84" s="45">
        <v>50</v>
      </c>
      <c r="I84" s="109">
        <f t="shared" ref="I84:L85" si="3">I85</f>
        <v>0</v>
      </c>
      <c r="J84" s="109">
        <f t="shared" si="3"/>
        <v>0</v>
      </c>
      <c r="K84" s="109">
        <f t="shared" si="3"/>
        <v>0</v>
      </c>
      <c r="L84" s="109">
        <f t="shared" si="3"/>
        <v>0</v>
      </c>
      <c r="M84"/>
    </row>
    <row r="85" spans="1:18" ht="12" hidden="1" customHeight="1">
      <c r="A85" s="49">
        <v>2</v>
      </c>
      <c r="B85" s="48">
        <v>3</v>
      </c>
      <c r="C85" s="48">
        <v>2</v>
      </c>
      <c r="D85" s="48">
        <v>1</v>
      </c>
      <c r="E85" s="48"/>
      <c r="F85" s="50"/>
      <c r="G85" s="67" t="s">
        <v>71</v>
      </c>
      <c r="H85" s="45">
        <v>51</v>
      </c>
      <c r="I85" s="109">
        <f t="shared" si="3"/>
        <v>0</v>
      </c>
      <c r="J85" s="109">
        <f t="shared" si="3"/>
        <v>0</v>
      </c>
      <c r="K85" s="109">
        <f t="shared" si="3"/>
        <v>0</v>
      </c>
      <c r="L85" s="109">
        <f t="shared" si="3"/>
        <v>0</v>
      </c>
      <c r="M85"/>
    </row>
    <row r="86" spans="1:18" ht="15.75" hidden="1" customHeight="1">
      <c r="A86" s="49">
        <v>2</v>
      </c>
      <c r="B86" s="48">
        <v>3</v>
      </c>
      <c r="C86" s="48">
        <v>2</v>
      </c>
      <c r="D86" s="48">
        <v>1</v>
      </c>
      <c r="E86" s="48">
        <v>1</v>
      </c>
      <c r="F86" s="50"/>
      <c r="G86" s="67" t="s">
        <v>71</v>
      </c>
      <c r="H86" s="45">
        <v>52</v>
      </c>
      <c r="I86" s="109">
        <f>SUM(I87)</f>
        <v>0</v>
      </c>
      <c r="J86" s="109">
        <f>SUM(J87)</f>
        <v>0</v>
      </c>
      <c r="K86" s="109">
        <f>SUM(K87)</f>
        <v>0</v>
      </c>
      <c r="L86" s="109">
        <f>SUM(L87)</f>
        <v>0</v>
      </c>
      <c r="M86"/>
    </row>
    <row r="87" spans="1:18" ht="13.5" hidden="1" customHeight="1">
      <c r="A87" s="49">
        <v>2</v>
      </c>
      <c r="B87" s="48">
        <v>3</v>
      </c>
      <c r="C87" s="48">
        <v>2</v>
      </c>
      <c r="D87" s="48">
        <v>1</v>
      </c>
      <c r="E87" s="48">
        <v>1</v>
      </c>
      <c r="F87" s="50">
        <v>1</v>
      </c>
      <c r="G87" s="67" t="s">
        <v>71</v>
      </c>
      <c r="H87" s="45">
        <v>53</v>
      </c>
      <c r="I87" s="113">
        <v>0</v>
      </c>
      <c r="J87" s="113">
        <v>0</v>
      </c>
      <c r="K87" s="113">
        <v>0</v>
      </c>
      <c r="L87" s="113">
        <v>0</v>
      </c>
      <c r="M87"/>
    </row>
    <row r="88" spans="1:18" ht="16.5" hidden="1" customHeight="1">
      <c r="A88" s="41">
        <v>2</v>
      </c>
      <c r="B88" s="42">
        <v>4</v>
      </c>
      <c r="C88" s="42"/>
      <c r="D88" s="42"/>
      <c r="E88" s="42"/>
      <c r="F88" s="44"/>
      <c r="G88" s="68" t="s">
        <v>72</v>
      </c>
      <c r="H88" s="45">
        <v>54</v>
      </c>
      <c r="I88" s="109">
        <f t="shared" ref="I88:L90" si="4">I89</f>
        <v>0</v>
      </c>
      <c r="J88" s="132">
        <f t="shared" si="4"/>
        <v>0</v>
      </c>
      <c r="K88" s="110">
        <f t="shared" si="4"/>
        <v>0</v>
      </c>
      <c r="L88" s="110">
        <f t="shared" si="4"/>
        <v>0</v>
      </c>
      <c r="M88"/>
    </row>
    <row r="89" spans="1:18" ht="15.75" hidden="1" customHeight="1">
      <c r="A89" s="60">
        <v>2</v>
      </c>
      <c r="B89" s="61">
        <v>4</v>
      </c>
      <c r="C89" s="61">
        <v>1</v>
      </c>
      <c r="D89" s="61"/>
      <c r="E89" s="61"/>
      <c r="F89" s="62"/>
      <c r="G89" s="59" t="s">
        <v>73</v>
      </c>
      <c r="H89" s="45">
        <v>55</v>
      </c>
      <c r="I89" s="109">
        <f t="shared" si="4"/>
        <v>0</v>
      </c>
      <c r="J89" s="132">
        <f t="shared" si="4"/>
        <v>0</v>
      </c>
      <c r="K89" s="110">
        <f t="shared" si="4"/>
        <v>0</v>
      </c>
      <c r="L89" s="110">
        <f t="shared" si="4"/>
        <v>0</v>
      </c>
      <c r="M89"/>
    </row>
    <row r="90" spans="1:18" ht="17.25" hidden="1" customHeight="1">
      <c r="A90" s="60">
        <v>2</v>
      </c>
      <c r="B90" s="61">
        <v>4</v>
      </c>
      <c r="C90" s="61">
        <v>1</v>
      </c>
      <c r="D90" s="61">
        <v>1</v>
      </c>
      <c r="E90" s="61"/>
      <c r="F90" s="62"/>
      <c r="G90" s="59" t="s">
        <v>73</v>
      </c>
      <c r="H90" s="45">
        <v>56</v>
      </c>
      <c r="I90" s="109">
        <f t="shared" si="4"/>
        <v>0</v>
      </c>
      <c r="J90" s="132">
        <f t="shared" si="4"/>
        <v>0</v>
      </c>
      <c r="K90" s="110">
        <f t="shared" si="4"/>
        <v>0</v>
      </c>
      <c r="L90" s="110">
        <f t="shared" si="4"/>
        <v>0</v>
      </c>
      <c r="M90"/>
    </row>
    <row r="91" spans="1:18" ht="18" hidden="1" customHeight="1">
      <c r="A91" s="60">
        <v>2</v>
      </c>
      <c r="B91" s="61">
        <v>4</v>
      </c>
      <c r="C91" s="61">
        <v>1</v>
      </c>
      <c r="D91" s="61">
        <v>1</v>
      </c>
      <c r="E91" s="61">
        <v>1</v>
      </c>
      <c r="F91" s="62"/>
      <c r="G91" s="59" t="s">
        <v>73</v>
      </c>
      <c r="H91" s="45">
        <v>57</v>
      </c>
      <c r="I91" s="109">
        <f>SUM(I92:I94)</f>
        <v>0</v>
      </c>
      <c r="J91" s="132">
        <f>SUM(J92:J94)</f>
        <v>0</v>
      </c>
      <c r="K91" s="110">
        <f>SUM(K92:K94)</f>
        <v>0</v>
      </c>
      <c r="L91" s="110">
        <f>SUM(L92:L94)</f>
        <v>0</v>
      </c>
      <c r="M91"/>
    </row>
    <row r="92" spans="1:18" ht="14.25" hidden="1" customHeight="1">
      <c r="A92" s="60">
        <v>2</v>
      </c>
      <c r="B92" s="61">
        <v>4</v>
      </c>
      <c r="C92" s="61">
        <v>1</v>
      </c>
      <c r="D92" s="61">
        <v>1</v>
      </c>
      <c r="E92" s="61">
        <v>1</v>
      </c>
      <c r="F92" s="62">
        <v>1</v>
      </c>
      <c r="G92" s="59" t="s">
        <v>74</v>
      </c>
      <c r="H92" s="45">
        <v>58</v>
      </c>
      <c r="I92" s="113">
        <v>0</v>
      </c>
      <c r="J92" s="113">
        <v>0</v>
      </c>
      <c r="K92" s="113">
        <v>0</v>
      </c>
      <c r="L92" s="113">
        <v>0</v>
      </c>
      <c r="M92"/>
    </row>
    <row r="93" spans="1:18" ht="13.5" hidden="1" customHeight="1">
      <c r="A93" s="60">
        <v>2</v>
      </c>
      <c r="B93" s="60">
        <v>4</v>
      </c>
      <c r="C93" s="60">
        <v>1</v>
      </c>
      <c r="D93" s="61">
        <v>1</v>
      </c>
      <c r="E93" s="61">
        <v>1</v>
      </c>
      <c r="F93" s="69">
        <v>2</v>
      </c>
      <c r="G93" s="52" t="s">
        <v>75</v>
      </c>
      <c r="H93" s="45">
        <v>59</v>
      </c>
      <c r="I93" s="113">
        <v>0</v>
      </c>
      <c r="J93" s="113">
        <v>0</v>
      </c>
      <c r="K93" s="113">
        <v>0</v>
      </c>
      <c r="L93" s="113">
        <v>0</v>
      </c>
      <c r="M93"/>
    </row>
    <row r="94" spans="1:18" hidden="1">
      <c r="A94" s="60">
        <v>2</v>
      </c>
      <c r="B94" s="61">
        <v>4</v>
      </c>
      <c r="C94" s="60">
        <v>1</v>
      </c>
      <c r="D94" s="61">
        <v>1</v>
      </c>
      <c r="E94" s="61">
        <v>1</v>
      </c>
      <c r="F94" s="69">
        <v>3</v>
      </c>
      <c r="G94" s="52" t="s">
        <v>76</v>
      </c>
      <c r="H94" s="45">
        <v>60</v>
      </c>
      <c r="I94" s="113">
        <v>0</v>
      </c>
      <c r="J94" s="113">
        <v>0</v>
      </c>
      <c r="K94" s="113">
        <v>0</v>
      </c>
      <c r="L94" s="113">
        <v>0</v>
      </c>
    </row>
    <row r="95" spans="1:18" hidden="1">
      <c r="A95" s="41">
        <v>2</v>
      </c>
      <c r="B95" s="42">
        <v>5</v>
      </c>
      <c r="C95" s="41"/>
      <c r="D95" s="42"/>
      <c r="E95" s="42"/>
      <c r="F95" s="70"/>
      <c r="G95" s="43" t="s">
        <v>77</v>
      </c>
      <c r="H95" s="45">
        <v>61</v>
      </c>
      <c r="I95" s="109">
        <f>SUM(I96+I101+I106)</f>
        <v>0</v>
      </c>
      <c r="J95" s="132">
        <f>SUM(J96+J101+J106)</f>
        <v>0</v>
      </c>
      <c r="K95" s="110">
        <f>SUM(K96+K101+K106)</f>
        <v>0</v>
      </c>
      <c r="L95" s="110">
        <f>SUM(L96+L101+L106)</f>
        <v>0</v>
      </c>
    </row>
    <row r="96" spans="1:18" hidden="1">
      <c r="A96" s="49">
        <v>2</v>
      </c>
      <c r="B96" s="48">
        <v>5</v>
      </c>
      <c r="C96" s="49">
        <v>1</v>
      </c>
      <c r="D96" s="48"/>
      <c r="E96" s="48"/>
      <c r="F96" s="71"/>
      <c r="G96" s="56" t="s">
        <v>78</v>
      </c>
      <c r="H96" s="45">
        <v>62</v>
      </c>
      <c r="I96" s="118">
        <f t="shared" ref="I96:L97" si="5">I97</f>
        <v>0</v>
      </c>
      <c r="J96" s="119">
        <f t="shared" si="5"/>
        <v>0</v>
      </c>
      <c r="K96" s="120">
        <f t="shared" si="5"/>
        <v>0</v>
      </c>
      <c r="L96" s="120">
        <f t="shared" si="5"/>
        <v>0</v>
      </c>
    </row>
    <row r="97" spans="1:13" hidden="1">
      <c r="A97" s="60">
        <v>2</v>
      </c>
      <c r="B97" s="61">
        <v>5</v>
      </c>
      <c r="C97" s="60">
        <v>1</v>
      </c>
      <c r="D97" s="61">
        <v>1</v>
      </c>
      <c r="E97" s="61"/>
      <c r="F97" s="69"/>
      <c r="G97" s="52" t="s">
        <v>78</v>
      </c>
      <c r="H97" s="45">
        <v>63</v>
      </c>
      <c r="I97" s="109">
        <f t="shared" si="5"/>
        <v>0</v>
      </c>
      <c r="J97" s="132">
        <f t="shared" si="5"/>
        <v>0</v>
      </c>
      <c r="K97" s="110">
        <f t="shared" si="5"/>
        <v>0</v>
      </c>
      <c r="L97" s="110">
        <f t="shared" si="5"/>
        <v>0</v>
      </c>
    </row>
    <row r="98" spans="1:13" hidden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69"/>
      <c r="G98" s="52" t="s">
        <v>78</v>
      </c>
      <c r="H98" s="45">
        <v>64</v>
      </c>
      <c r="I98" s="109">
        <f>SUM(I99:I100)</f>
        <v>0</v>
      </c>
      <c r="J98" s="132">
        <f>SUM(J99:J100)</f>
        <v>0</v>
      </c>
      <c r="K98" s="110">
        <f>SUM(K99:K100)</f>
        <v>0</v>
      </c>
      <c r="L98" s="110">
        <f>SUM(L99:L100)</f>
        <v>0</v>
      </c>
    </row>
    <row r="99" spans="1:13" ht="25.5" hidden="1" customHeight="1">
      <c r="A99" s="60">
        <v>2</v>
      </c>
      <c r="B99" s="61">
        <v>5</v>
      </c>
      <c r="C99" s="60">
        <v>1</v>
      </c>
      <c r="D99" s="61">
        <v>1</v>
      </c>
      <c r="E99" s="61">
        <v>1</v>
      </c>
      <c r="F99" s="69">
        <v>1</v>
      </c>
      <c r="G99" s="52" t="s">
        <v>79</v>
      </c>
      <c r="H99" s="45">
        <v>65</v>
      </c>
      <c r="I99" s="113">
        <v>0</v>
      </c>
      <c r="J99" s="113">
        <v>0</v>
      </c>
      <c r="K99" s="113">
        <v>0</v>
      </c>
      <c r="L99" s="113">
        <v>0</v>
      </c>
      <c r="M99"/>
    </row>
    <row r="100" spans="1:13" ht="15.75" hidden="1" customHeight="1">
      <c r="A100" s="60">
        <v>2</v>
      </c>
      <c r="B100" s="61">
        <v>5</v>
      </c>
      <c r="C100" s="60">
        <v>1</v>
      </c>
      <c r="D100" s="61">
        <v>1</v>
      </c>
      <c r="E100" s="61">
        <v>1</v>
      </c>
      <c r="F100" s="69">
        <v>2</v>
      </c>
      <c r="G100" s="52" t="s">
        <v>80</v>
      </c>
      <c r="H100" s="45">
        <v>66</v>
      </c>
      <c r="I100" s="113">
        <v>0</v>
      </c>
      <c r="J100" s="113">
        <v>0</v>
      </c>
      <c r="K100" s="113">
        <v>0</v>
      </c>
      <c r="L100" s="113">
        <v>0</v>
      </c>
      <c r="M100"/>
    </row>
    <row r="101" spans="1:13" ht="12" hidden="1" customHeight="1">
      <c r="A101" s="60">
        <v>2</v>
      </c>
      <c r="B101" s="61">
        <v>5</v>
      </c>
      <c r="C101" s="60">
        <v>2</v>
      </c>
      <c r="D101" s="61"/>
      <c r="E101" s="61"/>
      <c r="F101" s="69"/>
      <c r="G101" s="52" t="s">
        <v>81</v>
      </c>
      <c r="H101" s="45">
        <v>67</v>
      </c>
      <c r="I101" s="109">
        <f t="shared" ref="I101:L102" si="6">I102</f>
        <v>0</v>
      </c>
      <c r="J101" s="132">
        <f t="shared" si="6"/>
        <v>0</v>
      </c>
      <c r="K101" s="110">
        <f t="shared" si="6"/>
        <v>0</v>
      </c>
      <c r="L101" s="109">
        <f t="shared" si="6"/>
        <v>0</v>
      </c>
      <c r="M101"/>
    </row>
    <row r="102" spans="1:13" ht="15.75" hidden="1" customHeight="1">
      <c r="A102" s="59">
        <v>2</v>
      </c>
      <c r="B102" s="60">
        <v>5</v>
      </c>
      <c r="C102" s="61">
        <v>2</v>
      </c>
      <c r="D102" s="52">
        <v>1</v>
      </c>
      <c r="E102" s="60"/>
      <c r="F102" s="69"/>
      <c r="G102" s="52" t="s">
        <v>81</v>
      </c>
      <c r="H102" s="45">
        <v>68</v>
      </c>
      <c r="I102" s="109">
        <f t="shared" si="6"/>
        <v>0</v>
      </c>
      <c r="J102" s="132">
        <f t="shared" si="6"/>
        <v>0</v>
      </c>
      <c r="K102" s="110">
        <f t="shared" si="6"/>
        <v>0</v>
      </c>
      <c r="L102" s="109">
        <f t="shared" si="6"/>
        <v>0</v>
      </c>
      <c r="M102"/>
    </row>
    <row r="103" spans="1:13" ht="15" hidden="1" customHeight="1">
      <c r="A103" s="59">
        <v>2</v>
      </c>
      <c r="B103" s="60">
        <v>5</v>
      </c>
      <c r="C103" s="61">
        <v>2</v>
      </c>
      <c r="D103" s="52">
        <v>1</v>
      </c>
      <c r="E103" s="60">
        <v>1</v>
      </c>
      <c r="F103" s="69"/>
      <c r="G103" s="52" t="s">
        <v>81</v>
      </c>
      <c r="H103" s="45">
        <v>69</v>
      </c>
      <c r="I103" s="109">
        <f>SUM(I104:I105)</f>
        <v>0</v>
      </c>
      <c r="J103" s="132">
        <f>SUM(J104:J105)</f>
        <v>0</v>
      </c>
      <c r="K103" s="110">
        <f>SUM(K104:K105)</f>
        <v>0</v>
      </c>
      <c r="L103" s="109">
        <f>SUM(L104:L105)</f>
        <v>0</v>
      </c>
      <c r="M103"/>
    </row>
    <row r="104" spans="1:13" ht="25.5" hidden="1" customHeight="1">
      <c r="A104" s="59">
        <v>2</v>
      </c>
      <c r="B104" s="60">
        <v>5</v>
      </c>
      <c r="C104" s="61">
        <v>2</v>
      </c>
      <c r="D104" s="52">
        <v>1</v>
      </c>
      <c r="E104" s="60">
        <v>1</v>
      </c>
      <c r="F104" s="69">
        <v>1</v>
      </c>
      <c r="G104" s="52" t="s">
        <v>82</v>
      </c>
      <c r="H104" s="45">
        <v>70</v>
      </c>
      <c r="I104" s="113">
        <v>0</v>
      </c>
      <c r="J104" s="113">
        <v>0</v>
      </c>
      <c r="K104" s="113">
        <v>0</v>
      </c>
      <c r="L104" s="113">
        <v>0</v>
      </c>
      <c r="M104"/>
    </row>
    <row r="105" spans="1:13" ht="25.5" hidden="1" customHeight="1">
      <c r="A105" s="59">
        <v>2</v>
      </c>
      <c r="B105" s="60">
        <v>5</v>
      </c>
      <c r="C105" s="61">
        <v>2</v>
      </c>
      <c r="D105" s="52">
        <v>1</v>
      </c>
      <c r="E105" s="60">
        <v>1</v>
      </c>
      <c r="F105" s="69">
        <v>2</v>
      </c>
      <c r="G105" s="52" t="s">
        <v>83</v>
      </c>
      <c r="H105" s="45">
        <v>71</v>
      </c>
      <c r="I105" s="113">
        <v>0</v>
      </c>
      <c r="J105" s="113">
        <v>0</v>
      </c>
      <c r="K105" s="113">
        <v>0</v>
      </c>
      <c r="L105" s="113">
        <v>0</v>
      </c>
      <c r="M105"/>
    </row>
    <row r="106" spans="1:13" ht="28.5" hidden="1" customHeight="1">
      <c r="A106" s="59">
        <v>2</v>
      </c>
      <c r="B106" s="60">
        <v>5</v>
      </c>
      <c r="C106" s="61">
        <v>3</v>
      </c>
      <c r="D106" s="52"/>
      <c r="E106" s="60"/>
      <c r="F106" s="69"/>
      <c r="G106" s="52" t="s">
        <v>84</v>
      </c>
      <c r="H106" s="45">
        <v>72</v>
      </c>
      <c r="I106" s="109">
        <f t="shared" ref="I106:L107" si="7">I107</f>
        <v>0</v>
      </c>
      <c r="J106" s="132">
        <f t="shared" si="7"/>
        <v>0</v>
      </c>
      <c r="K106" s="110">
        <f t="shared" si="7"/>
        <v>0</v>
      </c>
      <c r="L106" s="109">
        <f t="shared" si="7"/>
        <v>0</v>
      </c>
      <c r="M106"/>
    </row>
    <row r="107" spans="1:13" ht="27" hidden="1" customHeight="1">
      <c r="A107" s="59">
        <v>2</v>
      </c>
      <c r="B107" s="60">
        <v>5</v>
      </c>
      <c r="C107" s="61">
        <v>3</v>
      </c>
      <c r="D107" s="52">
        <v>1</v>
      </c>
      <c r="E107" s="60"/>
      <c r="F107" s="69"/>
      <c r="G107" s="52" t="s">
        <v>85</v>
      </c>
      <c r="H107" s="45">
        <v>73</v>
      </c>
      <c r="I107" s="109">
        <f t="shared" si="7"/>
        <v>0</v>
      </c>
      <c r="J107" s="132">
        <f t="shared" si="7"/>
        <v>0</v>
      </c>
      <c r="K107" s="110">
        <f t="shared" si="7"/>
        <v>0</v>
      </c>
      <c r="L107" s="109">
        <f t="shared" si="7"/>
        <v>0</v>
      </c>
      <c r="M107"/>
    </row>
    <row r="108" spans="1:13" ht="30" hidden="1" customHeight="1">
      <c r="A108" s="73">
        <v>2</v>
      </c>
      <c r="B108" s="74">
        <v>5</v>
      </c>
      <c r="C108" s="75">
        <v>3</v>
      </c>
      <c r="D108" s="72">
        <v>1</v>
      </c>
      <c r="E108" s="74">
        <v>1</v>
      </c>
      <c r="F108" s="76"/>
      <c r="G108" s="72" t="s">
        <v>85</v>
      </c>
      <c r="H108" s="45">
        <v>74</v>
      </c>
      <c r="I108" s="114">
        <f>SUM(I109:I110)</f>
        <v>0</v>
      </c>
      <c r="J108" s="121">
        <f>SUM(J109:J110)</f>
        <v>0</v>
      </c>
      <c r="K108" s="122">
        <f>SUM(K109:K110)</f>
        <v>0</v>
      </c>
      <c r="L108" s="114">
        <f>SUM(L109:L110)</f>
        <v>0</v>
      </c>
      <c r="M108"/>
    </row>
    <row r="109" spans="1:13" ht="26.25" hidden="1" customHeight="1">
      <c r="A109" s="59">
        <v>2</v>
      </c>
      <c r="B109" s="60">
        <v>5</v>
      </c>
      <c r="C109" s="61">
        <v>3</v>
      </c>
      <c r="D109" s="52">
        <v>1</v>
      </c>
      <c r="E109" s="60">
        <v>1</v>
      </c>
      <c r="F109" s="69">
        <v>1</v>
      </c>
      <c r="G109" s="52" t="s">
        <v>85</v>
      </c>
      <c r="H109" s="45">
        <v>75</v>
      </c>
      <c r="I109" s="113">
        <v>0</v>
      </c>
      <c r="J109" s="113">
        <v>0</v>
      </c>
      <c r="K109" s="113">
        <v>0</v>
      </c>
      <c r="L109" s="113">
        <v>0</v>
      </c>
      <c r="M109"/>
    </row>
    <row r="110" spans="1:13" ht="26.25" hidden="1" customHeight="1">
      <c r="A110" s="73">
        <v>2</v>
      </c>
      <c r="B110" s="74">
        <v>5</v>
      </c>
      <c r="C110" s="75">
        <v>3</v>
      </c>
      <c r="D110" s="72">
        <v>1</v>
      </c>
      <c r="E110" s="74">
        <v>1</v>
      </c>
      <c r="F110" s="76">
        <v>2</v>
      </c>
      <c r="G110" s="72" t="s">
        <v>86</v>
      </c>
      <c r="H110" s="45">
        <v>76</v>
      </c>
      <c r="I110" s="113">
        <v>0</v>
      </c>
      <c r="J110" s="113">
        <v>0</v>
      </c>
      <c r="K110" s="113">
        <v>0</v>
      </c>
      <c r="L110" s="113">
        <v>0</v>
      </c>
      <c r="M110"/>
    </row>
    <row r="111" spans="1:13" ht="27.75" hidden="1" customHeight="1">
      <c r="A111" s="73">
        <v>2</v>
      </c>
      <c r="B111" s="74">
        <v>5</v>
      </c>
      <c r="C111" s="75">
        <v>3</v>
      </c>
      <c r="D111" s="72">
        <v>2</v>
      </c>
      <c r="E111" s="74"/>
      <c r="F111" s="76"/>
      <c r="G111" s="72" t="s">
        <v>87</v>
      </c>
      <c r="H111" s="45">
        <v>77</v>
      </c>
      <c r="I111" s="114">
        <f>I112</f>
        <v>0</v>
      </c>
      <c r="J111" s="114">
        <f>J112</f>
        <v>0</v>
      </c>
      <c r="K111" s="114">
        <f>K112</f>
        <v>0</v>
      </c>
      <c r="L111" s="114">
        <f>L112</f>
        <v>0</v>
      </c>
      <c r="M111"/>
    </row>
    <row r="112" spans="1:13" ht="25.5" hidden="1" customHeight="1">
      <c r="A112" s="73">
        <v>2</v>
      </c>
      <c r="B112" s="74">
        <v>5</v>
      </c>
      <c r="C112" s="75">
        <v>3</v>
      </c>
      <c r="D112" s="72">
        <v>2</v>
      </c>
      <c r="E112" s="74">
        <v>1</v>
      </c>
      <c r="F112" s="76"/>
      <c r="G112" s="72" t="s">
        <v>87</v>
      </c>
      <c r="H112" s="45">
        <v>78</v>
      </c>
      <c r="I112" s="114">
        <f>SUM(I113:I114)</f>
        <v>0</v>
      </c>
      <c r="J112" s="114">
        <f>SUM(J113:J114)</f>
        <v>0</v>
      </c>
      <c r="K112" s="114">
        <f>SUM(K113:K114)</f>
        <v>0</v>
      </c>
      <c r="L112" s="114">
        <f>SUM(L113:L114)</f>
        <v>0</v>
      </c>
      <c r="M112"/>
    </row>
    <row r="113" spans="1:13" ht="30" hidden="1" customHeight="1">
      <c r="A113" s="73">
        <v>2</v>
      </c>
      <c r="B113" s="74">
        <v>5</v>
      </c>
      <c r="C113" s="75">
        <v>3</v>
      </c>
      <c r="D113" s="72">
        <v>2</v>
      </c>
      <c r="E113" s="74">
        <v>1</v>
      </c>
      <c r="F113" s="76">
        <v>1</v>
      </c>
      <c r="G113" s="72" t="s">
        <v>87</v>
      </c>
      <c r="H113" s="45">
        <v>79</v>
      </c>
      <c r="I113" s="113">
        <v>0</v>
      </c>
      <c r="J113" s="113">
        <v>0</v>
      </c>
      <c r="K113" s="113">
        <v>0</v>
      </c>
      <c r="L113" s="113">
        <v>0</v>
      </c>
      <c r="M113"/>
    </row>
    <row r="114" spans="1:13" ht="18" hidden="1" customHeight="1">
      <c r="A114" s="73">
        <v>2</v>
      </c>
      <c r="B114" s="74">
        <v>5</v>
      </c>
      <c r="C114" s="75">
        <v>3</v>
      </c>
      <c r="D114" s="72">
        <v>2</v>
      </c>
      <c r="E114" s="74">
        <v>1</v>
      </c>
      <c r="F114" s="76">
        <v>2</v>
      </c>
      <c r="G114" s="72" t="s">
        <v>88</v>
      </c>
      <c r="H114" s="45">
        <v>80</v>
      </c>
      <c r="I114" s="113">
        <v>0</v>
      </c>
      <c r="J114" s="113">
        <v>0</v>
      </c>
      <c r="K114" s="113">
        <v>0</v>
      </c>
      <c r="L114" s="113">
        <v>0</v>
      </c>
      <c r="M114"/>
    </row>
    <row r="115" spans="1:13" ht="16.5" hidden="1" customHeight="1">
      <c r="A115" s="68">
        <v>2</v>
      </c>
      <c r="B115" s="41">
        <v>6</v>
      </c>
      <c r="C115" s="42"/>
      <c r="D115" s="43"/>
      <c r="E115" s="41"/>
      <c r="F115" s="70"/>
      <c r="G115" s="77" t="s">
        <v>89</v>
      </c>
      <c r="H115" s="45">
        <v>81</v>
      </c>
      <c r="I115" s="109">
        <f>SUM(I116+I121+I125+I129+I133+I137)</f>
        <v>0</v>
      </c>
      <c r="J115" s="109">
        <f>SUM(J116+J121+J125+J129+J133+J137)</f>
        <v>0</v>
      </c>
      <c r="K115" s="109">
        <f>SUM(K116+K121+K125+K129+K133+K137)</f>
        <v>0</v>
      </c>
      <c r="L115" s="109">
        <f>SUM(L116+L121+L125+L129+L133+L137)</f>
        <v>0</v>
      </c>
      <c r="M115"/>
    </row>
    <row r="116" spans="1:13" ht="14.25" hidden="1" customHeight="1">
      <c r="A116" s="73">
        <v>2</v>
      </c>
      <c r="B116" s="74">
        <v>6</v>
      </c>
      <c r="C116" s="75">
        <v>1</v>
      </c>
      <c r="D116" s="72"/>
      <c r="E116" s="74"/>
      <c r="F116" s="76"/>
      <c r="G116" s="72" t="s">
        <v>90</v>
      </c>
      <c r="H116" s="45">
        <v>82</v>
      </c>
      <c r="I116" s="114">
        <f t="shared" ref="I116:L117" si="8">I117</f>
        <v>0</v>
      </c>
      <c r="J116" s="121">
        <f t="shared" si="8"/>
        <v>0</v>
      </c>
      <c r="K116" s="122">
        <f t="shared" si="8"/>
        <v>0</v>
      </c>
      <c r="L116" s="114">
        <f t="shared" si="8"/>
        <v>0</v>
      </c>
      <c r="M116"/>
    </row>
    <row r="117" spans="1:13" ht="14.25" hidden="1" customHeight="1">
      <c r="A117" s="59">
        <v>2</v>
      </c>
      <c r="B117" s="60">
        <v>6</v>
      </c>
      <c r="C117" s="61">
        <v>1</v>
      </c>
      <c r="D117" s="52">
        <v>1</v>
      </c>
      <c r="E117" s="60"/>
      <c r="F117" s="69"/>
      <c r="G117" s="52" t="s">
        <v>90</v>
      </c>
      <c r="H117" s="45">
        <v>83</v>
      </c>
      <c r="I117" s="109">
        <f t="shared" si="8"/>
        <v>0</v>
      </c>
      <c r="J117" s="132">
        <f t="shared" si="8"/>
        <v>0</v>
      </c>
      <c r="K117" s="110">
        <f t="shared" si="8"/>
        <v>0</v>
      </c>
      <c r="L117" s="109">
        <f t="shared" si="8"/>
        <v>0</v>
      </c>
      <c r="M117"/>
    </row>
    <row r="118" spans="1:13" hidden="1">
      <c r="A118" s="59">
        <v>2</v>
      </c>
      <c r="B118" s="60">
        <v>6</v>
      </c>
      <c r="C118" s="61">
        <v>1</v>
      </c>
      <c r="D118" s="52">
        <v>1</v>
      </c>
      <c r="E118" s="60">
        <v>1</v>
      </c>
      <c r="F118" s="69"/>
      <c r="G118" s="52" t="s">
        <v>90</v>
      </c>
      <c r="H118" s="45">
        <v>84</v>
      </c>
      <c r="I118" s="109">
        <f>SUM(I119:I120)</f>
        <v>0</v>
      </c>
      <c r="J118" s="132">
        <f>SUM(J119:J120)</f>
        <v>0</v>
      </c>
      <c r="K118" s="110">
        <f>SUM(K119:K120)</f>
        <v>0</v>
      </c>
      <c r="L118" s="109">
        <f>SUM(L119:L120)</f>
        <v>0</v>
      </c>
    </row>
    <row r="119" spans="1:13" ht="13.5" hidden="1" customHeight="1">
      <c r="A119" s="59">
        <v>2</v>
      </c>
      <c r="B119" s="60">
        <v>6</v>
      </c>
      <c r="C119" s="61">
        <v>1</v>
      </c>
      <c r="D119" s="52">
        <v>1</v>
      </c>
      <c r="E119" s="60">
        <v>1</v>
      </c>
      <c r="F119" s="69">
        <v>1</v>
      </c>
      <c r="G119" s="52" t="s">
        <v>91</v>
      </c>
      <c r="H119" s="45">
        <v>85</v>
      </c>
      <c r="I119" s="113">
        <v>0</v>
      </c>
      <c r="J119" s="113">
        <v>0</v>
      </c>
      <c r="K119" s="113">
        <v>0</v>
      </c>
      <c r="L119" s="113">
        <v>0</v>
      </c>
      <c r="M119"/>
    </row>
    <row r="120" spans="1:13" hidden="1">
      <c r="A120" s="67">
        <v>2</v>
      </c>
      <c r="B120" s="49">
        <v>6</v>
      </c>
      <c r="C120" s="48">
        <v>1</v>
      </c>
      <c r="D120" s="56">
        <v>1</v>
      </c>
      <c r="E120" s="49">
        <v>1</v>
      </c>
      <c r="F120" s="71">
        <v>2</v>
      </c>
      <c r="G120" s="56" t="s">
        <v>92</v>
      </c>
      <c r="H120" s="45">
        <v>86</v>
      </c>
      <c r="I120" s="111">
        <v>0</v>
      </c>
      <c r="J120" s="111">
        <v>0</v>
      </c>
      <c r="K120" s="111">
        <v>0</v>
      </c>
      <c r="L120" s="111">
        <v>0</v>
      </c>
    </row>
    <row r="121" spans="1:13" ht="25.5" hidden="1" customHeight="1">
      <c r="A121" s="59">
        <v>2</v>
      </c>
      <c r="B121" s="60">
        <v>6</v>
      </c>
      <c r="C121" s="61">
        <v>2</v>
      </c>
      <c r="D121" s="52"/>
      <c r="E121" s="60"/>
      <c r="F121" s="69"/>
      <c r="G121" s="52" t="s">
        <v>93</v>
      </c>
      <c r="H121" s="45">
        <v>87</v>
      </c>
      <c r="I121" s="109">
        <f t="shared" ref="I121:L123" si="9">I122</f>
        <v>0</v>
      </c>
      <c r="J121" s="132">
        <f t="shared" si="9"/>
        <v>0</v>
      </c>
      <c r="K121" s="110">
        <f t="shared" si="9"/>
        <v>0</v>
      </c>
      <c r="L121" s="109">
        <f t="shared" si="9"/>
        <v>0</v>
      </c>
      <c r="M121"/>
    </row>
    <row r="122" spans="1:13" ht="14.25" hidden="1" customHeight="1">
      <c r="A122" s="59">
        <v>2</v>
      </c>
      <c r="B122" s="60">
        <v>6</v>
      </c>
      <c r="C122" s="61">
        <v>2</v>
      </c>
      <c r="D122" s="52">
        <v>1</v>
      </c>
      <c r="E122" s="60"/>
      <c r="F122" s="69"/>
      <c r="G122" s="52" t="s">
        <v>93</v>
      </c>
      <c r="H122" s="45">
        <v>88</v>
      </c>
      <c r="I122" s="109">
        <f t="shared" si="9"/>
        <v>0</v>
      </c>
      <c r="J122" s="132">
        <f t="shared" si="9"/>
        <v>0</v>
      </c>
      <c r="K122" s="110">
        <f t="shared" si="9"/>
        <v>0</v>
      </c>
      <c r="L122" s="109">
        <f t="shared" si="9"/>
        <v>0</v>
      </c>
      <c r="M122"/>
    </row>
    <row r="123" spans="1:13" ht="14.25" hidden="1" customHeight="1">
      <c r="A123" s="59">
        <v>2</v>
      </c>
      <c r="B123" s="60">
        <v>6</v>
      </c>
      <c r="C123" s="61">
        <v>2</v>
      </c>
      <c r="D123" s="52">
        <v>1</v>
      </c>
      <c r="E123" s="60">
        <v>1</v>
      </c>
      <c r="F123" s="69"/>
      <c r="G123" s="52" t="s">
        <v>93</v>
      </c>
      <c r="H123" s="45">
        <v>89</v>
      </c>
      <c r="I123" s="139">
        <f t="shared" si="9"/>
        <v>0</v>
      </c>
      <c r="J123" s="123">
        <f t="shared" si="9"/>
        <v>0</v>
      </c>
      <c r="K123" s="124">
        <f t="shared" si="9"/>
        <v>0</v>
      </c>
      <c r="L123" s="139">
        <f t="shared" si="9"/>
        <v>0</v>
      </c>
      <c r="M123"/>
    </row>
    <row r="124" spans="1:13" ht="25.5" hidden="1" customHeight="1">
      <c r="A124" s="59">
        <v>2</v>
      </c>
      <c r="B124" s="60">
        <v>6</v>
      </c>
      <c r="C124" s="61">
        <v>2</v>
      </c>
      <c r="D124" s="52">
        <v>1</v>
      </c>
      <c r="E124" s="60">
        <v>1</v>
      </c>
      <c r="F124" s="69">
        <v>1</v>
      </c>
      <c r="G124" s="52" t="s">
        <v>93</v>
      </c>
      <c r="H124" s="45">
        <v>90</v>
      </c>
      <c r="I124" s="113">
        <v>0</v>
      </c>
      <c r="J124" s="113">
        <v>0</v>
      </c>
      <c r="K124" s="113">
        <v>0</v>
      </c>
      <c r="L124" s="113">
        <v>0</v>
      </c>
      <c r="M124"/>
    </row>
    <row r="125" spans="1:13" ht="26.25" hidden="1" customHeight="1">
      <c r="A125" s="67">
        <v>2</v>
      </c>
      <c r="B125" s="49">
        <v>6</v>
      </c>
      <c r="C125" s="48">
        <v>3</v>
      </c>
      <c r="D125" s="56"/>
      <c r="E125" s="49"/>
      <c r="F125" s="71"/>
      <c r="G125" s="56" t="s">
        <v>94</v>
      </c>
      <c r="H125" s="45">
        <v>91</v>
      </c>
      <c r="I125" s="118">
        <f t="shared" ref="I125:L127" si="10">I126</f>
        <v>0</v>
      </c>
      <c r="J125" s="119">
        <f t="shared" si="10"/>
        <v>0</v>
      </c>
      <c r="K125" s="120">
        <f t="shared" si="10"/>
        <v>0</v>
      </c>
      <c r="L125" s="118">
        <f t="shared" si="10"/>
        <v>0</v>
      </c>
      <c r="M125"/>
    </row>
    <row r="126" spans="1:13" ht="25.5" hidden="1" customHeight="1">
      <c r="A126" s="59">
        <v>2</v>
      </c>
      <c r="B126" s="60">
        <v>6</v>
      </c>
      <c r="C126" s="61">
        <v>3</v>
      </c>
      <c r="D126" s="52">
        <v>1</v>
      </c>
      <c r="E126" s="60"/>
      <c r="F126" s="69"/>
      <c r="G126" s="52" t="s">
        <v>94</v>
      </c>
      <c r="H126" s="45">
        <v>92</v>
      </c>
      <c r="I126" s="109">
        <f t="shared" si="10"/>
        <v>0</v>
      </c>
      <c r="J126" s="132">
        <f t="shared" si="10"/>
        <v>0</v>
      </c>
      <c r="K126" s="110">
        <f t="shared" si="10"/>
        <v>0</v>
      </c>
      <c r="L126" s="109">
        <f t="shared" si="10"/>
        <v>0</v>
      </c>
      <c r="M126"/>
    </row>
    <row r="127" spans="1:13" ht="26.25" hidden="1" customHeight="1">
      <c r="A127" s="59">
        <v>2</v>
      </c>
      <c r="B127" s="60">
        <v>6</v>
      </c>
      <c r="C127" s="61">
        <v>3</v>
      </c>
      <c r="D127" s="52">
        <v>1</v>
      </c>
      <c r="E127" s="60">
        <v>1</v>
      </c>
      <c r="F127" s="69"/>
      <c r="G127" s="52" t="s">
        <v>94</v>
      </c>
      <c r="H127" s="45">
        <v>93</v>
      </c>
      <c r="I127" s="109">
        <f t="shared" si="10"/>
        <v>0</v>
      </c>
      <c r="J127" s="132">
        <f t="shared" si="10"/>
        <v>0</v>
      </c>
      <c r="K127" s="110">
        <f t="shared" si="10"/>
        <v>0</v>
      </c>
      <c r="L127" s="109">
        <f t="shared" si="10"/>
        <v>0</v>
      </c>
      <c r="M127"/>
    </row>
    <row r="128" spans="1:13" ht="27" hidden="1" customHeight="1">
      <c r="A128" s="59">
        <v>2</v>
      </c>
      <c r="B128" s="60">
        <v>6</v>
      </c>
      <c r="C128" s="61">
        <v>3</v>
      </c>
      <c r="D128" s="52">
        <v>1</v>
      </c>
      <c r="E128" s="60">
        <v>1</v>
      </c>
      <c r="F128" s="69">
        <v>1</v>
      </c>
      <c r="G128" s="52" t="s">
        <v>94</v>
      </c>
      <c r="H128" s="45">
        <v>94</v>
      </c>
      <c r="I128" s="113">
        <v>0</v>
      </c>
      <c r="J128" s="113">
        <v>0</v>
      </c>
      <c r="K128" s="113">
        <v>0</v>
      </c>
      <c r="L128" s="113">
        <v>0</v>
      </c>
      <c r="M128"/>
    </row>
    <row r="129" spans="1:13" ht="25.5" hidden="1" customHeight="1">
      <c r="A129" s="67">
        <v>2</v>
      </c>
      <c r="B129" s="49">
        <v>6</v>
      </c>
      <c r="C129" s="48">
        <v>4</v>
      </c>
      <c r="D129" s="56"/>
      <c r="E129" s="49"/>
      <c r="F129" s="71"/>
      <c r="G129" s="56" t="s">
        <v>95</v>
      </c>
      <c r="H129" s="45">
        <v>95</v>
      </c>
      <c r="I129" s="118">
        <f t="shared" ref="I129:L131" si="11">I130</f>
        <v>0</v>
      </c>
      <c r="J129" s="119">
        <f t="shared" si="11"/>
        <v>0</v>
      </c>
      <c r="K129" s="120">
        <f t="shared" si="11"/>
        <v>0</v>
      </c>
      <c r="L129" s="118">
        <f t="shared" si="11"/>
        <v>0</v>
      </c>
      <c r="M129"/>
    </row>
    <row r="130" spans="1:13" ht="27" hidden="1" customHeight="1">
      <c r="A130" s="59">
        <v>2</v>
      </c>
      <c r="B130" s="60">
        <v>6</v>
      </c>
      <c r="C130" s="61">
        <v>4</v>
      </c>
      <c r="D130" s="52">
        <v>1</v>
      </c>
      <c r="E130" s="60"/>
      <c r="F130" s="69"/>
      <c r="G130" s="52" t="s">
        <v>95</v>
      </c>
      <c r="H130" s="45">
        <v>96</v>
      </c>
      <c r="I130" s="109">
        <f t="shared" si="11"/>
        <v>0</v>
      </c>
      <c r="J130" s="132">
        <f t="shared" si="11"/>
        <v>0</v>
      </c>
      <c r="K130" s="110">
        <f t="shared" si="11"/>
        <v>0</v>
      </c>
      <c r="L130" s="109">
        <f t="shared" si="11"/>
        <v>0</v>
      </c>
      <c r="M130"/>
    </row>
    <row r="131" spans="1:13" ht="27" hidden="1" customHeight="1">
      <c r="A131" s="59">
        <v>2</v>
      </c>
      <c r="B131" s="60">
        <v>6</v>
      </c>
      <c r="C131" s="61">
        <v>4</v>
      </c>
      <c r="D131" s="52">
        <v>1</v>
      </c>
      <c r="E131" s="60">
        <v>1</v>
      </c>
      <c r="F131" s="69"/>
      <c r="G131" s="52" t="s">
        <v>95</v>
      </c>
      <c r="H131" s="45">
        <v>97</v>
      </c>
      <c r="I131" s="109">
        <f t="shared" si="11"/>
        <v>0</v>
      </c>
      <c r="J131" s="132">
        <f t="shared" si="11"/>
        <v>0</v>
      </c>
      <c r="K131" s="110">
        <f t="shared" si="11"/>
        <v>0</v>
      </c>
      <c r="L131" s="109">
        <f t="shared" si="11"/>
        <v>0</v>
      </c>
      <c r="M131"/>
    </row>
    <row r="132" spans="1:13" ht="27.75" hidden="1" customHeight="1">
      <c r="A132" s="59">
        <v>2</v>
      </c>
      <c r="B132" s="60">
        <v>6</v>
      </c>
      <c r="C132" s="61">
        <v>4</v>
      </c>
      <c r="D132" s="52">
        <v>1</v>
      </c>
      <c r="E132" s="60">
        <v>1</v>
      </c>
      <c r="F132" s="69">
        <v>1</v>
      </c>
      <c r="G132" s="52" t="s">
        <v>95</v>
      </c>
      <c r="H132" s="45">
        <v>98</v>
      </c>
      <c r="I132" s="113">
        <v>0</v>
      </c>
      <c r="J132" s="113">
        <v>0</v>
      </c>
      <c r="K132" s="113">
        <v>0</v>
      </c>
      <c r="L132" s="113">
        <v>0</v>
      </c>
      <c r="M132"/>
    </row>
    <row r="133" spans="1:13" ht="27" hidden="1" customHeight="1">
      <c r="A133" s="73">
        <v>2</v>
      </c>
      <c r="B133" s="84">
        <v>6</v>
      </c>
      <c r="C133" s="85">
        <v>5</v>
      </c>
      <c r="D133" s="78"/>
      <c r="E133" s="84"/>
      <c r="F133" s="79"/>
      <c r="G133" s="78" t="s">
        <v>96</v>
      </c>
      <c r="H133" s="45">
        <v>99</v>
      </c>
      <c r="I133" s="115">
        <f t="shared" ref="I133:L135" si="12">I134</f>
        <v>0</v>
      </c>
      <c r="J133" s="125">
        <f t="shared" si="12"/>
        <v>0</v>
      </c>
      <c r="K133" s="116">
        <f t="shared" si="12"/>
        <v>0</v>
      </c>
      <c r="L133" s="115">
        <f t="shared" si="12"/>
        <v>0</v>
      </c>
      <c r="M133"/>
    </row>
    <row r="134" spans="1:13" ht="29.25" hidden="1" customHeight="1">
      <c r="A134" s="59">
        <v>2</v>
      </c>
      <c r="B134" s="60">
        <v>6</v>
      </c>
      <c r="C134" s="61">
        <v>5</v>
      </c>
      <c r="D134" s="52">
        <v>1</v>
      </c>
      <c r="E134" s="60"/>
      <c r="F134" s="69"/>
      <c r="G134" s="78" t="s">
        <v>96</v>
      </c>
      <c r="H134" s="45">
        <v>100</v>
      </c>
      <c r="I134" s="109">
        <f t="shared" si="12"/>
        <v>0</v>
      </c>
      <c r="J134" s="132">
        <f t="shared" si="12"/>
        <v>0</v>
      </c>
      <c r="K134" s="110">
        <f t="shared" si="12"/>
        <v>0</v>
      </c>
      <c r="L134" s="109">
        <f t="shared" si="12"/>
        <v>0</v>
      </c>
      <c r="M134"/>
    </row>
    <row r="135" spans="1:13" ht="25.5" hidden="1" customHeight="1">
      <c r="A135" s="59">
        <v>2</v>
      </c>
      <c r="B135" s="60">
        <v>6</v>
      </c>
      <c r="C135" s="61">
        <v>5</v>
      </c>
      <c r="D135" s="52">
        <v>1</v>
      </c>
      <c r="E135" s="60">
        <v>1</v>
      </c>
      <c r="F135" s="69"/>
      <c r="G135" s="78" t="s">
        <v>96</v>
      </c>
      <c r="H135" s="45">
        <v>101</v>
      </c>
      <c r="I135" s="109">
        <f t="shared" si="12"/>
        <v>0</v>
      </c>
      <c r="J135" s="132">
        <f t="shared" si="12"/>
        <v>0</v>
      </c>
      <c r="K135" s="110">
        <f t="shared" si="12"/>
        <v>0</v>
      </c>
      <c r="L135" s="109">
        <f t="shared" si="12"/>
        <v>0</v>
      </c>
      <c r="M135"/>
    </row>
    <row r="136" spans="1:13" ht="27.75" hidden="1" customHeight="1">
      <c r="A136" s="60">
        <v>2</v>
      </c>
      <c r="B136" s="61">
        <v>6</v>
      </c>
      <c r="C136" s="60">
        <v>5</v>
      </c>
      <c r="D136" s="60">
        <v>1</v>
      </c>
      <c r="E136" s="52">
        <v>1</v>
      </c>
      <c r="F136" s="69">
        <v>1</v>
      </c>
      <c r="G136" s="60" t="s">
        <v>97</v>
      </c>
      <c r="H136" s="45">
        <v>102</v>
      </c>
      <c r="I136" s="113">
        <v>0</v>
      </c>
      <c r="J136" s="113">
        <v>0</v>
      </c>
      <c r="K136" s="113">
        <v>0</v>
      </c>
      <c r="L136" s="113">
        <v>0</v>
      </c>
      <c r="M136"/>
    </row>
    <row r="137" spans="1:13" ht="27.75" hidden="1" customHeight="1">
      <c r="A137" s="59">
        <v>2</v>
      </c>
      <c r="B137" s="61">
        <v>6</v>
      </c>
      <c r="C137" s="60">
        <v>6</v>
      </c>
      <c r="D137" s="61"/>
      <c r="E137" s="52"/>
      <c r="F137" s="62"/>
      <c r="G137" s="80" t="s">
        <v>98</v>
      </c>
      <c r="H137" s="45">
        <v>103</v>
      </c>
      <c r="I137" s="110">
        <f t="shared" ref="I137:L139" si="13">I138</f>
        <v>0</v>
      </c>
      <c r="J137" s="109">
        <f t="shared" si="13"/>
        <v>0</v>
      </c>
      <c r="K137" s="109">
        <f t="shared" si="13"/>
        <v>0</v>
      </c>
      <c r="L137" s="109">
        <f t="shared" si="13"/>
        <v>0</v>
      </c>
      <c r="M137"/>
    </row>
    <row r="138" spans="1:13" ht="27.75" hidden="1" customHeight="1">
      <c r="A138" s="59">
        <v>2</v>
      </c>
      <c r="B138" s="61">
        <v>6</v>
      </c>
      <c r="C138" s="60">
        <v>6</v>
      </c>
      <c r="D138" s="61">
        <v>1</v>
      </c>
      <c r="E138" s="52"/>
      <c r="F138" s="62"/>
      <c r="G138" s="80" t="s">
        <v>98</v>
      </c>
      <c r="H138" s="45">
        <v>104</v>
      </c>
      <c r="I138" s="109">
        <f t="shared" si="13"/>
        <v>0</v>
      </c>
      <c r="J138" s="109">
        <f t="shared" si="13"/>
        <v>0</v>
      </c>
      <c r="K138" s="109">
        <f t="shared" si="13"/>
        <v>0</v>
      </c>
      <c r="L138" s="109">
        <f t="shared" si="13"/>
        <v>0</v>
      </c>
      <c r="M138"/>
    </row>
    <row r="139" spans="1:13" ht="27.75" hidden="1" customHeight="1">
      <c r="A139" s="59">
        <v>2</v>
      </c>
      <c r="B139" s="61">
        <v>6</v>
      </c>
      <c r="C139" s="60">
        <v>6</v>
      </c>
      <c r="D139" s="61">
        <v>1</v>
      </c>
      <c r="E139" s="52">
        <v>1</v>
      </c>
      <c r="F139" s="62"/>
      <c r="G139" s="80" t="s">
        <v>98</v>
      </c>
      <c r="H139" s="45">
        <v>105</v>
      </c>
      <c r="I139" s="109">
        <f t="shared" si="13"/>
        <v>0</v>
      </c>
      <c r="J139" s="109">
        <f t="shared" si="13"/>
        <v>0</v>
      </c>
      <c r="K139" s="109">
        <f t="shared" si="13"/>
        <v>0</v>
      </c>
      <c r="L139" s="109">
        <f t="shared" si="13"/>
        <v>0</v>
      </c>
      <c r="M139"/>
    </row>
    <row r="140" spans="1:13" ht="27.75" hidden="1" customHeight="1">
      <c r="A140" s="59">
        <v>2</v>
      </c>
      <c r="B140" s="61">
        <v>6</v>
      </c>
      <c r="C140" s="60">
        <v>6</v>
      </c>
      <c r="D140" s="61">
        <v>1</v>
      </c>
      <c r="E140" s="52">
        <v>1</v>
      </c>
      <c r="F140" s="62">
        <v>1</v>
      </c>
      <c r="G140" s="81" t="s">
        <v>98</v>
      </c>
      <c r="H140" s="45">
        <v>106</v>
      </c>
      <c r="I140" s="113">
        <v>0</v>
      </c>
      <c r="J140" s="126">
        <v>0</v>
      </c>
      <c r="K140" s="113">
        <v>0</v>
      </c>
      <c r="L140" s="113">
        <v>0</v>
      </c>
      <c r="M140"/>
    </row>
    <row r="141" spans="1:13" ht="28.5" customHeight="1">
      <c r="A141" s="68">
        <v>2</v>
      </c>
      <c r="B141" s="41">
        <v>7</v>
      </c>
      <c r="C141" s="41"/>
      <c r="D141" s="42"/>
      <c r="E141" s="42"/>
      <c r="F141" s="44"/>
      <c r="G141" s="43" t="s">
        <v>99</v>
      </c>
      <c r="H141" s="45">
        <v>107</v>
      </c>
      <c r="I141" s="110">
        <f>SUM(I142+I147+I155)</f>
        <v>26000</v>
      </c>
      <c r="J141" s="132">
        <f>SUM(J142+J147+J155)</f>
        <v>6900</v>
      </c>
      <c r="K141" s="110">
        <f>SUM(K142+K147+K155)</f>
        <v>4907.37</v>
      </c>
      <c r="L141" s="109">
        <f>SUM(L142+L147+L155)</f>
        <v>4907.37</v>
      </c>
      <c r="M141"/>
    </row>
    <row r="142" spans="1:13" hidden="1">
      <c r="A142" s="59">
        <v>2</v>
      </c>
      <c r="B142" s="60">
        <v>7</v>
      </c>
      <c r="C142" s="60">
        <v>1</v>
      </c>
      <c r="D142" s="61"/>
      <c r="E142" s="61"/>
      <c r="F142" s="62"/>
      <c r="G142" s="52" t="s">
        <v>100</v>
      </c>
      <c r="H142" s="45">
        <v>108</v>
      </c>
      <c r="I142" s="110">
        <f t="shared" ref="I142:L143" si="14">I143</f>
        <v>0</v>
      </c>
      <c r="J142" s="132">
        <f t="shared" si="14"/>
        <v>0</v>
      </c>
      <c r="K142" s="110">
        <f t="shared" si="14"/>
        <v>0</v>
      </c>
      <c r="L142" s="109">
        <f t="shared" si="14"/>
        <v>0</v>
      </c>
    </row>
    <row r="143" spans="1:13" ht="24" hidden="1" customHeight="1">
      <c r="A143" s="59">
        <v>2</v>
      </c>
      <c r="B143" s="60">
        <v>7</v>
      </c>
      <c r="C143" s="60">
        <v>1</v>
      </c>
      <c r="D143" s="61">
        <v>1</v>
      </c>
      <c r="E143" s="61"/>
      <c r="F143" s="62"/>
      <c r="G143" s="52" t="s">
        <v>100</v>
      </c>
      <c r="H143" s="45">
        <v>109</v>
      </c>
      <c r="I143" s="110">
        <f t="shared" si="14"/>
        <v>0</v>
      </c>
      <c r="J143" s="132">
        <f t="shared" si="14"/>
        <v>0</v>
      </c>
      <c r="K143" s="110">
        <f t="shared" si="14"/>
        <v>0</v>
      </c>
      <c r="L143" s="109">
        <f t="shared" si="14"/>
        <v>0</v>
      </c>
      <c r="M143"/>
    </row>
    <row r="144" spans="1:13" ht="28.5" hidden="1" customHeight="1">
      <c r="A144" s="59">
        <v>2</v>
      </c>
      <c r="B144" s="60">
        <v>7</v>
      </c>
      <c r="C144" s="60">
        <v>1</v>
      </c>
      <c r="D144" s="61">
        <v>1</v>
      </c>
      <c r="E144" s="61">
        <v>1</v>
      </c>
      <c r="F144" s="62"/>
      <c r="G144" s="52" t="s">
        <v>100</v>
      </c>
      <c r="H144" s="45">
        <v>110</v>
      </c>
      <c r="I144" s="110">
        <f>SUM(I145:I146)</f>
        <v>0</v>
      </c>
      <c r="J144" s="132">
        <f>SUM(J145:J146)</f>
        <v>0</v>
      </c>
      <c r="K144" s="110">
        <f>SUM(K145:K146)</f>
        <v>0</v>
      </c>
      <c r="L144" s="109">
        <f>SUM(L145:L146)</f>
        <v>0</v>
      </c>
      <c r="M144"/>
    </row>
    <row r="145" spans="1:13" ht="26.25" hidden="1" customHeight="1">
      <c r="A145" s="67">
        <v>2</v>
      </c>
      <c r="B145" s="49">
        <v>7</v>
      </c>
      <c r="C145" s="67">
        <v>1</v>
      </c>
      <c r="D145" s="60">
        <v>1</v>
      </c>
      <c r="E145" s="48">
        <v>1</v>
      </c>
      <c r="F145" s="50">
        <v>1</v>
      </c>
      <c r="G145" s="56" t="s">
        <v>101</v>
      </c>
      <c r="H145" s="45">
        <v>111</v>
      </c>
      <c r="I145" s="127">
        <v>0</v>
      </c>
      <c r="J145" s="127">
        <v>0</v>
      </c>
      <c r="K145" s="127">
        <v>0</v>
      </c>
      <c r="L145" s="127">
        <v>0</v>
      </c>
      <c r="M145"/>
    </row>
    <row r="146" spans="1:13" ht="24" hidden="1" customHeight="1">
      <c r="A146" s="60">
        <v>2</v>
      </c>
      <c r="B146" s="60">
        <v>7</v>
      </c>
      <c r="C146" s="59">
        <v>1</v>
      </c>
      <c r="D146" s="60">
        <v>1</v>
      </c>
      <c r="E146" s="61">
        <v>1</v>
      </c>
      <c r="F146" s="62">
        <v>2</v>
      </c>
      <c r="G146" s="52" t="s">
        <v>102</v>
      </c>
      <c r="H146" s="45">
        <v>112</v>
      </c>
      <c r="I146" s="112">
        <v>0</v>
      </c>
      <c r="J146" s="112">
        <v>0</v>
      </c>
      <c r="K146" s="112">
        <v>0</v>
      </c>
      <c r="L146" s="112">
        <v>0</v>
      </c>
      <c r="M146"/>
    </row>
    <row r="147" spans="1:13" ht="25.5" hidden="1" customHeight="1">
      <c r="A147" s="73">
        <v>2</v>
      </c>
      <c r="B147" s="74">
        <v>7</v>
      </c>
      <c r="C147" s="73">
        <v>2</v>
      </c>
      <c r="D147" s="74"/>
      <c r="E147" s="75"/>
      <c r="F147" s="87"/>
      <c r="G147" s="72" t="s">
        <v>103</v>
      </c>
      <c r="H147" s="45">
        <v>113</v>
      </c>
      <c r="I147" s="122">
        <f t="shared" ref="I147:L148" si="15">I148</f>
        <v>0</v>
      </c>
      <c r="J147" s="121">
        <f t="shared" si="15"/>
        <v>0</v>
      </c>
      <c r="K147" s="122">
        <f t="shared" si="15"/>
        <v>0</v>
      </c>
      <c r="L147" s="114">
        <f t="shared" si="15"/>
        <v>0</v>
      </c>
      <c r="M147"/>
    </row>
    <row r="148" spans="1:13" ht="25.5" hidden="1" customHeight="1">
      <c r="A148" s="59">
        <v>2</v>
      </c>
      <c r="B148" s="60">
        <v>7</v>
      </c>
      <c r="C148" s="59">
        <v>2</v>
      </c>
      <c r="D148" s="60">
        <v>1</v>
      </c>
      <c r="E148" s="61"/>
      <c r="F148" s="62"/>
      <c r="G148" s="52" t="s">
        <v>104</v>
      </c>
      <c r="H148" s="45">
        <v>114</v>
      </c>
      <c r="I148" s="110">
        <f t="shared" si="15"/>
        <v>0</v>
      </c>
      <c r="J148" s="132">
        <f t="shared" si="15"/>
        <v>0</v>
      </c>
      <c r="K148" s="110">
        <f t="shared" si="15"/>
        <v>0</v>
      </c>
      <c r="L148" s="109">
        <f t="shared" si="15"/>
        <v>0</v>
      </c>
      <c r="M148"/>
    </row>
    <row r="149" spans="1:13" ht="25.5" hidden="1" customHeight="1">
      <c r="A149" s="59">
        <v>2</v>
      </c>
      <c r="B149" s="60">
        <v>7</v>
      </c>
      <c r="C149" s="59">
        <v>2</v>
      </c>
      <c r="D149" s="60">
        <v>1</v>
      </c>
      <c r="E149" s="61">
        <v>1</v>
      </c>
      <c r="F149" s="62"/>
      <c r="G149" s="52" t="s">
        <v>104</v>
      </c>
      <c r="H149" s="45">
        <v>115</v>
      </c>
      <c r="I149" s="110">
        <f>SUM(I150:I151)</f>
        <v>0</v>
      </c>
      <c r="J149" s="132">
        <f>SUM(J150:J151)</f>
        <v>0</v>
      </c>
      <c r="K149" s="110">
        <f>SUM(K150:K151)</f>
        <v>0</v>
      </c>
      <c r="L149" s="109">
        <f>SUM(L150:L151)</f>
        <v>0</v>
      </c>
      <c r="M149"/>
    </row>
    <row r="150" spans="1:13" ht="23.25" hidden="1" customHeight="1">
      <c r="A150" s="59">
        <v>2</v>
      </c>
      <c r="B150" s="60">
        <v>7</v>
      </c>
      <c r="C150" s="59">
        <v>2</v>
      </c>
      <c r="D150" s="60">
        <v>1</v>
      </c>
      <c r="E150" s="61">
        <v>1</v>
      </c>
      <c r="F150" s="62">
        <v>1</v>
      </c>
      <c r="G150" s="52" t="s">
        <v>105</v>
      </c>
      <c r="H150" s="45">
        <v>116</v>
      </c>
      <c r="I150" s="112">
        <v>0</v>
      </c>
      <c r="J150" s="112">
        <v>0</v>
      </c>
      <c r="K150" s="112">
        <v>0</v>
      </c>
      <c r="L150" s="112">
        <v>0</v>
      </c>
      <c r="M150"/>
    </row>
    <row r="151" spans="1:13" ht="26.25" hidden="1" customHeight="1">
      <c r="A151" s="59">
        <v>2</v>
      </c>
      <c r="B151" s="60">
        <v>7</v>
      </c>
      <c r="C151" s="59">
        <v>2</v>
      </c>
      <c r="D151" s="60">
        <v>1</v>
      </c>
      <c r="E151" s="61">
        <v>1</v>
      </c>
      <c r="F151" s="62">
        <v>2</v>
      </c>
      <c r="G151" s="52" t="s">
        <v>106</v>
      </c>
      <c r="H151" s="45">
        <v>117</v>
      </c>
      <c r="I151" s="112">
        <v>0</v>
      </c>
      <c r="J151" s="112">
        <v>0</v>
      </c>
      <c r="K151" s="112">
        <v>0</v>
      </c>
      <c r="L151" s="112">
        <v>0</v>
      </c>
      <c r="M151"/>
    </row>
    <row r="152" spans="1:13" ht="27.75" hidden="1" customHeight="1">
      <c r="A152" s="59">
        <v>2</v>
      </c>
      <c r="B152" s="60">
        <v>7</v>
      </c>
      <c r="C152" s="59">
        <v>2</v>
      </c>
      <c r="D152" s="60">
        <v>2</v>
      </c>
      <c r="E152" s="61"/>
      <c r="F152" s="62"/>
      <c r="G152" s="52" t="s">
        <v>107</v>
      </c>
      <c r="H152" s="45">
        <v>118</v>
      </c>
      <c r="I152" s="110">
        <f>I153</f>
        <v>0</v>
      </c>
      <c r="J152" s="110">
        <f>J153</f>
        <v>0</v>
      </c>
      <c r="K152" s="110">
        <f>K153</f>
        <v>0</v>
      </c>
      <c r="L152" s="110">
        <f>L153</f>
        <v>0</v>
      </c>
      <c r="M152"/>
    </row>
    <row r="153" spans="1:13" ht="24.75" hidden="1" customHeight="1">
      <c r="A153" s="59">
        <v>2</v>
      </c>
      <c r="B153" s="60">
        <v>7</v>
      </c>
      <c r="C153" s="59">
        <v>2</v>
      </c>
      <c r="D153" s="60">
        <v>2</v>
      </c>
      <c r="E153" s="61">
        <v>1</v>
      </c>
      <c r="F153" s="62"/>
      <c r="G153" s="52" t="s">
        <v>107</v>
      </c>
      <c r="H153" s="45">
        <v>119</v>
      </c>
      <c r="I153" s="110">
        <f>SUM(I154)</f>
        <v>0</v>
      </c>
      <c r="J153" s="110">
        <f>SUM(J154)</f>
        <v>0</v>
      </c>
      <c r="K153" s="110">
        <f>SUM(K154)</f>
        <v>0</v>
      </c>
      <c r="L153" s="110">
        <f>SUM(L154)</f>
        <v>0</v>
      </c>
      <c r="M153"/>
    </row>
    <row r="154" spans="1:13" ht="27" hidden="1" customHeight="1">
      <c r="A154" s="59">
        <v>2</v>
      </c>
      <c r="B154" s="60">
        <v>7</v>
      </c>
      <c r="C154" s="59">
        <v>2</v>
      </c>
      <c r="D154" s="60">
        <v>2</v>
      </c>
      <c r="E154" s="61">
        <v>1</v>
      </c>
      <c r="F154" s="62">
        <v>1</v>
      </c>
      <c r="G154" s="52" t="s">
        <v>107</v>
      </c>
      <c r="H154" s="45">
        <v>120</v>
      </c>
      <c r="I154" s="112">
        <v>0</v>
      </c>
      <c r="J154" s="112">
        <v>0</v>
      </c>
      <c r="K154" s="112">
        <v>0</v>
      </c>
      <c r="L154" s="112">
        <v>0</v>
      </c>
      <c r="M154"/>
    </row>
    <row r="155" spans="1:13">
      <c r="A155" s="59">
        <v>2</v>
      </c>
      <c r="B155" s="60">
        <v>7</v>
      </c>
      <c r="C155" s="59">
        <v>3</v>
      </c>
      <c r="D155" s="60"/>
      <c r="E155" s="61"/>
      <c r="F155" s="62"/>
      <c r="G155" s="52" t="s">
        <v>108</v>
      </c>
      <c r="H155" s="45">
        <v>121</v>
      </c>
      <c r="I155" s="110">
        <f t="shared" ref="I155:L156" si="16">I156</f>
        <v>26000</v>
      </c>
      <c r="J155" s="132">
        <f t="shared" si="16"/>
        <v>6900</v>
      </c>
      <c r="K155" s="110">
        <f t="shared" si="16"/>
        <v>4907.37</v>
      </c>
      <c r="L155" s="109">
        <f t="shared" si="16"/>
        <v>4907.37</v>
      </c>
    </row>
    <row r="156" spans="1:13">
      <c r="A156" s="73">
        <v>2</v>
      </c>
      <c r="B156" s="84">
        <v>7</v>
      </c>
      <c r="C156" s="82">
        <v>3</v>
      </c>
      <c r="D156" s="84">
        <v>1</v>
      </c>
      <c r="E156" s="85"/>
      <c r="F156" s="86"/>
      <c r="G156" s="78" t="s">
        <v>108</v>
      </c>
      <c r="H156" s="45">
        <v>122</v>
      </c>
      <c r="I156" s="116">
        <f t="shared" si="16"/>
        <v>26000</v>
      </c>
      <c r="J156" s="125">
        <f t="shared" si="16"/>
        <v>6900</v>
      </c>
      <c r="K156" s="116">
        <f t="shared" si="16"/>
        <v>4907.37</v>
      </c>
      <c r="L156" s="115">
        <f t="shared" si="16"/>
        <v>4907.37</v>
      </c>
    </row>
    <row r="157" spans="1:13">
      <c r="A157" s="59">
        <v>2</v>
      </c>
      <c r="B157" s="60">
        <v>7</v>
      </c>
      <c r="C157" s="59">
        <v>3</v>
      </c>
      <c r="D157" s="60">
        <v>1</v>
      </c>
      <c r="E157" s="61">
        <v>1</v>
      </c>
      <c r="F157" s="62"/>
      <c r="G157" s="52" t="s">
        <v>108</v>
      </c>
      <c r="H157" s="45">
        <v>123</v>
      </c>
      <c r="I157" s="110">
        <f>SUM(I158:I159)</f>
        <v>26000</v>
      </c>
      <c r="J157" s="132">
        <f>SUM(J158:J159)</f>
        <v>6900</v>
      </c>
      <c r="K157" s="110">
        <f>SUM(K158:K159)</f>
        <v>4907.37</v>
      </c>
      <c r="L157" s="109">
        <f>SUM(L158:L159)</f>
        <v>4907.37</v>
      </c>
    </row>
    <row r="158" spans="1:13">
      <c r="A158" s="67">
        <v>2</v>
      </c>
      <c r="B158" s="49">
        <v>7</v>
      </c>
      <c r="C158" s="67">
        <v>3</v>
      </c>
      <c r="D158" s="49">
        <v>1</v>
      </c>
      <c r="E158" s="48">
        <v>1</v>
      </c>
      <c r="F158" s="50">
        <v>1</v>
      </c>
      <c r="G158" s="56" t="s">
        <v>109</v>
      </c>
      <c r="H158" s="45">
        <v>124</v>
      </c>
      <c r="I158" s="127">
        <v>26000</v>
      </c>
      <c r="J158" s="127">
        <v>6900</v>
      </c>
      <c r="K158" s="127">
        <v>4907.37</v>
      </c>
      <c r="L158" s="127">
        <v>4907.37</v>
      </c>
    </row>
    <row r="159" spans="1:13" ht="25.5" hidden="1" customHeight="1">
      <c r="A159" s="59">
        <v>2</v>
      </c>
      <c r="B159" s="60">
        <v>7</v>
      </c>
      <c r="C159" s="59">
        <v>3</v>
      </c>
      <c r="D159" s="60">
        <v>1</v>
      </c>
      <c r="E159" s="61">
        <v>1</v>
      </c>
      <c r="F159" s="62">
        <v>2</v>
      </c>
      <c r="G159" s="52" t="s">
        <v>110</v>
      </c>
      <c r="H159" s="45">
        <v>125</v>
      </c>
      <c r="I159" s="112">
        <v>0</v>
      </c>
      <c r="J159" s="113">
        <v>0</v>
      </c>
      <c r="K159" s="113">
        <v>0</v>
      </c>
      <c r="L159" s="113">
        <v>0</v>
      </c>
      <c r="M159"/>
    </row>
    <row r="160" spans="1:13" ht="24" hidden="1" customHeight="1">
      <c r="A160" s="68">
        <v>2</v>
      </c>
      <c r="B160" s="68">
        <v>8</v>
      </c>
      <c r="C160" s="41"/>
      <c r="D160" s="55"/>
      <c r="E160" s="47"/>
      <c r="F160" s="83"/>
      <c r="G160" s="51" t="s">
        <v>111</v>
      </c>
      <c r="H160" s="45">
        <v>126</v>
      </c>
      <c r="I160" s="120">
        <f>I161</f>
        <v>0</v>
      </c>
      <c r="J160" s="119">
        <f>J161</f>
        <v>0</v>
      </c>
      <c r="K160" s="120">
        <f>K161</f>
        <v>0</v>
      </c>
      <c r="L160" s="118">
        <f>L161</f>
        <v>0</v>
      </c>
      <c r="M160"/>
    </row>
    <row r="161" spans="1:13" ht="21.75" hidden="1" customHeight="1">
      <c r="A161" s="73">
        <v>2</v>
      </c>
      <c r="B161" s="73">
        <v>8</v>
      </c>
      <c r="C161" s="73">
        <v>1</v>
      </c>
      <c r="D161" s="74"/>
      <c r="E161" s="75"/>
      <c r="F161" s="87"/>
      <c r="G161" s="56" t="s">
        <v>111</v>
      </c>
      <c r="H161" s="45">
        <v>127</v>
      </c>
      <c r="I161" s="120">
        <f>I162+I167</f>
        <v>0</v>
      </c>
      <c r="J161" s="119">
        <f>J162+J167</f>
        <v>0</v>
      </c>
      <c r="K161" s="120">
        <f>K162+K167</f>
        <v>0</v>
      </c>
      <c r="L161" s="118">
        <f>L162+L167</f>
        <v>0</v>
      </c>
      <c r="M161"/>
    </row>
    <row r="162" spans="1:13" ht="27" hidden="1" customHeight="1">
      <c r="A162" s="59">
        <v>2</v>
      </c>
      <c r="B162" s="60">
        <v>8</v>
      </c>
      <c r="C162" s="52">
        <v>1</v>
      </c>
      <c r="D162" s="60">
        <v>1</v>
      </c>
      <c r="E162" s="61"/>
      <c r="F162" s="62"/>
      <c r="G162" s="52" t="s">
        <v>112</v>
      </c>
      <c r="H162" s="45">
        <v>128</v>
      </c>
      <c r="I162" s="110">
        <f>I163</f>
        <v>0</v>
      </c>
      <c r="J162" s="132">
        <f>J163</f>
        <v>0</v>
      </c>
      <c r="K162" s="110">
        <f>K163</f>
        <v>0</v>
      </c>
      <c r="L162" s="109">
        <f>L163</f>
        <v>0</v>
      </c>
      <c r="M162"/>
    </row>
    <row r="163" spans="1:13" ht="23.25" hidden="1" customHeight="1">
      <c r="A163" s="59">
        <v>2</v>
      </c>
      <c r="B163" s="60">
        <v>8</v>
      </c>
      <c r="C163" s="56">
        <v>1</v>
      </c>
      <c r="D163" s="49">
        <v>1</v>
      </c>
      <c r="E163" s="48">
        <v>1</v>
      </c>
      <c r="F163" s="50"/>
      <c r="G163" s="52" t="s">
        <v>112</v>
      </c>
      <c r="H163" s="45">
        <v>129</v>
      </c>
      <c r="I163" s="120">
        <f>SUM(I164:I166)</f>
        <v>0</v>
      </c>
      <c r="J163" s="120">
        <f>SUM(J164:J166)</f>
        <v>0</v>
      </c>
      <c r="K163" s="120">
        <f>SUM(K164:K166)</f>
        <v>0</v>
      </c>
      <c r="L163" s="120">
        <f>SUM(L164:L166)</f>
        <v>0</v>
      </c>
      <c r="M163"/>
    </row>
    <row r="164" spans="1:13" ht="23.25" hidden="1" customHeight="1">
      <c r="A164" s="60">
        <v>2</v>
      </c>
      <c r="B164" s="49">
        <v>8</v>
      </c>
      <c r="C164" s="52">
        <v>1</v>
      </c>
      <c r="D164" s="60">
        <v>1</v>
      </c>
      <c r="E164" s="61">
        <v>1</v>
      </c>
      <c r="F164" s="62">
        <v>1</v>
      </c>
      <c r="G164" s="52" t="s">
        <v>113</v>
      </c>
      <c r="H164" s="45">
        <v>130</v>
      </c>
      <c r="I164" s="112">
        <v>0</v>
      </c>
      <c r="J164" s="112">
        <v>0</v>
      </c>
      <c r="K164" s="112">
        <v>0</v>
      </c>
      <c r="L164" s="112">
        <v>0</v>
      </c>
      <c r="M164"/>
    </row>
    <row r="165" spans="1:13" ht="27" hidden="1" customHeight="1">
      <c r="A165" s="73">
        <v>2</v>
      </c>
      <c r="B165" s="84">
        <v>8</v>
      </c>
      <c r="C165" s="78">
        <v>1</v>
      </c>
      <c r="D165" s="84">
        <v>1</v>
      </c>
      <c r="E165" s="85">
        <v>1</v>
      </c>
      <c r="F165" s="86">
        <v>2</v>
      </c>
      <c r="G165" s="78" t="s">
        <v>114</v>
      </c>
      <c r="H165" s="45">
        <v>131</v>
      </c>
      <c r="I165" s="128">
        <v>0</v>
      </c>
      <c r="J165" s="128">
        <v>0</v>
      </c>
      <c r="K165" s="128">
        <v>0</v>
      </c>
      <c r="L165" s="128">
        <v>0</v>
      </c>
      <c r="M165"/>
    </row>
    <row r="166" spans="1:13" hidden="1">
      <c r="A166" s="73">
        <v>2</v>
      </c>
      <c r="B166" s="84">
        <v>8</v>
      </c>
      <c r="C166" s="78">
        <v>1</v>
      </c>
      <c r="D166" s="84">
        <v>1</v>
      </c>
      <c r="E166" s="85">
        <v>1</v>
      </c>
      <c r="F166" s="86">
        <v>3</v>
      </c>
      <c r="G166" s="78" t="s">
        <v>115</v>
      </c>
      <c r="H166" s="45">
        <v>132</v>
      </c>
      <c r="I166" s="128">
        <v>0</v>
      </c>
      <c r="J166" s="129">
        <v>0</v>
      </c>
      <c r="K166" s="128">
        <v>0</v>
      </c>
      <c r="L166" s="117">
        <v>0</v>
      </c>
    </row>
    <row r="167" spans="1:13" ht="23.25" hidden="1" customHeight="1">
      <c r="A167" s="59">
        <v>2</v>
      </c>
      <c r="B167" s="60">
        <v>8</v>
      </c>
      <c r="C167" s="52">
        <v>1</v>
      </c>
      <c r="D167" s="60">
        <v>2</v>
      </c>
      <c r="E167" s="61"/>
      <c r="F167" s="62"/>
      <c r="G167" s="52" t="s">
        <v>116</v>
      </c>
      <c r="H167" s="45">
        <v>133</v>
      </c>
      <c r="I167" s="110">
        <f t="shared" ref="I167:L168" si="17">I168</f>
        <v>0</v>
      </c>
      <c r="J167" s="132">
        <f t="shared" si="17"/>
        <v>0</v>
      </c>
      <c r="K167" s="110">
        <f t="shared" si="17"/>
        <v>0</v>
      </c>
      <c r="L167" s="109">
        <f t="shared" si="17"/>
        <v>0</v>
      </c>
      <c r="M167"/>
    </row>
    <row r="168" spans="1:13" hidden="1">
      <c r="A168" s="59">
        <v>2</v>
      </c>
      <c r="B168" s="60">
        <v>8</v>
      </c>
      <c r="C168" s="52">
        <v>1</v>
      </c>
      <c r="D168" s="60">
        <v>2</v>
      </c>
      <c r="E168" s="61">
        <v>1</v>
      </c>
      <c r="F168" s="62"/>
      <c r="G168" s="52" t="s">
        <v>116</v>
      </c>
      <c r="H168" s="45">
        <v>134</v>
      </c>
      <c r="I168" s="110">
        <f t="shared" si="17"/>
        <v>0</v>
      </c>
      <c r="J168" s="132">
        <f t="shared" si="17"/>
        <v>0</v>
      </c>
      <c r="K168" s="110">
        <f t="shared" si="17"/>
        <v>0</v>
      </c>
      <c r="L168" s="109">
        <f t="shared" si="17"/>
        <v>0</v>
      </c>
    </row>
    <row r="169" spans="1:13" hidden="1">
      <c r="A169" s="73">
        <v>2</v>
      </c>
      <c r="B169" s="74">
        <v>8</v>
      </c>
      <c r="C169" s="72">
        <v>1</v>
      </c>
      <c r="D169" s="74">
        <v>2</v>
      </c>
      <c r="E169" s="75">
        <v>1</v>
      </c>
      <c r="F169" s="87">
        <v>1</v>
      </c>
      <c r="G169" s="52" t="s">
        <v>116</v>
      </c>
      <c r="H169" s="45">
        <v>135</v>
      </c>
      <c r="I169" s="130">
        <v>0</v>
      </c>
      <c r="J169" s="113">
        <v>0</v>
      </c>
      <c r="K169" s="113">
        <v>0</v>
      </c>
      <c r="L169" s="113">
        <v>0</v>
      </c>
    </row>
    <row r="170" spans="1:13" ht="39.75" hidden="1" customHeight="1">
      <c r="A170" s="68">
        <v>2</v>
      </c>
      <c r="B170" s="41">
        <v>9</v>
      </c>
      <c r="C170" s="43"/>
      <c r="D170" s="41"/>
      <c r="E170" s="42"/>
      <c r="F170" s="44"/>
      <c r="G170" s="43" t="s">
        <v>117</v>
      </c>
      <c r="H170" s="45">
        <v>136</v>
      </c>
      <c r="I170" s="110">
        <f>I171+I175</f>
        <v>0</v>
      </c>
      <c r="J170" s="132">
        <f>J171+J175</f>
        <v>0</v>
      </c>
      <c r="K170" s="110">
        <f>K171+K175</f>
        <v>0</v>
      </c>
      <c r="L170" s="109">
        <f>L171+L175</f>
        <v>0</v>
      </c>
      <c r="M170"/>
    </row>
    <row r="171" spans="1:13" s="72" customFormat="1" ht="39" hidden="1" customHeight="1">
      <c r="A171" s="59">
        <v>2</v>
      </c>
      <c r="B171" s="60">
        <v>9</v>
      </c>
      <c r="C171" s="52">
        <v>1</v>
      </c>
      <c r="D171" s="60"/>
      <c r="E171" s="61"/>
      <c r="F171" s="62"/>
      <c r="G171" s="52" t="s">
        <v>118</v>
      </c>
      <c r="H171" s="45">
        <v>137</v>
      </c>
      <c r="I171" s="110">
        <f t="shared" ref="I171:L173" si="18">I172</f>
        <v>0</v>
      </c>
      <c r="J171" s="132">
        <f t="shared" si="18"/>
        <v>0</v>
      </c>
      <c r="K171" s="110">
        <f t="shared" si="18"/>
        <v>0</v>
      </c>
      <c r="L171" s="109">
        <f t="shared" si="18"/>
        <v>0</v>
      </c>
    </row>
    <row r="172" spans="1:13" ht="42.75" hidden="1" customHeight="1">
      <c r="A172" s="67">
        <v>2</v>
      </c>
      <c r="B172" s="49">
        <v>9</v>
      </c>
      <c r="C172" s="56">
        <v>1</v>
      </c>
      <c r="D172" s="49">
        <v>1</v>
      </c>
      <c r="E172" s="48"/>
      <c r="F172" s="50"/>
      <c r="G172" s="52" t="s">
        <v>118</v>
      </c>
      <c r="H172" s="45">
        <v>138</v>
      </c>
      <c r="I172" s="120">
        <f t="shared" si="18"/>
        <v>0</v>
      </c>
      <c r="J172" s="119">
        <f t="shared" si="18"/>
        <v>0</v>
      </c>
      <c r="K172" s="120">
        <f t="shared" si="18"/>
        <v>0</v>
      </c>
      <c r="L172" s="118">
        <f t="shared" si="18"/>
        <v>0</v>
      </c>
      <c r="M172"/>
    </row>
    <row r="173" spans="1:13" ht="38.25" hidden="1" customHeight="1">
      <c r="A173" s="59">
        <v>2</v>
      </c>
      <c r="B173" s="60">
        <v>9</v>
      </c>
      <c r="C173" s="59">
        <v>1</v>
      </c>
      <c r="D173" s="60">
        <v>1</v>
      </c>
      <c r="E173" s="61">
        <v>1</v>
      </c>
      <c r="F173" s="62"/>
      <c r="G173" s="52" t="s">
        <v>118</v>
      </c>
      <c r="H173" s="45">
        <v>139</v>
      </c>
      <c r="I173" s="110">
        <f t="shared" si="18"/>
        <v>0</v>
      </c>
      <c r="J173" s="132">
        <f t="shared" si="18"/>
        <v>0</v>
      </c>
      <c r="K173" s="110">
        <f t="shared" si="18"/>
        <v>0</v>
      </c>
      <c r="L173" s="109">
        <f t="shared" si="18"/>
        <v>0</v>
      </c>
      <c r="M173"/>
    </row>
    <row r="174" spans="1:13" ht="38.25" hidden="1" customHeight="1">
      <c r="A174" s="67">
        <v>2</v>
      </c>
      <c r="B174" s="49">
        <v>9</v>
      </c>
      <c r="C174" s="49">
        <v>1</v>
      </c>
      <c r="D174" s="49">
        <v>1</v>
      </c>
      <c r="E174" s="48">
        <v>1</v>
      </c>
      <c r="F174" s="50">
        <v>1</v>
      </c>
      <c r="G174" s="52" t="s">
        <v>118</v>
      </c>
      <c r="H174" s="45">
        <v>140</v>
      </c>
      <c r="I174" s="127">
        <v>0</v>
      </c>
      <c r="J174" s="127">
        <v>0</v>
      </c>
      <c r="K174" s="127">
        <v>0</v>
      </c>
      <c r="L174" s="127">
        <v>0</v>
      </c>
      <c r="M174"/>
    </row>
    <row r="175" spans="1:13" ht="41.25" hidden="1" customHeight="1">
      <c r="A175" s="59">
        <v>2</v>
      </c>
      <c r="B175" s="60">
        <v>9</v>
      </c>
      <c r="C175" s="60">
        <v>2</v>
      </c>
      <c r="D175" s="60"/>
      <c r="E175" s="61"/>
      <c r="F175" s="62"/>
      <c r="G175" s="52" t="s">
        <v>119</v>
      </c>
      <c r="H175" s="45">
        <v>141</v>
      </c>
      <c r="I175" s="110">
        <f>SUM(I176+I181)</f>
        <v>0</v>
      </c>
      <c r="J175" s="110">
        <f>SUM(J176+J181)</f>
        <v>0</v>
      </c>
      <c r="K175" s="110">
        <f>SUM(K176+K181)</f>
        <v>0</v>
      </c>
      <c r="L175" s="110">
        <f>SUM(L176+L181)</f>
        <v>0</v>
      </c>
      <c r="M175"/>
    </row>
    <row r="176" spans="1:13" ht="44.25" hidden="1" customHeight="1">
      <c r="A176" s="59">
        <v>2</v>
      </c>
      <c r="B176" s="60">
        <v>9</v>
      </c>
      <c r="C176" s="60">
        <v>2</v>
      </c>
      <c r="D176" s="49">
        <v>1</v>
      </c>
      <c r="E176" s="48"/>
      <c r="F176" s="50"/>
      <c r="G176" s="56" t="s">
        <v>120</v>
      </c>
      <c r="H176" s="45">
        <v>142</v>
      </c>
      <c r="I176" s="120">
        <f>I177</f>
        <v>0</v>
      </c>
      <c r="J176" s="119">
        <f>J177</f>
        <v>0</v>
      </c>
      <c r="K176" s="120">
        <f>K177</f>
        <v>0</v>
      </c>
      <c r="L176" s="118">
        <f>L177</f>
        <v>0</v>
      </c>
      <c r="M176"/>
    </row>
    <row r="177" spans="1:13" ht="40.5" hidden="1" customHeight="1">
      <c r="A177" s="67">
        <v>2</v>
      </c>
      <c r="B177" s="49">
        <v>9</v>
      </c>
      <c r="C177" s="49">
        <v>2</v>
      </c>
      <c r="D177" s="60">
        <v>1</v>
      </c>
      <c r="E177" s="61">
        <v>1</v>
      </c>
      <c r="F177" s="62"/>
      <c r="G177" s="56" t="s">
        <v>120</v>
      </c>
      <c r="H177" s="45">
        <v>143</v>
      </c>
      <c r="I177" s="110">
        <f>SUM(I178:I180)</f>
        <v>0</v>
      </c>
      <c r="J177" s="132">
        <f>SUM(J178:J180)</f>
        <v>0</v>
      </c>
      <c r="K177" s="110">
        <f>SUM(K178:K180)</f>
        <v>0</v>
      </c>
      <c r="L177" s="109">
        <f>SUM(L178:L180)</f>
        <v>0</v>
      </c>
      <c r="M177"/>
    </row>
    <row r="178" spans="1:13" ht="53.25" hidden="1" customHeight="1">
      <c r="A178" s="73">
        <v>2</v>
      </c>
      <c r="B178" s="84">
        <v>9</v>
      </c>
      <c r="C178" s="84">
        <v>2</v>
      </c>
      <c r="D178" s="84">
        <v>1</v>
      </c>
      <c r="E178" s="85">
        <v>1</v>
      </c>
      <c r="F178" s="86">
        <v>1</v>
      </c>
      <c r="G178" s="56" t="s">
        <v>121</v>
      </c>
      <c r="H178" s="45">
        <v>144</v>
      </c>
      <c r="I178" s="128">
        <v>0</v>
      </c>
      <c r="J178" s="111">
        <v>0</v>
      </c>
      <c r="K178" s="111">
        <v>0</v>
      </c>
      <c r="L178" s="111">
        <v>0</v>
      </c>
      <c r="M178"/>
    </row>
    <row r="179" spans="1:13" ht="51.75" hidden="1" customHeight="1">
      <c r="A179" s="59">
        <v>2</v>
      </c>
      <c r="B179" s="60">
        <v>9</v>
      </c>
      <c r="C179" s="60">
        <v>2</v>
      </c>
      <c r="D179" s="60">
        <v>1</v>
      </c>
      <c r="E179" s="61">
        <v>1</v>
      </c>
      <c r="F179" s="62">
        <v>2</v>
      </c>
      <c r="G179" s="56" t="s">
        <v>122</v>
      </c>
      <c r="H179" s="45">
        <v>145</v>
      </c>
      <c r="I179" s="112">
        <v>0</v>
      </c>
      <c r="J179" s="131">
        <v>0</v>
      </c>
      <c r="K179" s="131">
        <v>0</v>
      </c>
      <c r="L179" s="131">
        <v>0</v>
      </c>
      <c r="M179"/>
    </row>
    <row r="180" spans="1:13" ht="54.75" hidden="1" customHeight="1">
      <c r="A180" s="59">
        <v>2</v>
      </c>
      <c r="B180" s="60">
        <v>9</v>
      </c>
      <c r="C180" s="60">
        <v>2</v>
      </c>
      <c r="D180" s="60">
        <v>1</v>
      </c>
      <c r="E180" s="61">
        <v>1</v>
      </c>
      <c r="F180" s="62">
        <v>3</v>
      </c>
      <c r="G180" s="56" t="s">
        <v>123</v>
      </c>
      <c r="H180" s="45">
        <v>146</v>
      </c>
      <c r="I180" s="112">
        <v>0</v>
      </c>
      <c r="J180" s="112">
        <v>0</v>
      </c>
      <c r="K180" s="112">
        <v>0</v>
      </c>
      <c r="L180" s="112">
        <v>0</v>
      </c>
      <c r="M180"/>
    </row>
    <row r="181" spans="1:13" ht="39" hidden="1" customHeight="1">
      <c r="A181" s="88">
        <v>2</v>
      </c>
      <c r="B181" s="88">
        <v>9</v>
      </c>
      <c r="C181" s="88">
        <v>2</v>
      </c>
      <c r="D181" s="88">
        <v>2</v>
      </c>
      <c r="E181" s="88"/>
      <c r="F181" s="88"/>
      <c r="G181" s="52" t="s">
        <v>124</v>
      </c>
      <c r="H181" s="45">
        <v>147</v>
      </c>
      <c r="I181" s="110">
        <f>I182</f>
        <v>0</v>
      </c>
      <c r="J181" s="132">
        <f>J182</f>
        <v>0</v>
      </c>
      <c r="K181" s="110">
        <f>K182</f>
        <v>0</v>
      </c>
      <c r="L181" s="109">
        <f>L182</f>
        <v>0</v>
      </c>
      <c r="M181"/>
    </row>
    <row r="182" spans="1:13" ht="43.5" hidden="1" customHeight="1">
      <c r="A182" s="59">
        <v>2</v>
      </c>
      <c r="B182" s="60">
        <v>9</v>
      </c>
      <c r="C182" s="60">
        <v>2</v>
      </c>
      <c r="D182" s="60">
        <v>2</v>
      </c>
      <c r="E182" s="61">
        <v>1</v>
      </c>
      <c r="F182" s="62"/>
      <c r="G182" s="56" t="s">
        <v>125</v>
      </c>
      <c r="H182" s="45">
        <v>148</v>
      </c>
      <c r="I182" s="120">
        <f>SUM(I183:I185)</f>
        <v>0</v>
      </c>
      <c r="J182" s="120">
        <f>SUM(J183:J185)</f>
        <v>0</v>
      </c>
      <c r="K182" s="120">
        <f>SUM(K183:K185)</f>
        <v>0</v>
      </c>
      <c r="L182" s="120">
        <f>SUM(L183:L185)</f>
        <v>0</v>
      </c>
      <c r="M182"/>
    </row>
    <row r="183" spans="1:13" ht="54.75" hidden="1" customHeight="1">
      <c r="A183" s="59">
        <v>2</v>
      </c>
      <c r="B183" s="60">
        <v>9</v>
      </c>
      <c r="C183" s="60">
        <v>2</v>
      </c>
      <c r="D183" s="60">
        <v>2</v>
      </c>
      <c r="E183" s="60">
        <v>1</v>
      </c>
      <c r="F183" s="62">
        <v>1</v>
      </c>
      <c r="G183" s="89" t="s">
        <v>126</v>
      </c>
      <c r="H183" s="45">
        <v>149</v>
      </c>
      <c r="I183" s="112">
        <v>0</v>
      </c>
      <c r="J183" s="111">
        <v>0</v>
      </c>
      <c r="K183" s="111">
        <v>0</v>
      </c>
      <c r="L183" s="111">
        <v>0</v>
      </c>
      <c r="M183"/>
    </row>
    <row r="184" spans="1:13" ht="54" hidden="1" customHeight="1">
      <c r="A184" s="74">
        <v>2</v>
      </c>
      <c r="B184" s="72">
        <v>9</v>
      </c>
      <c r="C184" s="74">
        <v>2</v>
      </c>
      <c r="D184" s="75">
        <v>2</v>
      </c>
      <c r="E184" s="75">
        <v>1</v>
      </c>
      <c r="F184" s="87">
        <v>2</v>
      </c>
      <c r="G184" s="72" t="s">
        <v>127</v>
      </c>
      <c r="H184" s="45">
        <v>150</v>
      </c>
      <c r="I184" s="111">
        <v>0</v>
      </c>
      <c r="J184" s="113">
        <v>0</v>
      </c>
      <c r="K184" s="113">
        <v>0</v>
      </c>
      <c r="L184" s="113">
        <v>0</v>
      </c>
      <c r="M184"/>
    </row>
    <row r="185" spans="1:13" ht="54" hidden="1" customHeight="1">
      <c r="A185" s="60">
        <v>2</v>
      </c>
      <c r="B185" s="78">
        <v>9</v>
      </c>
      <c r="C185" s="84">
        <v>2</v>
      </c>
      <c r="D185" s="85">
        <v>2</v>
      </c>
      <c r="E185" s="85">
        <v>1</v>
      </c>
      <c r="F185" s="86">
        <v>3</v>
      </c>
      <c r="G185" s="78" t="s">
        <v>128</v>
      </c>
      <c r="H185" s="45">
        <v>151</v>
      </c>
      <c r="I185" s="131">
        <v>0</v>
      </c>
      <c r="J185" s="131">
        <v>0</v>
      </c>
      <c r="K185" s="131">
        <v>0</v>
      </c>
      <c r="L185" s="131">
        <v>0</v>
      </c>
      <c r="M185"/>
    </row>
    <row r="186" spans="1:13" ht="76.5" customHeight="1">
      <c r="A186" s="41">
        <v>3</v>
      </c>
      <c r="B186" s="43"/>
      <c r="C186" s="41"/>
      <c r="D186" s="42"/>
      <c r="E186" s="42"/>
      <c r="F186" s="44"/>
      <c r="G186" s="77" t="s">
        <v>129</v>
      </c>
      <c r="H186" s="45">
        <v>152</v>
      </c>
      <c r="I186" s="109">
        <f>SUM(I187+I240+I305)</f>
        <v>5200</v>
      </c>
      <c r="J186" s="132">
        <f>SUM(J187+J240+J305)</f>
        <v>0</v>
      </c>
      <c r="K186" s="110">
        <f>SUM(K187+K240+K305)</f>
        <v>0</v>
      </c>
      <c r="L186" s="109">
        <f>SUM(L187+L240+L305)</f>
        <v>0</v>
      </c>
      <c r="M186"/>
    </row>
    <row r="187" spans="1:13" ht="34.5" customHeight="1">
      <c r="A187" s="68">
        <v>3</v>
      </c>
      <c r="B187" s="41">
        <v>1</v>
      </c>
      <c r="C187" s="55"/>
      <c r="D187" s="47"/>
      <c r="E187" s="47"/>
      <c r="F187" s="83"/>
      <c r="G187" s="65" t="s">
        <v>130</v>
      </c>
      <c r="H187" s="45">
        <v>153</v>
      </c>
      <c r="I187" s="109">
        <f>SUM(I188+I211+I218+I230+I234)</f>
        <v>5200</v>
      </c>
      <c r="J187" s="118">
        <f>SUM(J188+J211+J218+J230+J234)</f>
        <v>0</v>
      </c>
      <c r="K187" s="118">
        <f>SUM(K188+K211+K218+K230+K234)</f>
        <v>0</v>
      </c>
      <c r="L187" s="118">
        <f>SUM(L188+L211+L218+L230+L234)</f>
        <v>0</v>
      </c>
      <c r="M187"/>
    </row>
    <row r="188" spans="1:13" ht="30.75" customHeight="1">
      <c r="A188" s="49">
        <v>3</v>
      </c>
      <c r="B188" s="56">
        <v>1</v>
      </c>
      <c r="C188" s="49">
        <v>1</v>
      </c>
      <c r="D188" s="48"/>
      <c r="E188" s="48"/>
      <c r="F188" s="90"/>
      <c r="G188" s="59" t="s">
        <v>131</v>
      </c>
      <c r="H188" s="45">
        <v>154</v>
      </c>
      <c r="I188" s="118">
        <f>SUM(I189+I192+I197+I203+I208)</f>
        <v>5200</v>
      </c>
      <c r="J188" s="132">
        <f>SUM(J189+J192+J197+J203+J208)</f>
        <v>0</v>
      </c>
      <c r="K188" s="110">
        <f>SUM(K189+K192+K197+K203+K208)</f>
        <v>0</v>
      </c>
      <c r="L188" s="109">
        <f>SUM(L189+L192+L197+L203+L208)</f>
        <v>0</v>
      </c>
      <c r="M188"/>
    </row>
    <row r="189" spans="1:13" ht="33" hidden="1" customHeight="1">
      <c r="A189" s="60">
        <v>3</v>
      </c>
      <c r="B189" s="52">
        <v>1</v>
      </c>
      <c r="C189" s="60">
        <v>1</v>
      </c>
      <c r="D189" s="61">
        <v>1</v>
      </c>
      <c r="E189" s="61"/>
      <c r="F189" s="91"/>
      <c r="G189" s="59" t="s">
        <v>132</v>
      </c>
      <c r="H189" s="45">
        <v>155</v>
      </c>
      <c r="I189" s="109">
        <f t="shared" ref="I189:L190" si="19">I190</f>
        <v>0</v>
      </c>
      <c r="J189" s="119">
        <f t="shared" si="19"/>
        <v>0</v>
      </c>
      <c r="K189" s="120">
        <f t="shared" si="19"/>
        <v>0</v>
      </c>
      <c r="L189" s="118">
        <f t="shared" si="19"/>
        <v>0</v>
      </c>
      <c r="M189"/>
    </row>
    <row r="190" spans="1:13" ht="24" hidden="1" customHeight="1">
      <c r="A190" s="60">
        <v>3</v>
      </c>
      <c r="B190" s="52">
        <v>1</v>
      </c>
      <c r="C190" s="60">
        <v>1</v>
      </c>
      <c r="D190" s="61">
        <v>1</v>
      </c>
      <c r="E190" s="61">
        <v>1</v>
      </c>
      <c r="F190" s="69"/>
      <c r="G190" s="59" t="s">
        <v>132</v>
      </c>
      <c r="H190" s="45">
        <v>156</v>
      </c>
      <c r="I190" s="118">
        <f t="shared" si="19"/>
        <v>0</v>
      </c>
      <c r="J190" s="109">
        <f t="shared" si="19"/>
        <v>0</v>
      </c>
      <c r="K190" s="109">
        <f t="shared" si="19"/>
        <v>0</v>
      </c>
      <c r="L190" s="109">
        <f t="shared" si="19"/>
        <v>0</v>
      </c>
      <c r="M190"/>
    </row>
    <row r="191" spans="1:13" ht="31.5" hidden="1" customHeight="1">
      <c r="A191" s="60">
        <v>3</v>
      </c>
      <c r="B191" s="52">
        <v>1</v>
      </c>
      <c r="C191" s="60">
        <v>1</v>
      </c>
      <c r="D191" s="61">
        <v>1</v>
      </c>
      <c r="E191" s="61">
        <v>1</v>
      </c>
      <c r="F191" s="69">
        <v>1</v>
      </c>
      <c r="G191" s="59" t="s">
        <v>132</v>
      </c>
      <c r="H191" s="45">
        <v>157</v>
      </c>
      <c r="I191" s="113">
        <v>0</v>
      </c>
      <c r="J191" s="113">
        <v>0</v>
      </c>
      <c r="K191" s="113">
        <v>0</v>
      </c>
      <c r="L191" s="113">
        <v>0</v>
      </c>
      <c r="M191"/>
    </row>
    <row r="192" spans="1:13" ht="27.75" hidden="1" customHeight="1">
      <c r="A192" s="49">
        <v>3</v>
      </c>
      <c r="B192" s="48">
        <v>1</v>
      </c>
      <c r="C192" s="48">
        <v>1</v>
      </c>
      <c r="D192" s="48">
        <v>2</v>
      </c>
      <c r="E192" s="48"/>
      <c r="F192" s="50"/>
      <c r="G192" s="56" t="s">
        <v>133</v>
      </c>
      <c r="H192" s="45">
        <v>158</v>
      </c>
      <c r="I192" s="118">
        <f>I193</f>
        <v>0</v>
      </c>
      <c r="J192" s="119">
        <f>J193</f>
        <v>0</v>
      </c>
      <c r="K192" s="120">
        <f>K193</f>
        <v>0</v>
      </c>
      <c r="L192" s="118">
        <f>L193</f>
        <v>0</v>
      </c>
      <c r="M192"/>
    </row>
    <row r="193" spans="1:13" ht="27.75" hidden="1" customHeight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2"/>
      <c r="G193" s="56" t="s">
        <v>133</v>
      </c>
      <c r="H193" s="45">
        <v>159</v>
      </c>
      <c r="I193" s="109">
        <f>SUM(I194:I196)</f>
        <v>0</v>
      </c>
      <c r="J193" s="132">
        <f>SUM(J194:J196)</f>
        <v>0</v>
      </c>
      <c r="K193" s="110">
        <f>SUM(K194:K196)</f>
        <v>0</v>
      </c>
      <c r="L193" s="109">
        <f>SUM(L194:L196)</f>
        <v>0</v>
      </c>
      <c r="M193"/>
    </row>
    <row r="194" spans="1:13" ht="27" hidden="1" customHeight="1">
      <c r="A194" s="49">
        <v>3</v>
      </c>
      <c r="B194" s="48">
        <v>1</v>
      </c>
      <c r="C194" s="48">
        <v>1</v>
      </c>
      <c r="D194" s="48">
        <v>2</v>
      </c>
      <c r="E194" s="48">
        <v>1</v>
      </c>
      <c r="F194" s="50">
        <v>1</v>
      </c>
      <c r="G194" s="56" t="s">
        <v>134</v>
      </c>
      <c r="H194" s="45">
        <v>160</v>
      </c>
      <c r="I194" s="111">
        <v>0</v>
      </c>
      <c r="J194" s="111">
        <v>0</v>
      </c>
      <c r="K194" s="111">
        <v>0</v>
      </c>
      <c r="L194" s="131">
        <v>0</v>
      </c>
      <c r="M194"/>
    </row>
    <row r="195" spans="1:13" ht="27" hidden="1" customHeight="1">
      <c r="A195" s="60">
        <v>3</v>
      </c>
      <c r="B195" s="61">
        <v>1</v>
      </c>
      <c r="C195" s="61">
        <v>1</v>
      </c>
      <c r="D195" s="61">
        <v>2</v>
      </c>
      <c r="E195" s="61">
        <v>1</v>
      </c>
      <c r="F195" s="62">
        <v>2</v>
      </c>
      <c r="G195" s="52" t="s">
        <v>135</v>
      </c>
      <c r="H195" s="45">
        <v>161</v>
      </c>
      <c r="I195" s="113">
        <v>0</v>
      </c>
      <c r="J195" s="113">
        <v>0</v>
      </c>
      <c r="K195" s="113">
        <v>0</v>
      </c>
      <c r="L195" s="113">
        <v>0</v>
      </c>
      <c r="M195"/>
    </row>
    <row r="196" spans="1:13" ht="26.25" hidden="1" customHeight="1">
      <c r="A196" s="49">
        <v>3</v>
      </c>
      <c r="B196" s="48">
        <v>1</v>
      </c>
      <c r="C196" s="48">
        <v>1</v>
      </c>
      <c r="D196" s="48">
        <v>2</v>
      </c>
      <c r="E196" s="48">
        <v>1</v>
      </c>
      <c r="F196" s="50">
        <v>3</v>
      </c>
      <c r="G196" s="56" t="s">
        <v>136</v>
      </c>
      <c r="H196" s="45">
        <v>162</v>
      </c>
      <c r="I196" s="111">
        <v>0</v>
      </c>
      <c r="J196" s="111">
        <v>0</v>
      </c>
      <c r="K196" s="111">
        <v>0</v>
      </c>
      <c r="L196" s="131">
        <v>0</v>
      </c>
      <c r="M196"/>
    </row>
    <row r="197" spans="1:13" ht="27.75" customHeight="1">
      <c r="A197" s="60">
        <v>3</v>
      </c>
      <c r="B197" s="61">
        <v>1</v>
      </c>
      <c r="C197" s="61">
        <v>1</v>
      </c>
      <c r="D197" s="61">
        <v>3</v>
      </c>
      <c r="E197" s="61"/>
      <c r="F197" s="62"/>
      <c r="G197" s="52" t="s">
        <v>137</v>
      </c>
      <c r="H197" s="45">
        <v>163</v>
      </c>
      <c r="I197" s="109">
        <f>I198</f>
        <v>5200</v>
      </c>
      <c r="J197" s="132">
        <f>J198</f>
        <v>0</v>
      </c>
      <c r="K197" s="110">
        <f>K198</f>
        <v>0</v>
      </c>
      <c r="L197" s="109">
        <f>L198</f>
        <v>0</v>
      </c>
      <c r="M197"/>
    </row>
    <row r="198" spans="1:13" ht="23.25" customHeight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2"/>
      <c r="G198" s="52" t="s">
        <v>137</v>
      </c>
      <c r="H198" s="45">
        <v>164</v>
      </c>
      <c r="I198" s="109">
        <f>SUM(I199:I202)</f>
        <v>5200</v>
      </c>
      <c r="J198" s="109">
        <f>SUM(J199:J202)</f>
        <v>0</v>
      </c>
      <c r="K198" s="109">
        <f>SUM(K199:K202)</f>
        <v>0</v>
      </c>
      <c r="L198" s="109">
        <f>SUM(L199:L202)</f>
        <v>0</v>
      </c>
      <c r="M198"/>
    </row>
    <row r="199" spans="1:13" ht="23.25" hidden="1" customHeight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2">
        <v>1</v>
      </c>
      <c r="G199" s="52" t="s">
        <v>138</v>
      </c>
      <c r="H199" s="45">
        <v>165</v>
      </c>
      <c r="I199" s="113">
        <v>0</v>
      </c>
      <c r="J199" s="113">
        <v>0</v>
      </c>
      <c r="K199" s="113">
        <v>0</v>
      </c>
      <c r="L199" s="131">
        <v>0</v>
      </c>
      <c r="M199"/>
    </row>
    <row r="200" spans="1:13" ht="29.25" customHeight="1">
      <c r="A200" s="60">
        <v>3</v>
      </c>
      <c r="B200" s="61">
        <v>1</v>
      </c>
      <c r="C200" s="61">
        <v>1</v>
      </c>
      <c r="D200" s="61">
        <v>3</v>
      </c>
      <c r="E200" s="61">
        <v>1</v>
      </c>
      <c r="F200" s="62">
        <v>2</v>
      </c>
      <c r="G200" s="52" t="s">
        <v>139</v>
      </c>
      <c r="H200" s="45">
        <v>166</v>
      </c>
      <c r="I200" s="111">
        <v>5200</v>
      </c>
      <c r="J200" s="113">
        <v>0</v>
      </c>
      <c r="K200" s="113">
        <v>0</v>
      </c>
      <c r="L200" s="113">
        <v>0</v>
      </c>
      <c r="M200"/>
    </row>
    <row r="201" spans="1:13" ht="27" hidden="1" customHeight="1">
      <c r="A201" s="60">
        <v>3</v>
      </c>
      <c r="B201" s="61">
        <v>1</v>
      </c>
      <c r="C201" s="61">
        <v>1</v>
      </c>
      <c r="D201" s="61">
        <v>3</v>
      </c>
      <c r="E201" s="61">
        <v>1</v>
      </c>
      <c r="F201" s="62">
        <v>3</v>
      </c>
      <c r="G201" s="59" t="s">
        <v>140</v>
      </c>
      <c r="H201" s="45">
        <v>167</v>
      </c>
      <c r="I201" s="111">
        <v>0</v>
      </c>
      <c r="J201" s="117">
        <v>0</v>
      </c>
      <c r="K201" s="117">
        <v>0</v>
      </c>
      <c r="L201" s="117">
        <v>0</v>
      </c>
      <c r="M201"/>
    </row>
    <row r="202" spans="1:13" ht="25.5" hidden="1" customHeight="1">
      <c r="A202" s="74">
        <v>3</v>
      </c>
      <c r="B202" s="75">
        <v>1</v>
      </c>
      <c r="C202" s="75">
        <v>1</v>
      </c>
      <c r="D202" s="75">
        <v>3</v>
      </c>
      <c r="E202" s="75">
        <v>1</v>
      </c>
      <c r="F202" s="87">
        <v>4</v>
      </c>
      <c r="G202" s="81" t="s">
        <v>141</v>
      </c>
      <c r="H202" s="45">
        <v>168</v>
      </c>
      <c r="I202" s="133">
        <v>0</v>
      </c>
      <c r="J202" s="134">
        <v>0</v>
      </c>
      <c r="K202" s="113">
        <v>0</v>
      </c>
      <c r="L202" s="113">
        <v>0</v>
      </c>
      <c r="M202"/>
    </row>
    <row r="203" spans="1:13" ht="27" hidden="1" customHeight="1">
      <c r="A203" s="74">
        <v>3</v>
      </c>
      <c r="B203" s="75">
        <v>1</v>
      </c>
      <c r="C203" s="75">
        <v>1</v>
      </c>
      <c r="D203" s="75">
        <v>4</v>
      </c>
      <c r="E203" s="75"/>
      <c r="F203" s="87"/>
      <c r="G203" s="72" t="s">
        <v>142</v>
      </c>
      <c r="H203" s="45">
        <v>169</v>
      </c>
      <c r="I203" s="109">
        <f>I204</f>
        <v>0</v>
      </c>
      <c r="J203" s="121">
        <f>J204</f>
        <v>0</v>
      </c>
      <c r="K203" s="122">
        <f>K204</f>
        <v>0</v>
      </c>
      <c r="L203" s="114">
        <f>L204</f>
        <v>0</v>
      </c>
      <c r="M203"/>
    </row>
    <row r="204" spans="1:13" ht="27.75" hidden="1" customHeight="1">
      <c r="A204" s="60">
        <v>3</v>
      </c>
      <c r="B204" s="61">
        <v>1</v>
      </c>
      <c r="C204" s="61">
        <v>1</v>
      </c>
      <c r="D204" s="61">
        <v>4</v>
      </c>
      <c r="E204" s="61">
        <v>1</v>
      </c>
      <c r="F204" s="62"/>
      <c r="G204" s="72" t="s">
        <v>142</v>
      </c>
      <c r="H204" s="45">
        <v>170</v>
      </c>
      <c r="I204" s="118">
        <f>SUM(I205:I207)</f>
        <v>0</v>
      </c>
      <c r="J204" s="132">
        <f>SUM(J205:J207)</f>
        <v>0</v>
      </c>
      <c r="K204" s="110">
        <f>SUM(K205:K207)</f>
        <v>0</v>
      </c>
      <c r="L204" s="109">
        <f>SUM(L205:L207)</f>
        <v>0</v>
      </c>
      <c r="M204"/>
    </row>
    <row r="205" spans="1:13" ht="24.75" hidden="1" customHeight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2">
        <v>1</v>
      </c>
      <c r="G205" s="52" t="s">
        <v>143</v>
      </c>
      <c r="H205" s="45">
        <v>171</v>
      </c>
      <c r="I205" s="113">
        <v>0</v>
      </c>
      <c r="J205" s="113">
        <v>0</v>
      </c>
      <c r="K205" s="113">
        <v>0</v>
      </c>
      <c r="L205" s="131">
        <v>0</v>
      </c>
      <c r="M205"/>
    </row>
    <row r="206" spans="1:13" ht="25.5" hidden="1" customHeight="1">
      <c r="A206" s="49">
        <v>3</v>
      </c>
      <c r="B206" s="48">
        <v>1</v>
      </c>
      <c r="C206" s="48">
        <v>1</v>
      </c>
      <c r="D206" s="48">
        <v>4</v>
      </c>
      <c r="E206" s="48">
        <v>1</v>
      </c>
      <c r="F206" s="50">
        <v>2</v>
      </c>
      <c r="G206" s="56" t="s">
        <v>144</v>
      </c>
      <c r="H206" s="45">
        <v>172</v>
      </c>
      <c r="I206" s="111">
        <v>0</v>
      </c>
      <c r="J206" s="111">
        <v>0</v>
      </c>
      <c r="K206" s="112">
        <v>0</v>
      </c>
      <c r="L206" s="113">
        <v>0</v>
      </c>
      <c r="M206"/>
    </row>
    <row r="207" spans="1:13" ht="31.5" hidden="1" customHeight="1">
      <c r="A207" s="60">
        <v>3</v>
      </c>
      <c r="B207" s="61">
        <v>1</v>
      </c>
      <c r="C207" s="61">
        <v>1</v>
      </c>
      <c r="D207" s="61">
        <v>4</v>
      </c>
      <c r="E207" s="61">
        <v>1</v>
      </c>
      <c r="F207" s="62">
        <v>3</v>
      </c>
      <c r="G207" s="52" t="s">
        <v>145</v>
      </c>
      <c r="H207" s="45">
        <v>173</v>
      </c>
      <c r="I207" s="111">
        <v>0</v>
      </c>
      <c r="J207" s="111">
        <v>0</v>
      </c>
      <c r="K207" s="111">
        <v>0</v>
      </c>
      <c r="L207" s="113">
        <v>0</v>
      </c>
      <c r="M207"/>
    </row>
    <row r="208" spans="1:13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/>
      <c r="F208" s="62"/>
      <c r="G208" s="52" t="s">
        <v>146</v>
      </c>
      <c r="H208" s="45">
        <v>174</v>
      </c>
      <c r="I208" s="109">
        <f t="shared" ref="I208:L209" si="20">I209</f>
        <v>0</v>
      </c>
      <c r="J208" s="132">
        <f t="shared" si="20"/>
        <v>0</v>
      </c>
      <c r="K208" s="110">
        <f t="shared" si="20"/>
        <v>0</v>
      </c>
      <c r="L208" s="109">
        <f t="shared" si="20"/>
        <v>0</v>
      </c>
      <c r="M208"/>
    </row>
    <row r="209" spans="1:16" ht="26.25" hidden="1" customHeight="1">
      <c r="A209" s="74">
        <v>3</v>
      </c>
      <c r="B209" s="75">
        <v>1</v>
      </c>
      <c r="C209" s="75">
        <v>1</v>
      </c>
      <c r="D209" s="75">
        <v>5</v>
      </c>
      <c r="E209" s="75">
        <v>1</v>
      </c>
      <c r="F209" s="87"/>
      <c r="G209" s="52" t="s">
        <v>146</v>
      </c>
      <c r="H209" s="45">
        <v>175</v>
      </c>
      <c r="I209" s="110">
        <f t="shared" si="20"/>
        <v>0</v>
      </c>
      <c r="J209" s="110">
        <f t="shared" si="20"/>
        <v>0</v>
      </c>
      <c r="K209" s="110">
        <f t="shared" si="20"/>
        <v>0</v>
      </c>
      <c r="L209" s="110">
        <f t="shared" si="20"/>
        <v>0</v>
      </c>
      <c r="M209"/>
    </row>
    <row r="210" spans="1:16" ht="27" hidden="1" customHeight="1">
      <c r="A210" s="60">
        <v>3</v>
      </c>
      <c r="B210" s="61">
        <v>1</v>
      </c>
      <c r="C210" s="61">
        <v>1</v>
      </c>
      <c r="D210" s="61">
        <v>5</v>
      </c>
      <c r="E210" s="61">
        <v>1</v>
      </c>
      <c r="F210" s="62">
        <v>1</v>
      </c>
      <c r="G210" s="52" t="s">
        <v>146</v>
      </c>
      <c r="H210" s="45">
        <v>176</v>
      </c>
      <c r="I210" s="111">
        <v>0</v>
      </c>
      <c r="J210" s="113">
        <v>0</v>
      </c>
      <c r="K210" s="113">
        <v>0</v>
      </c>
      <c r="L210" s="113">
        <v>0</v>
      </c>
      <c r="M210"/>
    </row>
    <row r="211" spans="1:16" ht="26.25" hidden="1" customHeight="1">
      <c r="A211" s="74">
        <v>3</v>
      </c>
      <c r="B211" s="75">
        <v>1</v>
      </c>
      <c r="C211" s="75">
        <v>2</v>
      </c>
      <c r="D211" s="75"/>
      <c r="E211" s="75"/>
      <c r="F211" s="87"/>
      <c r="G211" s="72" t="s">
        <v>147</v>
      </c>
      <c r="H211" s="45">
        <v>177</v>
      </c>
      <c r="I211" s="109">
        <f t="shared" ref="I211:L212" si="21">I212</f>
        <v>0</v>
      </c>
      <c r="J211" s="121">
        <f t="shared" si="21"/>
        <v>0</v>
      </c>
      <c r="K211" s="122">
        <f t="shared" si="21"/>
        <v>0</v>
      </c>
      <c r="L211" s="114">
        <f t="shared" si="21"/>
        <v>0</v>
      </c>
      <c r="M211"/>
    </row>
    <row r="212" spans="1:16" ht="25.5" hidden="1" customHeight="1">
      <c r="A212" s="60">
        <v>3</v>
      </c>
      <c r="B212" s="61">
        <v>1</v>
      </c>
      <c r="C212" s="61">
        <v>2</v>
      </c>
      <c r="D212" s="61">
        <v>1</v>
      </c>
      <c r="E212" s="61"/>
      <c r="F212" s="62"/>
      <c r="G212" s="72" t="s">
        <v>147</v>
      </c>
      <c r="H212" s="45">
        <v>178</v>
      </c>
      <c r="I212" s="118">
        <f t="shared" si="21"/>
        <v>0</v>
      </c>
      <c r="J212" s="132">
        <f t="shared" si="21"/>
        <v>0</v>
      </c>
      <c r="K212" s="110">
        <f t="shared" si="21"/>
        <v>0</v>
      </c>
      <c r="L212" s="109">
        <f t="shared" si="21"/>
        <v>0</v>
      </c>
      <c r="M212"/>
    </row>
    <row r="213" spans="1:16" ht="26.25" hidden="1" customHeight="1">
      <c r="A213" s="49">
        <v>3</v>
      </c>
      <c r="B213" s="48">
        <v>1</v>
      </c>
      <c r="C213" s="48">
        <v>2</v>
      </c>
      <c r="D213" s="48">
        <v>1</v>
      </c>
      <c r="E213" s="48">
        <v>1</v>
      </c>
      <c r="F213" s="50"/>
      <c r="G213" s="72" t="s">
        <v>147</v>
      </c>
      <c r="H213" s="45">
        <v>179</v>
      </c>
      <c r="I213" s="109">
        <f>SUM(I214:I217)</f>
        <v>0</v>
      </c>
      <c r="J213" s="119">
        <f>SUM(J214:J217)</f>
        <v>0</v>
      </c>
      <c r="K213" s="120">
        <f>SUM(K214:K217)</f>
        <v>0</v>
      </c>
      <c r="L213" s="118">
        <f>SUM(L214:L217)</f>
        <v>0</v>
      </c>
      <c r="M213"/>
    </row>
    <row r="214" spans="1:16" ht="41.25" hidden="1" customHeight="1">
      <c r="A214" s="60">
        <v>3</v>
      </c>
      <c r="B214" s="61">
        <v>1</v>
      </c>
      <c r="C214" s="61">
        <v>2</v>
      </c>
      <c r="D214" s="61">
        <v>1</v>
      </c>
      <c r="E214" s="61">
        <v>1</v>
      </c>
      <c r="F214" s="62">
        <v>2</v>
      </c>
      <c r="G214" s="52" t="s">
        <v>148</v>
      </c>
      <c r="H214" s="45">
        <v>180</v>
      </c>
      <c r="I214" s="113">
        <v>0</v>
      </c>
      <c r="J214" s="113">
        <v>0</v>
      </c>
      <c r="K214" s="113">
        <v>0</v>
      </c>
      <c r="L214" s="113">
        <v>0</v>
      </c>
      <c r="M214"/>
    </row>
    <row r="215" spans="1:16" ht="26.25" hidden="1" customHeight="1">
      <c r="A215" s="60">
        <v>3</v>
      </c>
      <c r="B215" s="61">
        <v>1</v>
      </c>
      <c r="C215" s="61">
        <v>2</v>
      </c>
      <c r="D215" s="60">
        <v>1</v>
      </c>
      <c r="E215" s="61">
        <v>1</v>
      </c>
      <c r="F215" s="62">
        <v>3</v>
      </c>
      <c r="G215" s="52" t="s">
        <v>149</v>
      </c>
      <c r="H215" s="45">
        <v>181</v>
      </c>
      <c r="I215" s="113">
        <v>0</v>
      </c>
      <c r="J215" s="113">
        <v>0</v>
      </c>
      <c r="K215" s="113">
        <v>0</v>
      </c>
      <c r="L215" s="113">
        <v>0</v>
      </c>
      <c r="M215"/>
    </row>
    <row r="216" spans="1:16" ht="27.75" hidden="1" customHeight="1">
      <c r="A216" s="60">
        <v>3</v>
      </c>
      <c r="B216" s="61">
        <v>1</v>
      </c>
      <c r="C216" s="61">
        <v>2</v>
      </c>
      <c r="D216" s="60">
        <v>1</v>
      </c>
      <c r="E216" s="61">
        <v>1</v>
      </c>
      <c r="F216" s="62">
        <v>4</v>
      </c>
      <c r="G216" s="52" t="s">
        <v>150</v>
      </c>
      <c r="H216" s="45">
        <v>182</v>
      </c>
      <c r="I216" s="113">
        <v>0</v>
      </c>
      <c r="J216" s="113">
        <v>0</v>
      </c>
      <c r="K216" s="113">
        <v>0</v>
      </c>
      <c r="L216" s="113">
        <v>0</v>
      </c>
      <c r="M216"/>
    </row>
    <row r="217" spans="1:16" ht="27" hidden="1" customHeight="1">
      <c r="A217" s="74">
        <v>3</v>
      </c>
      <c r="B217" s="85">
        <v>1</v>
      </c>
      <c r="C217" s="85">
        <v>2</v>
      </c>
      <c r="D217" s="84">
        <v>1</v>
      </c>
      <c r="E217" s="85">
        <v>1</v>
      </c>
      <c r="F217" s="86">
        <v>5</v>
      </c>
      <c r="G217" s="78" t="s">
        <v>151</v>
      </c>
      <c r="H217" s="45">
        <v>183</v>
      </c>
      <c r="I217" s="113">
        <v>0</v>
      </c>
      <c r="J217" s="113">
        <v>0</v>
      </c>
      <c r="K217" s="113">
        <v>0</v>
      </c>
      <c r="L217" s="131">
        <v>0</v>
      </c>
      <c r="M217"/>
    </row>
    <row r="218" spans="1:16" ht="29.25" hidden="1" customHeight="1">
      <c r="A218" s="60">
        <v>3</v>
      </c>
      <c r="B218" s="61">
        <v>1</v>
      </c>
      <c r="C218" s="61">
        <v>3</v>
      </c>
      <c r="D218" s="60"/>
      <c r="E218" s="61"/>
      <c r="F218" s="62"/>
      <c r="G218" s="52" t="s">
        <v>152</v>
      </c>
      <c r="H218" s="45">
        <v>184</v>
      </c>
      <c r="I218" s="109">
        <f>SUM(I219+I222)</f>
        <v>0</v>
      </c>
      <c r="J218" s="132">
        <f>SUM(J219+J222)</f>
        <v>0</v>
      </c>
      <c r="K218" s="110">
        <f>SUM(K219+K222)</f>
        <v>0</v>
      </c>
      <c r="L218" s="109">
        <f>SUM(L219+L222)</f>
        <v>0</v>
      </c>
      <c r="M218"/>
    </row>
    <row r="219" spans="1:16" ht="27.75" hidden="1" customHeight="1">
      <c r="A219" s="49">
        <v>3</v>
      </c>
      <c r="B219" s="48">
        <v>1</v>
      </c>
      <c r="C219" s="48">
        <v>3</v>
      </c>
      <c r="D219" s="49">
        <v>1</v>
      </c>
      <c r="E219" s="60"/>
      <c r="F219" s="50"/>
      <c r="G219" s="56" t="s">
        <v>153</v>
      </c>
      <c r="H219" s="45">
        <v>185</v>
      </c>
      <c r="I219" s="118">
        <f t="shared" ref="I219:L220" si="22">I220</f>
        <v>0</v>
      </c>
      <c r="J219" s="119">
        <f t="shared" si="22"/>
        <v>0</v>
      </c>
      <c r="K219" s="120">
        <f t="shared" si="22"/>
        <v>0</v>
      </c>
      <c r="L219" s="118">
        <f t="shared" si="22"/>
        <v>0</v>
      </c>
      <c r="M219"/>
    </row>
    <row r="220" spans="1:16" ht="30.75" hidden="1" customHeight="1">
      <c r="A220" s="60">
        <v>3</v>
      </c>
      <c r="B220" s="61">
        <v>1</v>
      </c>
      <c r="C220" s="61">
        <v>3</v>
      </c>
      <c r="D220" s="60">
        <v>1</v>
      </c>
      <c r="E220" s="60">
        <v>1</v>
      </c>
      <c r="F220" s="62"/>
      <c r="G220" s="56" t="s">
        <v>153</v>
      </c>
      <c r="H220" s="45">
        <v>186</v>
      </c>
      <c r="I220" s="109">
        <f t="shared" si="22"/>
        <v>0</v>
      </c>
      <c r="J220" s="132">
        <f t="shared" si="22"/>
        <v>0</v>
      </c>
      <c r="K220" s="110">
        <f t="shared" si="22"/>
        <v>0</v>
      </c>
      <c r="L220" s="109">
        <f t="shared" si="22"/>
        <v>0</v>
      </c>
      <c r="M220"/>
    </row>
    <row r="221" spans="1:16" ht="27.75" hidden="1" customHeight="1">
      <c r="A221" s="60">
        <v>3</v>
      </c>
      <c r="B221" s="52">
        <v>1</v>
      </c>
      <c r="C221" s="60">
        <v>3</v>
      </c>
      <c r="D221" s="61">
        <v>1</v>
      </c>
      <c r="E221" s="61">
        <v>1</v>
      </c>
      <c r="F221" s="62">
        <v>1</v>
      </c>
      <c r="G221" s="56" t="s">
        <v>153</v>
      </c>
      <c r="H221" s="45">
        <v>187</v>
      </c>
      <c r="I221" s="131">
        <v>0</v>
      </c>
      <c r="J221" s="131">
        <v>0</v>
      </c>
      <c r="K221" s="131">
        <v>0</v>
      </c>
      <c r="L221" s="131">
        <v>0</v>
      </c>
      <c r="M221"/>
    </row>
    <row r="222" spans="1:16" ht="30.75" hidden="1" customHeight="1">
      <c r="A222" s="60">
        <v>3</v>
      </c>
      <c r="B222" s="52">
        <v>1</v>
      </c>
      <c r="C222" s="60">
        <v>3</v>
      </c>
      <c r="D222" s="61">
        <v>2</v>
      </c>
      <c r="E222" s="61"/>
      <c r="F222" s="62"/>
      <c r="G222" s="52" t="s">
        <v>154</v>
      </c>
      <c r="H222" s="45">
        <v>188</v>
      </c>
      <c r="I222" s="109">
        <f>I223</f>
        <v>0</v>
      </c>
      <c r="J222" s="132">
        <f>J223</f>
        <v>0</v>
      </c>
      <c r="K222" s="110">
        <f>K223</f>
        <v>0</v>
      </c>
      <c r="L222" s="109">
        <f>L223</f>
        <v>0</v>
      </c>
      <c r="M222"/>
    </row>
    <row r="223" spans="1:16" ht="27" hidden="1" customHeight="1">
      <c r="A223" s="49">
        <v>3</v>
      </c>
      <c r="B223" s="56">
        <v>1</v>
      </c>
      <c r="C223" s="49">
        <v>3</v>
      </c>
      <c r="D223" s="48">
        <v>2</v>
      </c>
      <c r="E223" s="48">
        <v>1</v>
      </c>
      <c r="F223" s="50"/>
      <c r="G223" s="52" t="s">
        <v>154</v>
      </c>
      <c r="H223" s="45">
        <v>189</v>
      </c>
      <c r="I223" s="109">
        <f t="shared" ref="I223:P223" si="23">SUM(I224:I229)</f>
        <v>0</v>
      </c>
      <c r="J223" s="109">
        <f t="shared" si="23"/>
        <v>0</v>
      </c>
      <c r="K223" s="109">
        <f t="shared" si="23"/>
        <v>0</v>
      </c>
      <c r="L223" s="109">
        <f t="shared" si="23"/>
        <v>0</v>
      </c>
      <c r="M223" s="92">
        <f t="shared" si="23"/>
        <v>0</v>
      </c>
      <c r="N223" s="92">
        <f t="shared" si="23"/>
        <v>0</v>
      </c>
      <c r="O223" s="92">
        <f t="shared" si="23"/>
        <v>0</v>
      </c>
      <c r="P223" s="92">
        <f t="shared" si="23"/>
        <v>0</v>
      </c>
    </row>
    <row r="224" spans="1:16" ht="24.75" hidden="1" customHeight="1">
      <c r="A224" s="60">
        <v>3</v>
      </c>
      <c r="B224" s="52">
        <v>1</v>
      </c>
      <c r="C224" s="60">
        <v>3</v>
      </c>
      <c r="D224" s="61">
        <v>2</v>
      </c>
      <c r="E224" s="61">
        <v>1</v>
      </c>
      <c r="F224" s="62">
        <v>1</v>
      </c>
      <c r="G224" s="52" t="s">
        <v>155</v>
      </c>
      <c r="H224" s="45">
        <v>190</v>
      </c>
      <c r="I224" s="113">
        <v>0</v>
      </c>
      <c r="J224" s="113">
        <v>0</v>
      </c>
      <c r="K224" s="113">
        <v>0</v>
      </c>
      <c r="L224" s="131">
        <v>0</v>
      </c>
      <c r="M224"/>
    </row>
    <row r="225" spans="1:13" ht="26.25" hidden="1" customHeight="1">
      <c r="A225" s="60">
        <v>3</v>
      </c>
      <c r="B225" s="52">
        <v>1</v>
      </c>
      <c r="C225" s="60">
        <v>3</v>
      </c>
      <c r="D225" s="61">
        <v>2</v>
      </c>
      <c r="E225" s="61">
        <v>1</v>
      </c>
      <c r="F225" s="62">
        <v>2</v>
      </c>
      <c r="G225" s="52" t="s">
        <v>156</v>
      </c>
      <c r="H225" s="45">
        <v>191</v>
      </c>
      <c r="I225" s="113">
        <v>0</v>
      </c>
      <c r="J225" s="113">
        <v>0</v>
      </c>
      <c r="K225" s="113">
        <v>0</v>
      </c>
      <c r="L225" s="113">
        <v>0</v>
      </c>
      <c r="M225"/>
    </row>
    <row r="226" spans="1:13" ht="26.25" hidden="1" customHeight="1">
      <c r="A226" s="60">
        <v>3</v>
      </c>
      <c r="B226" s="52">
        <v>1</v>
      </c>
      <c r="C226" s="60">
        <v>3</v>
      </c>
      <c r="D226" s="61">
        <v>2</v>
      </c>
      <c r="E226" s="61">
        <v>1</v>
      </c>
      <c r="F226" s="62">
        <v>3</v>
      </c>
      <c r="G226" s="52" t="s">
        <v>157</v>
      </c>
      <c r="H226" s="45">
        <v>192</v>
      </c>
      <c r="I226" s="113">
        <v>0</v>
      </c>
      <c r="J226" s="113">
        <v>0</v>
      </c>
      <c r="K226" s="113">
        <v>0</v>
      </c>
      <c r="L226" s="113">
        <v>0</v>
      </c>
      <c r="M226"/>
    </row>
    <row r="227" spans="1:13" ht="27.75" hidden="1" customHeight="1">
      <c r="A227" s="60">
        <v>3</v>
      </c>
      <c r="B227" s="52">
        <v>1</v>
      </c>
      <c r="C227" s="60">
        <v>3</v>
      </c>
      <c r="D227" s="61">
        <v>2</v>
      </c>
      <c r="E227" s="61">
        <v>1</v>
      </c>
      <c r="F227" s="62">
        <v>4</v>
      </c>
      <c r="G227" s="52" t="s">
        <v>158</v>
      </c>
      <c r="H227" s="45">
        <v>193</v>
      </c>
      <c r="I227" s="113">
        <v>0</v>
      </c>
      <c r="J227" s="113">
        <v>0</v>
      </c>
      <c r="K227" s="113">
        <v>0</v>
      </c>
      <c r="L227" s="131">
        <v>0</v>
      </c>
      <c r="M227"/>
    </row>
    <row r="228" spans="1:13" ht="29.25" hidden="1" customHeight="1">
      <c r="A228" s="60">
        <v>3</v>
      </c>
      <c r="B228" s="52">
        <v>1</v>
      </c>
      <c r="C228" s="60">
        <v>3</v>
      </c>
      <c r="D228" s="61">
        <v>2</v>
      </c>
      <c r="E228" s="61">
        <v>1</v>
      </c>
      <c r="F228" s="62">
        <v>5</v>
      </c>
      <c r="G228" s="56" t="s">
        <v>159</v>
      </c>
      <c r="H228" s="45">
        <v>194</v>
      </c>
      <c r="I228" s="113">
        <v>0</v>
      </c>
      <c r="J228" s="113">
        <v>0</v>
      </c>
      <c r="K228" s="113">
        <v>0</v>
      </c>
      <c r="L228" s="113">
        <v>0</v>
      </c>
      <c r="M228"/>
    </row>
    <row r="229" spans="1:13" ht="25.5" hidden="1" customHeight="1">
      <c r="A229" s="60">
        <v>3</v>
      </c>
      <c r="B229" s="52">
        <v>1</v>
      </c>
      <c r="C229" s="60">
        <v>3</v>
      </c>
      <c r="D229" s="61">
        <v>2</v>
      </c>
      <c r="E229" s="61">
        <v>1</v>
      </c>
      <c r="F229" s="62">
        <v>6</v>
      </c>
      <c r="G229" s="56" t="s">
        <v>154</v>
      </c>
      <c r="H229" s="45">
        <v>195</v>
      </c>
      <c r="I229" s="113">
        <v>0</v>
      </c>
      <c r="J229" s="113">
        <v>0</v>
      </c>
      <c r="K229" s="113">
        <v>0</v>
      </c>
      <c r="L229" s="131">
        <v>0</v>
      </c>
      <c r="M229"/>
    </row>
    <row r="230" spans="1:13" ht="27" hidden="1" customHeight="1">
      <c r="A230" s="49">
        <v>3</v>
      </c>
      <c r="B230" s="48">
        <v>1</v>
      </c>
      <c r="C230" s="48">
        <v>4</v>
      </c>
      <c r="D230" s="48"/>
      <c r="E230" s="48"/>
      <c r="F230" s="50"/>
      <c r="G230" s="56" t="s">
        <v>160</v>
      </c>
      <c r="H230" s="45">
        <v>196</v>
      </c>
      <c r="I230" s="118">
        <f t="shared" ref="I230:L232" si="24">I231</f>
        <v>0</v>
      </c>
      <c r="J230" s="119">
        <f t="shared" si="24"/>
        <v>0</v>
      </c>
      <c r="K230" s="120">
        <f t="shared" si="24"/>
        <v>0</v>
      </c>
      <c r="L230" s="120">
        <f t="shared" si="24"/>
        <v>0</v>
      </c>
      <c r="M230"/>
    </row>
    <row r="231" spans="1:13" ht="27" hidden="1" customHeight="1">
      <c r="A231" s="74">
        <v>3</v>
      </c>
      <c r="B231" s="85">
        <v>1</v>
      </c>
      <c r="C231" s="85">
        <v>4</v>
      </c>
      <c r="D231" s="85">
        <v>1</v>
      </c>
      <c r="E231" s="85"/>
      <c r="F231" s="86"/>
      <c r="G231" s="56" t="s">
        <v>160</v>
      </c>
      <c r="H231" s="45">
        <v>197</v>
      </c>
      <c r="I231" s="115">
        <f t="shared" si="24"/>
        <v>0</v>
      </c>
      <c r="J231" s="125">
        <f t="shared" si="24"/>
        <v>0</v>
      </c>
      <c r="K231" s="116">
        <f t="shared" si="24"/>
        <v>0</v>
      </c>
      <c r="L231" s="116">
        <f t="shared" si="24"/>
        <v>0</v>
      </c>
      <c r="M231"/>
    </row>
    <row r="232" spans="1:13" ht="27.75" hidden="1" customHeight="1">
      <c r="A232" s="60">
        <v>3</v>
      </c>
      <c r="B232" s="61">
        <v>1</v>
      </c>
      <c r="C232" s="61">
        <v>4</v>
      </c>
      <c r="D232" s="61">
        <v>1</v>
      </c>
      <c r="E232" s="61">
        <v>1</v>
      </c>
      <c r="F232" s="62"/>
      <c r="G232" s="56" t="s">
        <v>161</v>
      </c>
      <c r="H232" s="45">
        <v>198</v>
      </c>
      <c r="I232" s="109">
        <f t="shared" si="24"/>
        <v>0</v>
      </c>
      <c r="J232" s="132">
        <f t="shared" si="24"/>
        <v>0</v>
      </c>
      <c r="K232" s="110">
        <f t="shared" si="24"/>
        <v>0</v>
      </c>
      <c r="L232" s="110">
        <f t="shared" si="24"/>
        <v>0</v>
      </c>
      <c r="M232"/>
    </row>
    <row r="233" spans="1:13" ht="27" hidden="1" customHeight="1">
      <c r="A233" s="59">
        <v>3</v>
      </c>
      <c r="B233" s="60">
        <v>1</v>
      </c>
      <c r="C233" s="61">
        <v>4</v>
      </c>
      <c r="D233" s="61">
        <v>1</v>
      </c>
      <c r="E233" s="61">
        <v>1</v>
      </c>
      <c r="F233" s="62">
        <v>1</v>
      </c>
      <c r="G233" s="56" t="s">
        <v>161</v>
      </c>
      <c r="H233" s="45">
        <v>199</v>
      </c>
      <c r="I233" s="113">
        <v>0</v>
      </c>
      <c r="J233" s="113">
        <v>0</v>
      </c>
      <c r="K233" s="113">
        <v>0</v>
      </c>
      <c r="L233" s="113">
        <v>0</v>
      </c>
      <c r="M233"/>
    </row>
    <row r="234" spans="1:13" ht="26.25" hidden="1" customHeight="1">
      <c r="A234" s="59">
        <v>3</v>
      </c>
      <c r="B234" s="61">
        <v>1</v>
      </c>
      <c r="C234" s="61">
        <v>5</v>
      </c>
      <c r="D234" s="61"/>
      <c r="E234" s="61"/>
      <c r="F234" s="62"/>
      <c r="G234" s="52" t="s">
        <v>162</v>
      </c>
      <c r="H234" s="45">
        <v>200</v>
      </c>
      <c r="I234" s="109">
        <f t="shared" ref="I234:L235" si="25">I235</f>
        <v>0</v>
      </c>
      <c r="J234" s="109">
        <f t="shared" si="25"/>
        <v>0</v>
      </c>
      <c r="K234" s="109">
        <f t="shared" si="25"/>
        <v>0</v>
      </c>
      <c r="L234" s="109">
        <f t="shared" si="25"/>
        <v>0</v>
      </c>
      <c r="M234"/>
    </row>
    <row r="235" spans="1:13" ht="30" hidden="1" customHeight="1">
      <c r="A235" s="59">
        <v>3</v>
      </c>
      <c r="B235" s="61">
        <v>1</v>
      </c>
      <c r="C235" s="61">
        <v>5</v>
      </c>
      <c r="D235" s="61">
        <v>1</v>
      </c>
      <c r="E235" s="61"/>
      <c r="F235" s="62"/>
      <c r="G235" s="52" t="s">
        <v>162</v>
      </c>
      <c r="H235" s="45">
        <v>201</v>
      </c>
      <c r="I235" s="109">
        <f t="shared" si="25"/>
        <v>0</v>
      </c>
      <c r="J235" s="109">
        <f t="shared" si="25"/>
        <v>0</v>
      </c>
      <c r="K235" s="109">
        <f t="shared" si="25"/>
        <v>0</v>
      </c>
      <c r="L235" s="109">
        <f t="shared" si="25"/>
        <v>0</v>
      </c>
      <c r="M235"/>
    </row>
    <row r="236" spans="1:13" ht="27" hidden="1" customHeight="1">
      <c r="A236" s="59">
        <v>3</v>
      </c>
      <c r="B236" s="61">
        <v>1</v>
      </c>
      <c r="C236" s="61">
        <v>5</v>
      </c>
      <c r="D236" s="61">
        <v>1</v>
      </c>
      <c r="E236" s="61">
        <v>1</v>
      </c>
      <c r="F236" s="62"/>
      <c r="G236" s="52" t="s">
        <v>162</v>
      </c>
      <c r="H236" s="45">
        <v>202</v>
      </c>
      <c r="I236" s="109">
        <f>SUM(I237:I239)</f>
        <v>0</v>
      </c>
      <c r="J236" s="109">
        <f>SUM(J237:J239)</f>
        <v>0</v>
      </c>
      <c r="K236" s="109">
        <f>SUM(K237:K239)</f>
        <v>0</v>
      </c>
      <c r="L236" s="109">
        <f>SUM(L237:L239)</f>
        <v>0</v>
      </c>
      <c r="M236"/>
    </row>
    <row r="237" spans="1:13" ht="31.5" hidden="1" customHeight="1">
      <c r="A237" s="59">
        <v>3</v>
      </c>
      <c r="B237" s="61">
        <v>1</v>
      </c>
      <c r="C237" s="61">
        <v>5</v>
      </c>
      <c r="D237" s="61">
        <v>1</v>
      </c>
      <c r="E237" s="61">
        <v>1</v>
      </c>
      <c r="F237" s="62">
        <v>1</v>
      </c>
      <c r="G237" s="89" t="s">
        <v>163</v>
      </c>
      <c r="H237" s="45">
        <v>203</v>
      </c>
      <c r="I237" s="113">
        <v>0</v>
      </c>
      <c r="J237" s="113">
        <v>0</v>
      </c>
      <c r="K237" s="113">
        <v>0</v>
      </c>
      <c r="L237" s="113">
        <v>0</v>
      </c>
      <c r="M237"/>
    </row>
    <row r="238" spans="1:13" ht="25.5" hidden="1" customHeight="1">
      <c r="A238" s="59">
        <v>3</v>
      </c>
      <c r="B238" s="61">
        <v>1</v>
      </c>
      <c r="C238" s="61">
        <v>5</v>
      </c>
      <c r="D238" s="61">
        <v>1</v>
      </c>
      <c r="E238" s="61">
        <v>1</v>
      </c>
      <c r="F238" s="62">
        <v>2</v>
      </c>
      <c r="G238" s="89" t="s">
        <v>164</v>
      </c>
      <c r="H238" s="45">
        <v>204</v>
      </c>
      <c r="I238" s="113">
        <v>0</v>
      </c>
      <c r="J238" s="113">
        <v>0</v>
      </c>
      <c r="K238" s="113">
        <v>0</v>
      </c>
      <c r="L238" s="113">
        <v>0</v>
      </c>
      <c r="M238"/>
    </row>
    <row r="239" spans="1:13" ht="28.5" hidden="1" customHeight="1">
      <c r="A239" s="59">
        <v>3</v>
      </c>
      <c r="B239" s="61">
        <v>1</v>
      </c>
      <c r="C239" s="61">
        <v>5</v>
      </c>
      <c r="D239" s="61">
        <v>1</v>
      </c>
      <c r="E239" s="61">
        <v>1</v>
      </c>
      <c r="F239" s="62">
        <v>3</v>
      </c>
      <c r="G239" s="89" t="s">
        <v>165</v>
      </c>
      <c r="H239" s="45">
        <v>205</v>
      </c>
      <c r="I239" s="113">
        <v>0</v>
      </c>
      <c r="J239" s="113">
        <v>0</v>
      </c>
      <c r="K239" s="113">
        <v>0</v>
      </c>
      <c r="L239" s="113">
        <v>0</v>
      </c>
      <c r="M239"/>
    </row>
    <row r="240" spans="1:13" ht="41.25" hidden="1" customHeight="1">
      <c r="A240" s="41">
        <v>3</v>
      </c>
      <c r="B240" s="42">
        <v>2</v>
      </c>
      <c r="C240" s="42"/>
      <c r="D240" s="42"/>
      <c r="E240" s="42"/>
      <c r="F240" s="44"/>
      <c r="G240" s="43" t="s">
        <v>166</v>
      </c>
      <c r="H240" s="45">
        <v>206</v>
      </c>
      <c r="I240" s="109">
        <f>SUM(I241+I273)</f>
        <v>0</v>
      </c>
      <c r="J240" s="132">
        <f>SUM(J241+J273)</f>
        <v>0</v>
      </c>
      <c r="K240" s="110">
        <f>SUM(K241+K273)</f>
        <v>0</v>
      </c>
      <c r="L240" s="110">
        <f>SUM(L241+L273)</f>
        <v>0</v>
      </c>
      <c r="M240"/>
    </row>
    <row r="241" spans="1:13" ht="26.25" hidden="1" customHeight="1">
      <c r="A241" s="74">
        <v>3</v>
      </c>
      <c r="B241" s="84">
        <v>2</v>
      </c>
      <c r="C241" s="85">
        <v>1</v>
      </c>
      <c r="D241" s="85"/>
      <c r="E241" s="85"/>
      <c r="F241" s="86"/>
      <c r="G241" s="78" t="s">
        <v>167</v>
      </c>
      <c r="H241" s="45">
        <v>207</v>
      </c>
      <c r="I241" s="115">
        <f>SUM(I242+I251+I255+I259+I263+I266+I269)</f>
        <v>0</v>
      </c>
      <c r="J241" s="125">
        <f>SUM(J242+J251+J255+J259+J263+J266+J269)</f>
        <v>0</v>
      </c>
      <c r="K241" s="116">
        <f>SUM(K242+K251+K255+K259+K263+K266+K269)</f>
        <v>0</v>
      </c>
      <c r="L241" s="116">
        <f>SUM(L242+L251+L255+L259+L263+L266+L269)</f>
        <v>0</v>
      </c>
      <c r="M241"/>
    </row>
    <row r="242" spans="1:13" ht="30" hidden="1" customHeight="1">
      <c r="A242" s="60">
        <v>3</v>
      </c>
      <c r="B242" s="61">
        <v>2</v>
      </c>
      <c r="C242" s="61">
        <v>1</v>
      </c>
      <c r="D242" s="61">
        <v>1</v>
      </c>
      <c r="E242" s="61"/>
      <c r="F242" s="62"/>
      <c r="G242" s="52" t="s">
        <v>168</v>
      </c>
      <c r="H242" s="45">
        <v>208</v>
      </c>
      <c r="I242" s="115">
        <f>I243</f>
        <v>0</v>
      </c>
      <c r="J242" s="115">
        <f>J243</f>
        <v>0</v>
      </c>
      <c r="K242" s="115">
        <f>K243</f>
        <v>0</v>
      </c>
      <c r="L242" s="115">
        <f>L243</f>
        <v>0</v>
      </c>
      <c r="M242"/>
    </row>
    <row r="243" spans="1:13" ht="27" hidden="1" customHeight="1">
      <c r="A243" s="60">
        <v>3</v>
      </c>
      <c r="B243" s="60">
        <v>2</v>
      </c>
      <c r="C243" s="61">
        <v>1</v>
      </c>
      <c r="D243" s="61">
        <v>1</v>
      </c>
      <c r="E243" s="61">
        <v>1</v>
      </c>
      <c r="F243" s="62"/>
      <c r="G243" s="52" t="s">
        <v>169</v>
      </c>
      <c r="H243" s="45">
        <v>209</v>
      </c>
      <c r="I243" s="109">
        <f>SUM(I244:I244)</f>
        <v>0</v>
      </c>
      <c r="J243" s="132">
        <f>SUM(J244:J244)</f>
        <v>0</v>
      </c>
      <c r="K243" s="110">
        <f>SUM(K244:K244)</f>
        <v>0</v>
      </c>
      <c r="L243" s="110">
        <f>SUM(L244:L244)</f>
        <v>0</v>
      </c>
      <c r="M243"/>
    </row>
    <row r="244" spans="1:13" ht="25.5" hidden="1" customHeight="1">
      <c r="A244" s="74">
        <v>3</v>
      </c>
      <c r="B244" s="74">
        <v>2</v>
      </c>
      <c r="C244" s="85">
        <v>1</v>
      </c>
      <c r="D244" s="85">
        <v>1</v>
      </c>
      <c r="E244" s="85">
        <v>1</v>
      </c>
      <c r="F244" s="86">
        <v>1</v>
      </c>
      <c r="G244" s="78" t="s">
        <v>169</v>
      </c>
      <c r="H244" s="45">
        <v>210</v>
      </c>
      <c r="I244" s="113">
        <v>0</v>
      </c>
      <c r="J244" s="113">
        <v>0</v>
      </c>
      <c r="K244" s="113">
        <v>0</v>
      </c>
      <c r="L244" s="113">
        <v>0</v>
      </c>
      <c r="M244"/>
    </row>
    <row r="245" spans="1:13" ht="25.5" hidden="1" customHeight="1">
      <c r="A245" s="74">
        <v>3</v>
      </c>
      <c r="B245" s="85">
        <v>2</v>
      </c>
      <c r="C245" s="85">
        <v>1</v>
      </c>
      <c r="D245" s="85">
        <v>1</v>
      </c>
      <c r="E245" s="85">
        <v>2</v>
      </c>
      <c r="F245" s="86"/>
      <c r="G245" s="78" t="s">
        <v>170</v>
      </c>
      <c r="H245" s="45">
        <v>211</v>
      </c>
      <c r="I245" s="109">
        <f>SUM(I246:I247)</f>
        <v>0</v>
      </c>
      <c r="J245" s="109">
        <f>SUM(J246:J247)</f>
        <v>0</v>
      </c>
      <c r="K245" s="109">
        <f>SUM(K246:K247)</f>
        <v>0</v>
      </c>
      <c r="L245" s="109">
        <f>SUM(L246:L247)</f>
        <v>0</v>
      </c>
      <c r="M245"/>
    </row>
    <row r="246" spans="1:13" ht="24.75" hidden="1" customHeight="1">
      <c r="A246" s="74">
        <v>3</v>
      </c>
      <c r="B246" s="85">
        <v>2</v>
      </c>
      <c r="C246" s="85">
        <v>1</v>
      </c>
      <c r="D246" s="85">
        <v>1</v>
      </c>
      <c r="E246" s="85">
        <v>2</v>
      </c>
      <c r="F246" s="86">
        <v>1</v>
      </c>
      <c r="G246" s="78" t="s">
        <v>171</v>
      </c>
      <c r="H246" s="45">
        <v>212</v>
      </c>
      <c r="I246" s="113">
        <v>0</v>
      </c>
      <c r="J246" s="113">
        <v>0</v>
      </c>
      <c r="K246" s="113">
        <v>0</v>
      </c>
      <c r="L246" s="113">
        <v>0</v>
      </c>
      <c r="M246"/>
    </row>
    <row r="247" spans="1:13" ht="25.5" hidden="1" customHeight="1">
      <c r="A247" s="74">
        <v>3</v>
      </c>
      <c r="B247" s="85">
        <v>2</v>
      </c>
      <c r="C247" s="85">
        <v>1</v>
      </c>
      <c r="D247" s="85">
        <v>1</v>
      </c>
      <c r="E247" s="85">
        <v>2</v>
      </c>
      <c r="F247" s="86">
        <v>2</v>
      </c>
      <c r="G247" s="78" t="s">
        <v>172</v>
      </c>
      <c r="H247" s="45">
        <v>213</v>
      </c>
      <c r="I247" s="113">
        <v>0</v>
      </c>
      <c r="J247" s="113">
        <v>0</v>
      </c>
      <c r="K247" s="113">
        <v>0</v>
      </c>
      <c r="L247" s="113">
        <v>0</v>
      </c>
      <c r="M247"/>
    </row>
    <row r="248" spans="1:13" ht="25.5" hidden="1" customHeight="1">
      <c r="A248" s="74">
        <v>3</v>
      </c>
      <c r="B248" s="85">
        <v>2</v>
      </c>
      <c r="C248" s="85">
        <v>1</v>
      </c>
      <c r="D248" s="85">
        <v>1</v>
      </c>
      <c r="E248" s="85">
        <v>3</v>
      </c>
      <c r="F248" s="93"/>
      <c r="G248" s="78" t="s">
        <v>173</v>
      </c>
      <c r="H248" s="45">
        <v>214</v>
      </c>
      <c r="I248" s="109">
        <f>SUM(I249:I250)</f>
        <v>0</v>
      </c>
      <c r="J248" s="109">
        <f>SUM(J249:J250)</f>
        <v>0</v>
      </c>
      <c r="K248" s="109">
        <f>SUM(K249:K250)</f>
        <v>0</v>
      </c>
      <c r="L248" s="109">
        <f>SUM(L249:L250)</f>
        <v>0</v>
      </c>
      <c r="M248"/>
    </row>
    <row r="249" spans="1:13" ht="29.25" hidden="1" customHeight="1">
      <c r="A249" s="74">
        <v>3</v>
      </c>
      <c r="B249" s="85">
        <v>2</v>
      </c>
      <c r="C249" s="85">
        <v>1</v>
      </c>
      <c r="D249" s="85">
        <v>1</v>
      </c>
      <c r="E249" s="85">
        <v>3</v>
      </c>
      <c r="F249" s="86">
        <v>1</v>
      </c>
      <c r="G249" s="78" t="s">
        <v>174</v>
      </c>
      <c r="H249" s="45">
        <v>215</v>
      </c>
      <c r="I249" s="113">
        <v>0</v>
      </c>
      <c r="J249" s="113">
        <v>0</v>
      </c>
      <c r="K249" s="113">
        <v>0</v>
      </c>
      <c r="L249" s="113">
        <v>0</v>
      </c>
      <c r="M249"/>
    </row>
    <row r="250" spans="1:13" ht="25.5" hidden="1" customHeight="1">
      <c r="A250" s="74">
        <v>3</v>
      </c>
      <c r="B250" s="85">
        <v>2</v>
      </c>
      <c r="C250" s="85">
        <v>1</v>
      </c>
      <c r="D250" s="85">
        <v>1</v>
      </c>
      <c r="E250" s="85">
        <v>3</v>
      </c>
      <c r="F250" s="86">
        <v>2</v>
      </c>
      <c r="G250" s="78" t="s">
        <v>175</v>
      </c>
      <c r="H250" s="45">
        <v>216</v>
      </c>
      <c r="I250" s="113">
        <v>0</v>
      </c>
      <c r="J250" s="113">
        <v>0</v>
      </c>
      <c r="K250" s="113">
        <v>0</v>
      </c>
      <c r="L250" s="113">
        <v>0</v>
      </c>
      <c r="M250"/>
    </row>
    <row r="251" spans="1:13" ht="27" hidden="1" customHeight="1">
      <c r="A251" s="60">
        <v>3</v>
      </c>
      <c r="B251" s="61">
        <v>2</v>
      </c>
      <c r="C251" s="61">
        <v>1</v>
      </c>
      <c r="D251" s="61">
        <v>2</v>
      </c>
      <c r="E251" s="61"/>
      <c r="F251" s="62"/>
      <c r="G251" s="52" t="s">
        <v>176</v>
      </c>
      <c r="H251" s="45">
        <v>217</v>
      </c>
      <c r="I251" s="109">
        <f>I252</f>
        <v>0</v>
      </c>
      <c r="J251" s="109">
        <f>J252</f>
        <v>0</v>
      </c>
      <c r="K251" s="109">
        <f>K252</f>
        <v>0</v>
      </c>
      <c r="L251" s="109">
        <f>L252</f>
        <v>0</v>
      </c>
      <c r="M251"/>
    </row>
    <row r="252" spans="1:13" ht="27.7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2"/>
      <c r="G252" s="52" t="s">
        <v>176</v>
      </c>
      <c r="H252" s="45">
        <v>218</v>
      </c>
      <c r="I252" s="109">
        <f>SUM(I253:I254)</f>
        <v>0</v>
      </c>
      <c r="J252" s="132">
        <f>SUM(J253:J254)</f>
        <v>0</v>
      </c>
      <c r="K252" s="110">
        <f>SUM(K253:K254)</f>
        <v>0</v>
      </c>
      <c r="L252" s="110">
        <f>SUM(L253:L254)</f>
        <v>0</v>
      </c>
      <c r="M252"/>
    </row>
    <row r="253" spans="1:13" ht="27" hidden="1" customHeight="1">
      <c r="A253" s="74">
        <v>3</v>
      </c>
      <c r="B253" s="84">
        <v>2</v>
      </c>
      <c r="C253" s="85">
        <v>1</v>
      </c>
      <c r="D253" s="85">
        <v>2</v>
      </c>
      <c r="E253" s="85">
        <v>1</v>
      </c>
      <c r="F253" s="86">
        <v>1</v>
      </c>
      <c r="G253" s="78" t="s">
        <v>177</v>
      </c>
      <c r="H253" s="45">
        <v>219</v>
      </c>
      <c r="I253" s="113">
        <v>0</v>
      </c>
      <c r="J253" s="113">
        <v>0</v>
      </c>
      <c r="K253" s="113">
        <v>0</v>
      </c>
      <c r="L253" s="113"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2</v>
      </c>
      <c r="E254" s="61">
        <v>1</v>
      </c>
      <c r="F254" s="62">
        <v>2</v>
      </c>
      <c r="G254" s="52" t="s">
        <v>178</v>
      </c>
      <c r="H254" s="45">
        <v>220</v>
      </c>
      <c r="I254" s="113">
        <v>0</v>
      </c>
      <c r="J254" s="113">
        <v>0</v>
      </c>
      <c r="K254" s="113">
        <v>0</v>
      </c>
      <c r="L254" s="113">
        <v>0</v>
      </c>
      <c r="M254"/>
    </row>
    <row r="255" spans="1:13" ht="26.25" hidden="1" customHeight="1">
      <c r="A255" s="49">
        <v>3</v>
      </c>
      <c r="B255" s="48">
        <v>2</v>
      </c>
      <c r="C255" s="48">
        <v>1</v>
      </c>
      <c r="D255" s="48">
        <v>3</v>
      </c>
      <c r="E255" s="48"/>
      <c r="F255" s="50"/>
      <c r="G255" s="56" t="s">
        <v>179</v>
      </c>
      <c r="H255" s="45">
        <v>221</v>
      </c>
      <c r="I255" s="118">
        <f>I256</f>
        <v>0</v>
      </c>
      <c r="J255" s="119">
        <f>J256</f>
        <v>0</v>
      </c>
      <c r="K255" s="120">
        <f>K256</f>
        <v>0</v>
      </c>
      <c r="L255" s="120">
        <f>L256</f>
        <v>0</v>
      </c>
      <c r="M255"/>
    </row>
    <row r="256" spans="1:13" ht="29.2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2"/>
      <c r="G256" s="56" t="s">
        <v>179</v>
      </c>
      <c r="H256" s="45">
        <v>222</v>
      </c>
      <c r="I256" s="109">
        <f>I257+I258</f>
        <v>0</v>
      </c>
      <c r="J256" s="109">
        <f>J257+J258</f>
        <v>0</v>
      </c>
      <c r="K256" s="109">
        <f>K257+K258</f>
        <v>0</v>
      </c>
      <c r="L256" s="109">
        <f>L257+L258</f>
        <v>0</v>
      </c>
      <c r="M256"/>
    </row>
    <row r="257" spans="1:13" ht="30" hidden="1" customHeight="1">
      <c r="A257" s="60">
        <v>3</v>
      </c>
      <c r="B257" s="61">
        <v>2</v>
      </c>
      <c r="C257" s="61">
        <v>1</v>
      </c>
      <c r="D257" s="61">
        <v>3</v>
      </c>
      <c r="E257" s="61">
        <v>1</v>
      </c>
      <c r="F257" s="62">
        <v>1</v>
      </c>
      <c r="G257" s="52" t="s">
        <v>180</v>
      </c>
      <c r="H257" s="45">
        <v>223</v>
      </c>
      <c r="I257" s="113">
        <v>0</v>
      </c>
      <c r="J257" s="113">
        <v>0</v>
      </c>
      <c r="K257" s="113">
        <v>0</v>
      </c>
      <c r="L257" s="113">
        <v>0</v>
      </c>
      <c r="M257"/>
    </row>
    <row r="258" spans="1:13" ht="27.75" hidden="1" customHeight="1">
      <c r="A258" s="60">
        <v>3</v>
      </c>
      <c r="B258" s="61">
        <v>2</v>
      </c>
      <c r="C258" s="61">
        <v>1</v>
      </c>
      <c r="D258" s="61">
        <v>3</v>
      </c>
      <c r="E258" s="61">
        <v>1</v>
      </c>
      <c r="F258" s="62">
        <v>2</v>
      </c>
      <c r="G258" s="52" t="s">
        <v>181</v>
      </c>
      <c r="H258" s="45">
        <v>224</v>
      </c>
      <c r="I258" s="131">
        <v>0</v>
      </c>
      <c r="J258" s="128">
        <v>0</v>
      </c>
      <c r="K258" s="131">
        <v>0</v>
      </c>
      <c r="L258" s="131">
        <v>0</v>
      </c>
      <c r="M258"/>
    </row>
    <row r="259" spans="1:13" ht="26.25" hidden="1" customHeight="1">
      <c r="A259" s="60">
        <v>3</v>
      </c>
      <c r="B259" s="61">
        <v>2</v>
      </c>
      <c r="C259" s="61">
        <v>1</v>
      </c>
      <c r="D259" s="61">
        <v>4</v>
      </c>
      <c r="E259" s="61"/>
      <c r="F259" s="62"/>
      <c r="G259" s="52" t="s">
        <v>182</v>
      </c>
      <c r="H259" s="45">
        <v>225</v>
      </c>
      <c r="I259" s="109">
        <f>I260</f>
        <v>0</v>
      </c>
      <c r="J259" s="110">
        <f>J260</f>
        <v>0</v>
      </c>
      <c r="K259" s="109">
        <f>K260</f>
        <v>0</v>
      </c>
      <c r="L259" s="110">
        <f>L260</f>
        <v>0</v>
      </c>
      <c r="M259"/>
    </row>
    <row r="260" spans="1:13" ht="27.75" hidden="1" customHeight="1">
      <c r="A260" s="49">
        <v>3</v>
      </c>
      <c r="B260" s="48">
        <v>2</v>
      </c>
      <c r="C260" s="48">
        <v>1</v>
      </c>
      <c r="D260" s="48">
        <v>4</v>
      </c>
      <c r="E260" s="48">
        <v>1</v>
      </c>
      <c r="F260" s="50"/>
      <c r="G260" s="56" t="s">
        <v>182</v>
      </c>
      <c r="H260" s="45">
        <v>226</v>
      </c>
      <c r="I260" s="118">
        <f>SUM(I261:I262)</f>
        <v>0</v>
      </c>
      <c r="J260" s="119">
        <f>SUM(J261:J262)</f>
        <v>0</v>
      </c>
      <c r="K260" s="120">
        <f>SUM(K261:K262)</f>
        <v>0</v>
      </c>
      <c r="L260" s="120">
        <f>SUM(L261:L262)</f>
        <v>0</v>
      </c>
      <c r="M260"/>
    </row>
    <row r="261" spans="1:13" ht="25.5" hidden="1" customHeight="1">
      <c r="A261" s="60">
        <v>3</v>
      </c>
      <c r="B261" s="61">
        <v>2</v>
      </c>
      <c r="C261" s="61">
        <v>1</v>
      </c>
      <c r="D261" s="61">
        <v>4</v>
      </c>
      <c r="E261" s="61">
        <v>1</v>
      </c>
      <c r="F261" s="62">
        <v>1</v>
      </c>
      <c r="G261" s="52" t="s">
        <v>183</v>
      </c>
      <c r="H261" s="45">
        <v>227</v>
      </c>
      <c r="I261" s="113">
        <v>0</v>
      </c>
      <c r="J261" s="113">
        <v>0</v>
      </c>
      <c r="K261" s="113">
        <v>0</v>
      </c>
      <c r="L261" s="113">
        <v>0</v>
      </c>
      <c r="M261"/>
    </row>
    <row r="262" spans="1:13" ht="27.75" hidden="1" customHeight="1">
      <c r="A262" s="60">
        <v>3</v>
      </c>
      <c r="B262" s="61">
        <v>2</v>
      </c>
      <c r="C262" s="61">
        <v>1</v>
      </c>
      <c r="D262" s="61">
        <v>4</v>
      </c>
      <c r="E262" s="61">
        <v>1</v>
      </c>
      <c r="F262" s="62">
        <v>2</v>
      </c>
      <c r="G262" s="52" t="s">
        <v>184</v>
      </c>
      <c r="H262" s="45">
        <v>228</v>
      </c>
      <c r="I262" s="113">
        <v>0</v>
      </c>
      <c r="J262" s="113">
        <v>0</v>
      </c>
      <c r="K262" s="113">
        <v>0</v>
      </c>
      <c r="L262" s="113">
        <v>0</v>
      </c>
      <c r="M262"/>
    </row>
    <row r="263" spans="1:13" hidden="1">
      <c r="A263" s="60">
        <v>3</v>
      </c>
      <c r="B263" s="61">
        <v>2</v>
      </c>
      <c r="C263" s="61">
        <v>1</v>
      </c>
      <c r="D263" s="61">
        <v>5</v>
      </c>
      <c r="E263" s="61"/>
      <c r="F263" s="62"/>
      <c r="G263" s="52" t="s">
        <v>185</v>
      </c>
      <c r="H263" s="45">
        <v>229</v>
      </c>
      <c r="I263" s="109">
        <f t="shared" ref="I263:L264" si="26">I264</f>
        <v>0</v>
      </c>
      <c r="J263" s="132">
        <f t="shared" si="26"/>
        <v>0</v>
      </c>
      <c r="K263" s="110">
        <f t="shared" si="26"/>
        <v>0</v>
      </c>
      <c r="L263" s="110">
        <f t="shared" si="26"/>
        <v>0</v>
      </c>
    </row>
    <row r="264" spans="1:13" ht="29.25" hidden="1" customHeight="1">
      <c r="A264" s="60">
        <v>3</v>
      </c>
      <c r="B264" s="61">
        <v>2</v>
      </c>
      <c r="C264" s="61">
        <v>1</v>
      </c>
      <c r="D264" s="61">
        <v>5</v>
      </c>
      <c r="E264" s="61">
        <v>1</v>
      </c>
      <c r="F264" s="62"/>
      <c r="G264" s="52" t="s">
        <v>185</v>
      </c>
      <c r="H264" s="45">
        <v>230</v>
      </c>
      <c r="I264" s="110">
        <f t="shared" si="26"/>
        <v>0</v>
      </c>
      <c r="J264" s="132">
        <f t="shared" si="26"/>
        <v>0</v>
      </c>
      <c r="K264" s="110">
        <f t="shared" si="26"/>
        <v>0</v>
      </c>
      <c r="L264" s="110">
        <f t="shared" si="26"/>
        <v>0</v>
      </c>
      <c r="M264"/>
    </row>
    <row r="265" spans="1:13" hidden="1">
      <c r="A265" s="84">
        <v>3</v>
      </c>
      <c r="B265" s="85">
        <v>2</v>
      </c>
      <c r="C265" s="85">
        <v>1</v>
      </c>
      <c r="D265" s="85">
        <v>5</v>
      </c>
      <c r="E265" s="85">
        <v>1</v>
      </c>
      <c r="F265" s="86">
        <v>1</v>
      </c>
      <c r="G265" s="52" t="s">
        <v>185</v>
      </c>
      <c r="H265" s="45">
        <v>231</v>
      </c>
      <c r="I265" s="131">
        <v>0</v>
      </c>
      <c r="J265" s="131">
        <v>0</v>
      </c>
      <c r="K265" s="131">
        <v>0</v>
      </c>
      <c r="L265" s="131">
        <v>0</v>
      </c>
    </row>
    <row r="266" spans="1:13" hidden="1">
      <c r="A266" s="60">
        <v>3</v>
      </c>
      <c r="B266" s="61">
        <v>2</v>
      </c>
      <c r="C266" s="61">
        <v>1</v>
      </c>
      <c r="D266" s="61">
        <v>6</v>
      </c>
      <c r="E266" s="61"/>
      <c r="F266" s="62"/>
      <c r="G266" s="52" t="s">
        <v>186</v>
      </c>
      <c r="H266" s="45">
        <v>232</v>
      </c>
      <c r="I266" s="109">
        <f t="shared" ref="I266:L267" si="27">I267</f>
        <v>0</v>
      </c>
      <c r="J266" s="132">
        <f t="shared" si="27"/>
        <v>0</v>
      </c>
      <c r="K266" s="110">
        <f t="shared" si="27"/>
        <v>0</v>
      </c>
      <c r="L266" s="110">
        <f t="shared" si="27"/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6</v>
      </c>
      <c r="E267" s="61">
        <v>1</v>
      </c>
      <c r="F267" s="62"/>
      <c r="G267" s="52" t="s">
        <v>186</v>
      </c>
      <c r="H267" s="45">
        <v>233</v>
      </c>
      <c r="I267" s="109">
        <f t="shared" si="27"/>
        <v>0</v>
      </c>
      <c r="J267" s="132">
        <f t="shared" si="27"/>
        <v>0</v>
      </c>
      <c r="K267" s="110">
        <f t="shared" si="27"/>
        <v>0</v>
      </c>
      <c r="L267" s="110">
        <f t="shared" si="27"/>
        <v>0</v>
      </c>
    </row>
    <row r="268" spans="1:13" ht="24" hidden="1" customHeight="1">
      <c r="A268" s="49">
        <v>3</v>
      </c>
      <c r="B268" s="49">
        <v>2</v>
      </c>
      <c r="C268" s="61">
        <v>1</v>
      </c>
      <c r="D268" s="61">
        <v>6</v>
      </c>
      <c r="E268" s="61">
        <v>1</v>
      </c>
      <c r="F268" s="62">
        <v>1</v>
      </c>
      <c r="G268" s="52" t="s">
        <v>186</v>
      </c>
      <c r="H268" s="45">
        <v>234</v>
      </c>
      <c r="I268" s="131">
        <v>0</v>
      </c>
      <c r="J268" s="131">
        <v>0</v>
      </c>
      <c r="K268" s="131">
        <v>0</v>
      </c>
      <c r="L268" s="131">
        <v>0</v>
      </c>
      <c r="M268"/>
    </row>
    <row r="269" spans="1:13" ht="27.75" hidden="1" customHeight="1">
      <c r="A269" s="60">
        <v>3</v>
      </c>
      <c r="B269" s="60">
        <v>2</v>
      </c>
      <c r="C269" s="61">
        <v>1</v>
      </c>
      <c r="D269" s="61">
        <v>7</v>
      </c>
      <c r="E269" s="61"/>
      <c r="F269" s="62"/>
      <c r="G269" s="52" t="s">
        <v>187</v>
      </c>
      <c r="H269" s="45">
        <v>235</v>
      </c>
      <c r="I269" s="109">
        <f>I270</f>
        <v>0</v>
      </c>
      <c r="J269" s="132">
        <f>J270</f>
        <v>0</v>
      </c>
      <c r="K269" s="110">
        <f>K270</f>
        <v>0</v>
      </c>
      <c r="L269" s="110">
        <f>L270</f>
        <v>0</v>
      </c>
      <c r="M269"/>
    </row>
    <row r="270" spans="1:13" hidden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2"/>
      <c r="G270" s="52" t="s">
        <v>187</v>
      </c>
      <c r="H270" s="45">
        <v>236</v>
      </c>
      <c r="I270" s="109">
        <f>I271+I272</f>
        <v>0</v>
      </c>
      <c r="J270" s="109">
        <f>J271+J272</f>
        <v>0</v>
      </c>
      <c r="K270" s="109">
        <f>K271+K272</f>
        <v>0</v>
      </c>
      <c r="L270" s="109">
        <f>L271+L272</f>
        <v>0</v>
      </c>
    </row>
    <row r="271" spans="1:13" ht="27" hidden="1" customHeight="1">
      <c r="A271" s="60">
        <v>3</v>
      </c>
      <c r="B271" s="61">
        <v>2</v>
      </c>
      <c r="C271" s="61">
        <v>1</v>
      </c>
      <c r="D271" s="61">
        <v>7</v>
      </c>
      <c r="E271" s="61">
        <v>1</v>
      </c>
      <c r="F271" s="62">
        <v>1</v>
      </c>
      <c r="G271" s="52" t="s">
        <v>188</v>
      </c>
      <c r="H271" s="45">
        <v>237</v>
      </c>
      <c r="I271" s="112">
        <v>0</v>
      </c>
      <c r="J271" s="113">
        <v>0</v>
      </c>
      <c r="K271" s="113">
        <v>0</v>
      </c>
      <c r="L271" s="113">
        <v>0</v>
      </c>
      <c r="M271"/>
    </row>
    <row r="272" spans="1:13" ht="24.75" hidden="1" customHeight="1">
      <c r="A272" s="60">
        <v>3</v>
      </c>
      <c r="B272" s="61">
        <v>2</v>
      </c>
      <c r="C272" s="61">
        <v>1</v>
      </c>
      <c r="D272" s="61">
        <v>7</v>
      </c>
      <c r="E272" s="61">
        <v>1</v>
      </c>
      <c r="F272" s="62">
        <v>2</v>
      </c>
      <c r="G272" s="52" t="s">
        <v>189</v>
      </c>
      <c r="H272" s="45">
        <v>238</v>
      </c>
      <c r="I272" s="113">
        <v>0</v>
      </c>
      <c r="J272" s="113">
        <v>0</v>
      </c>
      <c r="K272" s="113">
        <v>0</v>
      </c>
      <c r="L272" s="113">
        <v>0</v>
      </c>
      <c r="M272"/>
    </row>
    <row r="273" spans="1:13" ht="38.25" hidden="1" customHeight="1">
      <c r="A273" s="60">
        <v>3</v>
      </c>
      <c r="B273" s="61">
        <v>2</v>
      </c>
      <c r="C273" s="61">
        <v>2</v>
      </c>
      <c r="D273" s="94"/>
      <c r="E273" s="94"/>
      <c r="F273" s="95"/>
      <c r="G273" s="52" t="s">
        <v>190</v>
      </c>
      <c r="H273" s="45">
        <v>239</v>
      </c>
      <c r="I273" s="109">
        <f>SUM(I274+I283+I287+I291+I295+I298+I301)</f>
        <v>0</v>
      </c>
      <c r="J273" s="132">
        <f>SUM(J274+J283+J287+J291+J295+J298+J301)</f>
        <v>0</v>
      </c>
      <c r="K273" s="110">
        <f>SUM(K274+K283+K287+K291+K295+K298+K301)</f>
        <v>0</v>
      </c>
      <c r="L273" s="110">
        <f>SUM(L274+L283+L287+L291+L295+L298+L301)</f>
        <v>0</v>
      </c>
      <c r="M273"/>
    </row>
    <row r="274" spans="1:13" hidden="1">
      <c r="A274" s="60">
        <v>3</v>
      </c>
      <c r="B274" s="61">
        <v>2</v>
      </c>
      <c r="C274" s="61">
        <v>2</v>
      </c>
      <c r="D274" s="61">
        <v>1</v>
      </c>
      <c r="E274" s="61"/>
      <c r="F274" s="62"/>
      <c r="G274" s="52" t="s">
        <v>191</v>
      </c>
      <c r="H274" s="45">
        <v>240</v>
      </c>
      <c r="I274" s="109">
        <f>I275</f>
        <v>0</v>
      </c>
      <c r="J274" s="109">
        <f>J275</f>
        <v>0</v>
      </c>
      <c r="K274" s="109">
        <f>K275</f>
        <v>0</v>
      </c>
      <c r="L274" s="109">
        <f>L275</f>
        <v>0</v>
      </c>
    </row>
    <row r="275" spans="1:13" hidden="1">
      <c r="A275" s="59">
        <v>3</v>
      </c>
      <c r="B275" s="60">
        <v>2</v>
      </c>
      <c r="C275" s="61">
        <v>2</v>
      </c>
      <c r="D275" s="61">
        <v>1</v>
      </c>
      <c r="E275" s="61">
        <v>1</v>
      </c>
      <c r="F275" s="62"/>
      <c r="G275" s="52" t="s">
        <v>169</v>
      </c>
      <c r="H275" s="45">
        <v>241</v>
      </c>
      <c r="I275" s="109">
        <f>SUM(I276)</f>
        <v>0</v>
      </c>
      <c r="J275" s="109">
        <f>SUM(J276)</f>
        <v>0</v>
      </c>
      <c r="K275" s="109">
        <f>SUM(K276)</f>
        <v>0</v>
      </c>
      <c r="L275" s="109">
        <f>SUM(L276)</f>
        <v>0</v>
      </c>
    </row>
    <row r="276" spans="1:13" hidden="1">
      <c r="A276" s="59">
        <v>3</v>
      </c>
      <c r="B276" s="60">
        <v>2</v>
      </c>
      <c r="C276" s="61">
        <v>2</v>
      </c>
      <c r="D276" s="61">
        <v>1</v>
      </c>
      <c r="E276" s="61">
        <v>1</v>
      </c>
      <c r="F276" s="62">
        <v>1</v>
      </c>
      <c r="G276" s="52" t="s">
        <v>169</v>
      </c>
      <c r="H276" s="45">
        <v>242</v>
      </c>
      <c r="I276" s="113">
        <v>0</v>
      </c>
      <c r="J276" s="113">
        <v>0</v>
      </c>
      <c r="K276" s="113">
        <v>0</v>
      </c>
      <c r="L276" s="113">
        <v>0</v>
      </c>
    </row>
    <row r="277" spans="1:13" ht="24" hidden="1" customHeight="1">
      <c r="A277" s="59">
        <v>3</v>
      </c>
      <c r="B277" s="60">
        <v>2</v>
      </c>
      <c r="C277" s="61">
        <v>2</v>
      </c>
      <c r="D277" s="61">
        <v>1</v>
      </c>
      <c r="E277" s="61">
        <v>2</v>
      </c>
      <c r="F277" s="62"/>
      <c r="G277" s="52" t="s">
        <v>192</v>
      </c>
      <c r="H277" s="45">
        <v>243</v>
      </c>
      <c r="I277" s="109">
        <f>SUM(I278:I279)</f>
        <v>0</v>
      </c>
      <c r="J277" s="109">
        <f>SUM(J278:J279)</f>
        <v>0</v>
      </c>
      <c r="K277" s="109">
        <f>SUM(K278:K279)</f>
        <v>0</v>
      </c>
      <c r="L277" s="109">
        <f>SUM(L278:L279)</f>
        <v>0</v>
      </c>
      <c r="M277"/>
    </row>
    <row r="278" spans="1:13" ht="24" hidden="1" customHeight="1">
      <c r="A278" s="59">
        <v>3</v>
      </c>
      <c r="B278" s="60">
        <v>2</v>
      </c>
      <c r="C278" s="61">
        <v>2</v>
      </c>
      <c r="D278" s="61">
        <v>1</v>
      </c>
      <c r="E278" s="61">
        <v>2</v>
      </c>
      <c r="F278" s="62">
        <v>1</v>
      </c>
      <c r="G278" s="52" t="s">
        <v>171</v>
      </c>
      <c r="H278" s="45">
        <v>244</v>
      </c>
      <c r="I278" s="113">
        <v>0</v>
      </c>
      <c r="J278" s="112">
        <v>0</v>
      </c>
      <c r="K278" s="113">
        <v>0</v>
      </c>
      <c r="L278" s="113">
        <v>0</v>
      </c>
      <c r="M278"/>
    </row>
    <row r="279" spans="1:13" ht="32.25" hidden="1" customHeight="1">
      <c r="A279" s="59">
        <v>3</v>
      </c>
      <c r="B279" s="60">
        <v>2</v>
      </c>
      <c r="C279" s="61">
        <v>2</v>
      </c>
      <c r="D279" s="61">
        <v>1</v>
      </c>
      <c r="E279" s="61">
        <v>2</v>
      </c>
      <c r="F279" s="62">
        <v>2</v>
      </c>
      <c r="G279" s="52" t="s">
        <v>172</v>
      </c>
      <c r="H279" s="45">
        <v>245</v>
      </c>
      <c r="I279" s="113">
        <v>0</v>
      </c>
      <c r="J279" s="112">
        <v>0</v>
      </c>
      <c r="K279" s="113">
        <v>0</v>
      </c>
      <c r="L279" s="113">
        <v>0</v>
      </c>
      <c r="M279"/>
    </row>
    <row r="280" spans="1:13" ht="27" hidden="1" customHeight="1">
      <c r="A280" s="59">
        <v>3</v>
      </c>
      <c r="B280" s="60">
        <v>2</v>
      </c>
      <c r="C280" s="61">
        <v>2</v>
      </c>
      <c r="D280" s="61">
        <v>1</v>
      </c>
      <c r="E280" s="61">
        <v>3</v>
      </c>
      <c r="F280" s="62"/>
      <c r="G280" s="52" t="s">
        <v>173</v>
      </c>
      <c r="H280" s="45">
        <v>246</v>
      </c>
      <c r="I280" s="109">
        <f>SUM(I281:I282)</f>
        <v>0</v>
      </c>
      <c r="J280" s="109">
        <f>SUM(J281:J282)</f>
        <v>0</v>
      </c>
      <c r="K280" s="109">
        <f>SUM(K281:K282)</f>
        <v>0</v>
      </c>
      <c r="L280" s="109">
        <f>SUM(L281:L282)</f>
        <v>0</v>
      </c>
      <c r="M280"/>
    </row>
    <row r="281" spans="1:13" ht="27.75" hidden="1" customHeight="1">
      <c r="A281" s="59">
        <v>3</v>
      </c>
      <c r="B281" s="60">
        <v>2</v>
      </c>
      <c r="C281" s="61">
        <v>2</v>
      </c>
      <c r="D281" s="61">
        <v>1</v>
      </c>
      <c r="E281" s="61">
        <v>3</v>
      </c>
      <c r="F281" s="62">
        <v>1</v>
      </c>
      <c r="G281" s="52" t="s">
        <v>174</v>
      </c>
      <c r="H281" s="45">
        <v>247</v>
      </c>
      <c r="I281" s="113">
        <v>0</v>
      </c>
      <c r="J281" s="112">
        <v>0</v>
      </c>
      <c r="K281" s="113">
        <v>0</v>
      </c>
      <c r="L281" s="113">
        <v>0</v>
      </c>
      <c r="M281"/>
    </row>
    <row r="282" spans="1:13" ht="27" hidden="1" customHeight="1">
      <c r="A282" s="59">
        <v>3</v>
      </c>
      <c r="B282" s="60">
        <v>2</v>
      </c>
      <c r="C282" s="61">
        <v>2</v>
      </c>
      <c r="D282" s="61">
        <v>1</v>
      </c>
      <c r="E282" s="61">
        <v>3</v>
      </c>
      <c r="F282" s="62">
        <v>2</v>
      </c>
      <c r="G282" s="52" t="s">
        <v>193</v>
      </c>
      <c r="H282" s="45">
        <v>248</v>
      </c>
      <c r="I282" s="113">
        <v>0</v>
      </c>
      <c r="J282" s="112">
        <v>0</v>
      </c>
      <c r="K282" s="113">
        <v>0</v>
      </c>
      <c r="L282" s="113">
        <v>0</v>
      </c>
      <c r="M282"/>
    </row>
    <row r="283" spans="1:13" ht="25.5" hidden="1" customHeight="1">
      <c r="A283" s="59">
        <v>3</v>
      </c>
      <c r="B283" s="60">
        <v>2</v>
      </c>
      <c r="C283" s="61">
        <v>2</v>
      </c>
      <c r="D283" s="61">
        <v>2</v>
      </c>
      <c r="E283" s="61"/>
      <c r="F283" s="62"/>
      <c r="G283" s="52" t="s">
        <v>194</v>
      </c>
      <c r="H283" s="45">
        <v>249</v>
      </c>
      <c r="I283" s="109">
        <f>I284</f>
        <v>0</v>
      </c>
      <c r="J283" s="110">
        <f>J284</f>
        <v>0</v>
      </c>
      <c r="K283" s="109">
        <f>K284</f>
        <v>0</v>
      </c>
      <c r="L283" s="110">
        <f>L284</f>
        <v>0</v>
      </c>
      <c r="M283"/>
    </row>
    <row r="284" spans="1:13" ht="32.25" hidden="1" customHeight="1">
      <c r="A284" s="60">
        <v>3</v>
      </c>
      <c r="B284" s="61">
        <v>2</v>
      </c>
      <c r="C284" s="48">
        <v>2</v>
      </c>
      <c r="D284" s="48">
        <v>2</v>
      </c>
      <c r="E284" s="48">
        <v>1</v>
      </c>
      <c r="F284" s="50"/>
      <c r="G284" s="52" t="s">
        <v>194</v>
      </c>
      <c r="H284" s="45">
        <v>250</v>
      </c>
      <c r="I284" s="118">
        <f>SUM(I285:I286)</f>
        <v>0</v>
      </c>
      <c r="J284" s="119">
        <f>SUM(J285:J286)</f>
        <v>0</v>
      </c>
      <c r="K284" s="120">
        <f>SUM(K285:K286)</f>
        <v>0</v>
      </c>
      <c r="L284" s="120">
        <f>SUM(L285:L286)</f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2</v>
      </c>
      <c r="E285" s="61">
        <v>1</v>
      </c>
      <c r="F285" s="62">
        <v>1</v>
      </c>
      <c r="G285" s="52" t="s">
        <v>195</v>
      </c>
      <c r="H285" s="45">
        <v>251</v>
      </c>
      <c r="I285" s="113">
        <v>0</v>
      </c>
      <c r="J285" s="113">
        <v>0</v>
      </c>
      <c r="K285" s="113">
        <v>0</v>
      </c>
      <c r="L285" s="113">
        <v>0</v>
      </c>
      <c r="M285"/>
    </row>
    <row r="286" spans="1:13" ht="25.5" hidden="1" customHeight="1">
      <c r="A286" s="60">
        <v>3</v>
      </c>
      <c r="B286" s="61">
        <v>2</v>
      </c>
      <c r="C286" s="61">
        <v>2</v>
      </c>
      <c r="D286" s="61">
        <v>2</v>
      </c>
      <c r="E286" s="61">
        <v>1</v>
      </c>
      <c r="F286" s="62">
        <v>2</v>
      </c>
      <c r="G286" s="59" t="s">
        <v>196</v>
      </c>
      <c r="H286" s="45">
        <v>252</v>
      </c>
      <c r="I286" s="113">
        <v>0</v>
      </c>
      <c r="J286" s="113">
        <v>0</v>
      </c>
      <c r="K286" s="113">
        <v>0</v>
      </c>
      <c r="L286" s="113">
        <v>0</v>
      </c>
      <c r="M286"/>
    </row>
    <row r="287" spans="1:13" ht="25.5" hidden="1" customHeight="1">
      <c r="A287" s="60">
        <v>3</v>
      </c>
      <c r="B287" s="61">
        <v>2</v>
      </c>
      <c r="C287" s="61">
        <v>2</v>
      </c>
      <c r="D287" s="61">
        <v>3</v>
      </c>
      <c r="E287" s="61"/>
      <c r="F287" s="62"/>
      <c r="G287" s="52" t="s">
        <v>197</v>
      </c>
      <c r="H287" s="45">
        <v>253</v>
      </c>
      <c r="I287" s="109">
        <f>I288</f>
        <v>0</v>
      </c>
      <c r="J287" s="132">
        <f>J288</f>
        <v>0</v>
      </c>
      <c r="K287" s="110">
        <f>K288</f>
        <v>0</v>
      </c>
      <c r="L287" s="110">
        <f>L288</f>
        <v>0</v>
      </c>
      <c r="M287"/>
    </row>
    <row r="288" spans="1:13" ht="30" hidden="1" customHeight="1">
      <c r="A288" s="49">
        <v>3</v>
      </c>
      <c r="B288" s="61">
        <v>2</v>
      </c>
      <c r="C288" s="61">
        <v>2</v>
      </c>
      <c r="D288" s="61">
        <v>3</v>
      </c>
      <c r="E288" s="61">
        <v>1</v>
      </c>
      <c r="F288" s="62"/>
      <c r="G288" s="52" t="s">
        <v>197</v>
      </c>
      <c r="H288" s="45">
        <v>254</v>
      </c>
      <c r="I288" s="109">
        <f>I289+I290</f>
        <v>0</v>
      </c>
      <c r="J288" s="109">
        <f>J289+J290</f>
        <v>0</v>
      </c>
      <c r="K288" s="109">
        <f>K289+K290</f>
        <v>0</v>
      </c>
      <c r="L288" s="109">
        <f>L289+L290</f>
        <v>0</v>
      </c>
      <c r="M288"/>
    </row>
    <row r="289" spans="1:13" ht="31.5" hidden="1" customHeight="1">
      <c r="A289" s="49">
        <v>3</v>
      </c>
      <c r="B289" s="61">
        <v>2</v>
      </c>
      <c r="C289" s="61">
        <v>2</v>
      </c>
      <c r="D289" s="61">
        <v>3</v>
      </c>
      <c r="E289" s="61">
        <v>1</v>
      </c>
      <c r="F289" s="62">
        <v>1</v>
      </c>
      <c r="G289" s="52" t="s">
        <v>198</v>
      </c>
      <c r="H289" s="45">
        <v>255</v>
      </c>
      <c r="I289" s="113">
        <v>0</v>
      </c>
      <c r="J289" s="113">
        <v>0</v>
      </c>
      <c r="K289" s="113">
        <v>0</v>
      </c>
      <c r="L289" s="113">
        <v>0</v>
      </c>
      <c r="M289"/>
    </row>
    <row r="290" spans="1:13" ht="25.5" hidden="1" customHeight="1">
      <c r="A290" s="49">
        <v>3</v>
      </c>
      <c r="B290" s="61">
        <v>2</v>
      </c>
      <c r="C290" s="61">
        <v>2</v>
      </c>
      <c r="D290" s="61">
        <v>3</v>
      </c>
      <c r="E290" s="61">
        <v>1</v>
      </c>
      <c r="F290" s="62">
        <v>2</v>
      </c>
      <c r="G290" s="52" t="s">
        <v>199</v>
      </c>
      <c r="H290" s="45">
        <v>256</v>
      </c>
      <c r="I290" s="113">
        <v>0</v>
      </c>
      <c r="J290" s="113">
        <v>0</v>
      </c>
      <c r="K290" s="113">
        <v>0</v>
      </c>
      <c r="L290" s="113">
        <v>0</v>
      </c>
      <c r="M290"/>
    </row>
    <row r="291" spans="1:13" ht="27" hidden="1" customHeight="1">
      <c r="A291" s="60">
        <v>3</v>
      </c>
      <c r="B291" s="61">
        <v>2</v>
      </c>
      <c r="C291" s="61">
        <v>2</v>
      </c>
      <c r="D291" s="61">
        <v>4</v>
      </c>
      <c r="E291" s="61"/>
      <c r="F291" s="62"/>
      <c r="G291" s="52" t="s">
        <v>200</v>
      </c>
      <c r="H291" s="45">
        <v>257</v>
      </c>
      <c r="I291" s="109">
        <f>I292</f>
        <v>0</v>
      </c>
      <c r="J291" s="132">
        <f>J292</f>
        <v>0</v>
      </c>
      <c r="K291" s="110">
        <f>K292</f>
        <v>0</v>
      </c>
      <c r="L291" s="110">
        <f>L292</f>
        <v>0</v>
      </c>
      <c r="M291"/>
    </row>
    <row r="292" spans="1:13" hidden="1">
      <c r="A292" s="60">
        <v>3</v>
      </c>
      <c r="B292" s="61">
        <v>2</v>
      </c>
      <c r="C292" s="61">
        <v>2</v>
      </c>
      <c r="D292" s="61">
        <v>4</v>
      </c>
      <c r="E292" s="61">
        <v>1</v>
      </c>
      <c r="F292" s="62"/>
      <c r="G292" s="52" t="s">
        <v>200</v>
      </c>
      <c r="H292" s="45">
        <v>258</v>
      </c>
      <c r="I292" s="109">
        <f>SUM(I293:I294)</f>
        <v>0</v>
      </c>
      <c r="J292" s="132">
        <f>SUM(J293:J294)</f>
        <v>0</v>
      </c>
      <c r="K292" s="110">
        <f>SUM(K293:K294)</f>
        <v>0</v>
      </c>
      <c r="L292" s="110">
        <f>SUM(L293:L294)</f>
        <v>0</v>
      </c>
    </row>
    <row r="293" spans="1:13" ht="30.75" hidden="1" customHeight="1">
      <c r="A293" s="60">
        <v>3</v>
      </c>
      <c r="B293" s="61">
        <v>2</v>
      </c>
      <c r="C293" s="61">
        <v>2</v>
      </c>
      <c r="D293" s="61">
        <v>4</v>
      </c>
      <c r="E293" s="61">
        <v>1</v>
      </c>
      <c r="F293" s="62">
        <v>1</v>
      </c>
      <c r="G293" s="52" t="s">
        <v>201</v>
      </c>
      <c r="H293" s="45">
        <v>259</v>
      </c>
      <c r="I293" s="113">
        <v>0</v>
      </c>
      <c r="J293" s="113">
        <v>0</v>
      </c>
      <c r="K293" s="113">
        <v>0</v>
      </c>
      <c r="L293" s="113">
        <v>0</v>
      </c>
      <c r="M293"/>
    </row>
    <row r="294" spans="1:13" ht="27.75" hidden="1" customHeight="1">
      <c r="A294" s="49">
        <v>3</v>
      </c>
      <c r="B294" s="48">
        <v>2</v>
      </c>
      <c r="C294" s="48">
        <v>2</v>
      </c>
      <c r="D294" s="48">
        <v>4</v>
      </c>
      <c r="E294" s="48">
        <v>1</v>
      </c>
      <c r="F294" s="50">
        <v>2</v>
      </c>
      <c r="G294" s="59" t="s">
        <v>202</v>
      </c>
      <c r="H294" s="45">
        <v>260</v>
      </c>
      <c r="I294" s="113">
        <v>0</v>
      </c>
      <c r="J294" s="113">
        <v>0</v>
      </c>
      <c r="K294" s="113">
        <v>0</v>
      </c>
      <c r="L294" s="113">
        <v>0</v>
      </c>
      <c r="M294"/>
    </row>
    <row r="295" spans="1:13" ht="28.5" hidden="1" customHeight="1">
      <c r="A295" s="60">
        <v>3</v>
      </c>
      <c r="B295" s="61">
        <v>2</v>
      </c>
      <c r="C295" s="61">
        <v>2</v>
      </c>
      <c r="D295" s="61">
        <v>5</v>
      </c>
      <c r="E295" s="61"/>
      <c r="F295" s="62"/>
      <c r="G295" s="52" t="s">
        <v>203</v>
      </c>
      <c r="H295" s="45">
        <v>261</v>
      </c>
      <c r="I295" s="109">
        <f t="shared" ref="I295:L296" si="28">I296</f>
        <v>0</v>
      </c>
      <c r="J295" s="132">
        <f t="shared" si="28"/>
        <v>0</v>
      </c>
      <c r="K295" s="110">
        <f t="shared" si="28"/>
        <v>0</v>
      </c>
      <c r="L295" s="110">
        <f t="shared" si="28"/>
        <v>0</v>
      </c>
      <c r="M295"/>
    </row>
    <row r="296" spans="1:13" ht="26.25" hidden="1" customHeight="1">
      <c r="A296" s="60">
        <v>3</v>
      </c>
      <c r="B296" s="61">
        <v>2</v>
      </c>
      <c r="C296" s="61">
        <v>2</v>
      </c>
      <c r="D296" s="61">
        <v>5</v>
      </c>
      <c r="E296" s="61">
        <v>1</v>
      </c>
      <c r="F296" s="62"/>
      <c r="G296" s="52" t="s">
        <v>203</v>
      </c>
      <c r="H296" s="45">
        <v>262</v>
      </c>
      <c r="I296" s="109">
        <f t="shared" si="28"/>
        <v>0</v>
      </c>
      <c r="J296" s="132">
        <f t="shared" si="28"/>
        <v>0</v>
      </c>
      <c r="K296" s="110">
        <f t="shared" si="28"/>
        <v>0</v>
      </c>
      <c r="L296" s="110">
        <f t="shared" si="28"/>
        <v>0</v>
      </c>
      <c r="M296"/>
    </row>
    <row r="297" spans="1:13" ht="26.25" hidden="1" customHeight="1">
      <c r="A297" s="60">
        <v>3</v>
      </c>
      <c r="B297" s="61">
        <v>2</v>
      </c>
      <c r="C297" s="61">
        <v>2</v>
      </c>
      <c r="D297" s="61">
        <v>5</v>
      </c>
      <c r="E297" s="61">
        <v>1</v>
      </c>
      <c r="F297" s="62">
        <v>1</v>
      </c>
      <c r="G297" s="52" t="s">
        <v>203</v>
      </c>
      <c r="H297" s="45">
        <v>263</v>
      </c>
      <c r="I297" s="113">
        <v>0</v>
      </c>
      <c r="J297" s="113">
        <v>0</v>
      </c>
      <c r="K297" s="113">
        <v>0</v>
      </c>
      <c r="L297" s="113">
        <v>0</v>
      </c>
      <c r="M297"/>
    </row>
    <row r="298" spans="1:13" ht="26.25" hidden="1" customHeight="1">
      <c r="A298" s="60">
        <v>3</v>
      </c>
      <c r="B298" s="61">
        <v>2</v>
      </c>
      <c r="C298" s="61">
        <v>2</v>
      </c>
      <c r="D298" s="61">
        <v>6</v>
      </c>
      <c r="E298" s="61"/>
      <c r="F298" s="62"/>
      <c r="G298" s="52" t="s">
        <v>186</v>
      </c>
      <c r="H298" s="45">
        <v>264</v>
      </c>
      <c r="I298" s="109">
        <f t="shared" ref="I298:L299" si="29">I299</f>
        <v>0</v>
      </c>
      <c r="J298" s="135">
        <f t="shared" si="29"/>
        <v>0</v>
      </c>
      <c r="K298" s="110">
        <f t="shared" si="29"/>
        <v>0</v>
      </c>
      <c r="L298" s="110">
        <f t="shared" si="29"/>
        <v>0</v>
      </c>
      <c r="M298"/>
    </row>
    <row r="299" spans="1:13" ht="30" hidden="1" customHeight="1">
      <c r="A299" s="60">
        <v>3</v>
      </c>
      <c r="B299" s="61">
        <v>2</v>
      </c>
      <c r="C299" s="61">
        <v>2</v>
      </c>
      <c r="D299" s="61">
        <v>6</v>
      </c>
      <c r="E299" s="61">
        <v>1</v>
      </c>
      <c r="F299" s="62"/>
      <c r="G299" s="52" t="s">
        <v>186</v>
      </c>
      <c r="H299" s="45">
        <v>265</v>
      </c>
      <c r="I299" s="109">
        <f t="shared" si="29"/>
        <v>0</v>
      </c>
      <c r="J299" s="135">
        <f t="shared" si="29"/>
        <v>0</v>
      </c>
      <c r="K299" s="110">
        <f t="shared" si="29"/>
        <v>0</v>
      </c>
      <c r="L299" s="110">
        <f t="shared" si="29"/>
        <v>0</v>
      </c>
      <c r="M299"/>
    </row>
    <row r="300" spans="1:13" ht="24.75" hidden="1" customHeight="1">
      <c r="A300" s="60">
        <v>3</v>
      </c>
      <c r="B300" s="85">
        <v>2</v>
      </c>
      <c r="C300" s="85">
        <v>2</v>
      </c>
      <c r="D300" s="61">
        <v>6</v>
      </c>
      <c r="E300" s="85">
        <v>1</v>
      </c>
      <c r="F300" s="86">
        <v>1</v>
      </c>
      <c r="G300" s="78" t="s">
        <v>186</v>
      </c>
      <c r="H300" s="45">
        <v>266</v>
      </c>
      <c r="I300" s="113">
        <v>0</v>
      </c>
      <c r="J300" s="113">
        <v>0</v>
      </c>
      <c r="K300" s="113">
        <v>0</v>
      </c>
      <c r="L300" s="113">
        <v>0</v>
      </c>
      <c r="M300"/>
    </row>
    <row r="301" spans="1:13" ht="29.25" hidden="1" customHeight="1">
      <c r="A301" s="59">
        <v>3</v>
      </c>
      <c r="B301" s="60">
        <v>2</v>
      </c>
      <c r="C301" s="61">
        <v>2</v>
      </c>
      <c r="D301" s="61">
        <v>7</v>
      </c>
      <c r="E301" s="61"/>
      <c r="F301" s="62"/>
      <c r="G301" s="52" t="s">
        <v>187</v>
      </c>
      <c r="H301" s="45">
        <v>267</v>
      </c>
      <c r="I301" s="109">
        <f>I302</f>
        <v>0</v>
      </c>
      <c r="J301" s="135">
        <f>J302</f>
        <v>0</v>
      </c>
      <c r="K301" s="110">
        <f>K302</f>
        <v>0</v>
      </c>
      <c r="L301" s="110">
        <f>L302</f>
        <v>0</v>
      </c>
      <c r="M301"/>
    </row>
    <row r="302" spans="1:13" ht="26.25" hidden="1" customHeight="1">
      <c r="A302" s="59">
        <v>3</v>
      </c>
      <c r="B302" s="60">
        <v>2</v>
      </c>
      <c r="C302" s="61">
        <v>2</v>
      </c>
      <c r="D302" s="61">
        <v>7</v>
      </c>
      <c r="E302" s="61">
        <v>1</v>
      </c>
      <c r="F302" s="62"/>
      <c r="G302" s="52" t="s">
        <v>187</v>
      </c>
      <c r="H302" s="45">
        <v>268</v>
      </c>
      <c r="I302" s="109">
        <f>I303+I304</f>
        <v>0</v>
      </c>
      <c r="J302" s="109">
        <f>J303+J304</f>
        <v>0</v>
      </c>
      <c r="K302" s="109">
        <f>K303+K304</f>
        <v>0</v>
      </c>
      <c r="L302" s="109">
        <f>L303+L304</f>
        <v>0</v>
      </c>
      <c r="M302"/>
    </row>
    <row r="303" spans="1:13" ht="27.75" hidden="1" customHeight="1">
      <c r="A303" s="59">
        <v>3</v>
      </c>
      <c r="B303" s="60">
        <v>2</v>
      </c>
      <c r="C303" s="60">
        <v>2</v>
      </c>
      <c r="D303" s="61">
        <v>7</v>
      </c>
      <c r="E303" s="61">
        <v>1</v>
      </c>
      <c r="F303" s="62">
        <v>1</v>
      </c>
      <c r="G303" s="52" t="s">
        <v>188</v>
      </c>
      <c r="H303" s="45">
        <v>269</v>
      </c>
      <c r="I303" s="113">
        <v>0</v>
      </c>
      <c r="J303" s="113">
        <v>0</v>
      </c>
      <c r="K303" s="113">
        <v>0</v>
      </c>
      <c r="L303" s="113">
        <v>0</v>
      </c>
      <c r="M303"/>
    </row>
    <row r="304" spans="1:13" ht="25.5" hidden="1" customHeight="1">
      <c r="A304" s="59">
        <v>3</v>
      </c>
      <c r="B304" s="60">
        <v>2</v>
      </c>
      <c r="C304" s="60">
        <v>2</v>
      </c>
      <c r="D304" s="61">
        <v>7</v>
      </c>
      <c r="E304" s="61">
        <v>1</v>
      </c>
      <c r="F304" s="62">
        <v>2</v>
      </c>
      <c r="G304" s="52" t="s">
        <v>189</v>
      </c>
      <c r="H304" s="45">
        <v>270</v>
      </c>
      <c r="I304" s="113">
        <v>0</v>
      </c>
      <c r="J304" s="113">
        <v>0</v>
      </c>
      <c r="K304" s="113">
        <v>0</v>
      </c>
      <c r="L304" s="113">
        <v>0</v>
      </c>
      <c r="M304"/>
    </row>
    <row r="305" spans="1:13" ht="30" hidden="1" customHeight="1">
      <c r="A305" s="54">
        <v>3</v>
      </c>
      <c r="B305" s="54">
        <v>3</v>
      </c>
      <c r="C305" s="41"/>
      <c r="D305" s="42"/>
      <c r="E305" s="42"/>
      <c r="F305" s="44"/>
      <c r="G305" s="43" t="s">
        <v>204</v>
      </c>
      <c r="H305" s="45">
        <v>271</v>
      </c>
      <c r="I305" s="109">
        <f>SUM(I306+I338)</f>
        <v>0</v>
      </c>
      <c r="J305" s="135">
        <f>SUM(J306+J338)</f>
        <v>0</v>
      </c>
      <c r="K305" s="110">
        <f>SUM(K306+K338)</f>
        <v>0</v>
      </c>
      <c r="L305" s="110">
        <f>SUM(L306+L338)</f>
        <v>0</v>
      </c>
      <c r="M305"/>
    </row>
    <row r="306" spans="1:13" ht="40.5" hidden="1" customHeight="1">
      <c r="A306" s="59">
        <v>3</v>
      </c>
      <c r="B306" s="59">
        <v>3</v>
      </c>
      <c r="C306" s="60">
        <v>1</v>
      </c>
      <c r="D306" s="61"/>
      <c r="E306" s="61"/>
      <c r="F306" s="62"/>
      <c r="G306" s="52" t="s">
        <v>205</v>
      </c>
      <c r="H306" s="45">
        <v>272</v>
      </c>
      <c r="I306" s="109">
        <f>SUM(I307+I316+I320+I324+I328+I331+I334)</f>
        <v>0</v>
      </c>
      <c r="J306" s="135">
        <f>SUM(J307+J316+J320+J324+J328+J331+J334)</f>
        <v>0</v>
      </c>
      <c r="K306" s="110">
        <f>SUM(K307+K316+K320+K324+K328+K331+K334)</f>
        <v>0</v>
      </c>
      <c r="L306" s="110">
        <f>SUM(L307+L316+L320+L324+L328+L331+L334)</f>
        <v>0</v>
      </c>
      <c r="M306"/>
    </row>
    <row r="307" spans="1:13" ht="29.25" hidden="1" customHeight="1">
      <c r="A307" s="59">
        <v>3</v>
      </c>
      <c r="B307" s="59">
        <v>3</v>
      </c>
      <c r="C307" s="60">
        <v>1</v>
      </c>
      <c r="D307" s="61">
        <v>1</v>
      </c>
      <c r="E307" s="61"/>
      <c r="F307" s="62"/>
      <c r="G307" s="52" t="s">
        <v>191</v>
      </c>
      <c r="H307" s="45">
        <v>273</v>
      </c>
      <c r="I307" s="109">
        <f>SUM(I308+I310+I313)</f>
        <v>0</v>
      </c>
      <c r="J307" s="109">
        <f>SUM(J308+J310+J313)</f>
        <v>0</v>
      </c>
      <c r="K307" s="109">
        <f>SUM(K308+K310+K313)</f>
        <v>0</v>
      </c>
      <c r="L307" s="109">
        <f>SUM(L308+L310+L313)</f>
        <v>0</v>
      </c>
      <c r="M307"/>
    </row>
    <row r="308" spans="1:13" ht="27" hidden="1" customHeight="1">
      <c r="A308" s="59">
        <v>3</v>
      </c>
      <c r="B308" s="59">
        <v>3</v>
      </c>
      <c r="C308" s="60">
        <v>1</v>
      </c>
      <c r="D308" s="61">
        <v>1</v>
      </c>
      <c r="E308" s="61">
        <v>1</v>
      </c>
      <c r="F308" s="62"/>
      <c r="G308" s="52" t="s">
        <v>169</v>
      </c>
      <c r="H308" s="45">
        <v>274</v>
      </c>
      <c r="I308" s="109">
        <f>SUM(I309:I309)</f>
        <v>0</v>
      </c>
      <c r="J308" s="135">
        <f>SUM(J309:J309)</f>
        <v>0</v>
      </c>
      <c r="K308" s="110">
        <f>SUM(K309:K309)</f>
        <v>0</v>
      </c>
      <c r="L308" s="110">
        <f>SUM(L309:L309)</f>
        <v>0</v>
      </c>
      <c r="M308"/>
    </row>
    <row r="309" spans="1:13" ht="28.5" hidden="1" customHeight="1">
      <c r="A309" s="59">
        <v>3</v>
      </c>
      <c r="B309" s="59">
        <v>3</v>
      </c>
      <c r="C309" s="60">
        <v>1</v>
      </c>
      <c r="D309" s="61">
        <v>1</v>
      </c>
      <c r="E309" s="61">
        <v>1</v>
      </c>
      <c r="F309" s="62">
        <v>1</v>
      </c>
      <c r="G309" s="52" t="s">
        <v>169</v>
      </c>
      <c r="H309" s="45">
        <v>275</v>
      </c>
      <c r="I309" s="113">
        <v>0</v>
      </c>
      <c r="J309" s="113">
        <v>0</v>
      </c>
      <c r="K309" s="113">
        <v>0</v>
      </c>
      <c r="L309" s="113">
        <v>0</v>
      </c>
      <c r="M309"/>
    </row>
    <row r="310" spans="1:13" ht="31.5" hidden="1" customHeight="1">
      <c r="A310" s="59">
        <v>3</v>
      </c>
      <c r="B310" s="59">
        <v>3</v>
      </c>
      <c r="C310" s="60">
        <v>1</v>
      </c>
      <c r="D310" s="61">
        <v>1</v>
      </c>
      <c r="E310" s="61">
        <v>2</v>
      </c>
      <c r="F310" s="62"/>
      <c r="G310" s="52" t="s">
        <v>192</v>
      </c>
      <c r="H310" s="45">
        <v>276</v>
      </c>
      <c r="I310" s="109">
        <f>SUM(I311:I312)</f>
        <v>0</v>
      </c>
      <c r="J310" s="109">
        <f>SUM(J311:J312)</f>
        <v>0</v>
      </c>
      <c r="K310" s="109">
        <f>SUM(K311:K312)</f>
        <v>0</v>
      </c>
      <c r="L310" s="109">
        <f>SUM(L311:L312)</f>
        <v>0</v>
      </c>
      <c r="M310"/>
    </row>
    <row r="311" spans="1:13" ht="25.5" hidden="1" customHeight="1">
      <c r="A311" s="59">
        <v>3</v>
      </c>
      <c r="B311" s="59">
        <v>3</v>
      </c>
      <c r="C311" s="60">
        <v>1</v>
      </c>
      <c r="D311" s="61">
        <v>1</v>
      </c>
      <c r="E311" s="61">
        <v>2</v>
      </c>
      <c r="F311" s="62">
        <v>1</v>
      </c>
      <c r="G311" s="52" t="s">
        <v>171</v>
      </c>
      <c r="H311" s="45">
        <v>277</v>
      </c>
      <c r="I311" s="113">
        <v>0</v>
      </c>
      <c r="J311" s="113">
        <v>0</v>
      </c>
      <c r="K311" s="113">
        <v>0</v>
      </c>
      <c r="L311" s="113">
        <v>0</v>
      </c>
      <c r="M311"/>
    </row>
    <row r="312" spans="1:13" ht="29.25" hidden="1" customHeight="1">
      <c r="A312" s="59">
        <v>3</v>
      </c>
      <c r="B312" s="59">
        <v>3</v>
      </c>
      <c r="C312" s="60">
        <v>1</v>
      </c>
      <c r="D312" s="61">
        <v>1</v>
      </c>
      <c r="E312" s="61">
        <v>2</v>
      </c>
      <c r="F312" s="62">
        <v>2</v>
      </c>
      <c r="G312" s="52" t="s">
        <v>172</v>
      </c>
      <c r="H312" s="45">
        <v>278</v>
      </c>
      <c r="I312" s="113">
        <v>0</v>
      </c>
      <c r="J312" s="113">
        <v>0</v>
      </c>
      <c r="K312" s="113">
        <v>0</v>
      </c>
      <c r="L312" s="113">
        <v>0</v>
      </c>
      <c r="M312"/>
    </row>
    <row r="313" spans="1:13" ht="28.5" hidden="1" customHeight="1">
      <c r="A313" s="59">
        <v>3</v>
      </c>
      <c r="B313" s="59">
        <v>3</v>
      </c>
      <c r="C313" s="60">
        <v>1</v>
      </c>
      <c r="D313" s="61">
        <v>1</v>
      </c>
      <c r="E313" s="61">
        <v>3</v>
      </c>
      <c r="F313" s="62"/>
      <c r="G313" s="52" t="s">
        <v>173</v>
      </c>
      <c r="H313" s="45">
        <v>279</v>
      </c>
      <c r="I313" s="109">
        <f>SUM(I314:I315)</f>
        <v>0</v>
      </c>
      <c r="J313" s="109">
        <f>SUM(J314:J315)</f>
        <v>0</v>
      </c>
      <c r="K313" s="109">
        <f>SUM(K314:K315)</f>
        <v>0</v>
      </c>
      <c r="L313" s="109">
        <f>SUM(L314:L315)</f>
        <v>0</v>
      </c>
      <c r="M313"/>
    </row>
    <row r="314" spans="1:13" ht="24.75" hidden="1" customHeight="1">
      <c r="A314" s="59">
        <v>3</v>
      </c>
      <c r="B314" s="59">
        <v>3</v>
      </c>
      <c r="C314" s="60">
        <v>1</v>
      </c>
      <c r="D314" s="61">
        <v>1</v>
      </c>
      <c r="E314" s="61">
        <v>3</v>
      </c>
      <c r="F314" s="62">
        <v>1</v>
      </c>
      <c r="G314" s="52" t="s">
        <v>174</v>
      </c>
      <c r="H314" s="45">
        <v>280</v>
      </c>
      <c r="I314" s="113">
        <v>0</v>
      </c>
      <c r="J314" s="113">
        <v>0</v>
      </c>
      <c r="K314" s="113">
        <v>0</v>
      </c>
      <c r="L314" s="113">
        <v>0</v>
      </c>
      <c r="M314"/>
    </row>
    <row r="315" spans="1:13" ht="22.5" hidden="1" customHeight="1">
      <c r="A315" s="59">
        <v>3</v>
      </c>
      <c r="B315" s="59">
        <v>3</v>
      </c>
      <c r="C315" s="60">
        <v>1</v>
      </c>
      <c r="D315" s="61">
        <v>1</v>
      </c>
      <c r="E315" s="61">
        <v>3</v>
      </c>
      <c r="F315" s="62">
        <v>2</v>
      </c>
      <c r="G315" s="52" t="s">
        <v>193</v>
      </c>
      <c r="H315" s="45">
        <v>281</v>
      </c>
      <c r="I315" s="113">
        <v>0</v>
      </c>
      <c r="J315" s="113">
        <v>0</v>
      </c>
      <c r="K315" s="113">
        <v>0</v>
      </c>
      <c r="L315" s="113">
        <v>0</v>
      </c>
      <c r="M315"/>
    </row>
    <row r="316" spans="1:13" hidden="1">
      <c r="A316" s="67">
        <v>3</v>
      </c>
      <c r="B316" s="49">
        <v>3</v>
      </c>
      <c r="C316" s="60">
        <v>1</v>
      </c>
      <c r="D316" s="61">
        <v>2</v>
      </c>
      <c r="E316" s="61"/>
      <c r="F316" s="62"/>
      <c r="G316" s="52" t="s">
        <v>206</v>
      </c>
      <c r="H316" s="45">
        <v>282</v>
      </c>
      <c r="I316" s="109">
        <f>I317</f>
        <v>0</v>
      </c>
      <c r="J316" s="135">
        <f>J317</f>
        <v>0</v>
      </c>
      <c r="K316" s="110">
        <f>K317</f>
        <v>0</v>
      </c>
      <c r="L316" s="110">
        <f>L317</f>
        <v>0</v>
      </c>
    </row>
    <row r="317" spans="1:13" ht="26.25" hidden="1" customHeight="1">
      <c r="A317" s="67">
        <v>3</v>
      </c>
      <c r="B317" s="67">
        <v>3</v>
      </c>
      <c r="C317" s="49">
        <v>1</v>
      </c>
      <c r="D317" s="48">
        <v>2</v>
      </c>
      <c r="E317" s="48">
        <v>1</v>
      </c>
      <c r="F317" s="50"/>
      <c r="G317" s="52" t="s">
        <v>206</v>
      </c>
      <c r="H317" s="45">
        <v>283</v>
      </c>
      <c r="I317" s="118">
        <f>SUM(I318:I319)</f>
        <v>0</v>
      </c>
      <c r="J317" s="136">
        <f>SUM(J318:J319)</f>
        <v>0</v>
      </c>
      <c r="K317" s="120">
        <f>SUM(K318:K319)</f>
        <v>0</v>
      </c>
      <c r="L317" s="120">
        <f>SUM(L318:L319)</f>
        <v>0</v>
      </c>
      <c r="M317"/>
    </row>
    <row r="318" spans="1:13" ht="25.5" hidden="1" customHeight="1">
      <c r="A318" s="59">
        <v>3</v>
      </c>
      <c r="B318" s="59">
        <v>3</v>
      </c>
      <c r="C318" s="60">
        <v>1</v>
      </c>
      <c r="D318" s="61">
        <v>2</v>
      </c>
      <c r="E318" s="61">
        <v>1</v>
      </c>
      <c r="F318" s="62">
        <v>1</v>
      </c>
      <c r="G318" s="52" t="s">
        <v>207</v>
      </c>
      <c r="H318" s="45">
        <v>284</v>
      </c>
      <c r="I318" s="113">
        <v>0</v>
      </c>
      <c r="J318" s="113">
        <v>0</v>
      </c>
      <c r="K318" s="113">
        <v>0</v>
      </c>
      <c r="L318" s="113">
        <v>0</v>
      </c>
      <c r="M318"/>
    </row>
    <row r="319" spans="1:13" ht="24" hidden="1" customHeight="1">
      <c r="A319" s="73">
        <v>3</v>
      </c>
      <c r="B319" s="82">
        <v>3</v>
      </c>
      <c r="C319" s="84">
        <v>1</v>
      </c>
      <c r="D319" s="85">
        <v>2</v>
      </c>
      <c r="E319" s="85">
        <v>1</v>
      </c>
      <c r="F319" s="86">
        <v>2</v>
      </c>
      <c r="G319" s="78" t="s">
        <v>208</v>
      </c>
      <c r="H319" s="45">
        <v>285</v>
      </c>
      <c r="I319" s="113">
        <v>0</v>
      </c>
      <c r="J319" s="113">
        <v>0</v>
      </c>
      <c r="K319" s="113">
        <v>0</v>
      </c>
      <c r="L319" s="113">
        <v>0</v>
      </c>
      <c r="M319"/>
    </row>
    <row r="320" spans="1:13" ht="27.75" hidden="1" customHeight="1">
      <c r="A320" s="60">
        <v>3</v>
      </c>
      <c r="B320" s="52">
        <v>3</v>
      </c>
      <c r="C320" s="60">
        <v>1</v>
      </c>
      <c r="D320" s="61">
        <v>3</v>
      </c>
      <c r="E320" s="61"/>
      <c r="F320" s="62"/>
      <c r="G320" s="52" t="s">
        <v>209</v>
      </c>
      <c r="H320" s="45">
        <v>286</v>
      </c>
      <c r="I320" s="109">
        <f>I321</f>
        <v>0</v>
      </c>
      <c r="J320" s="135">
        <f>J321</f>
        <v>0</v>
      </c>
      <c r="K320" s="110">
        <f>K321</f>
        <v>0</v>
      </c>
      <c r="L320" s="110">
        <f>L321</f>
        <v>0</v>
      </c>
      <c r="M320"/>
    </row>
    <row r="321" spans="1:13" ht="24" hidden="1" customHeight="1">
      <c r="A321" s="60">
        <v>3</v>
      </c>
      <c r="B321" s="78">
        <v>3</v>
      </c>
      <c r="C321" s="84">
        <v>1</v>
      </c>
      <c r="D321" s="85">
        <v>3</v>
      </c>
      <c r="E321" s="85">
        <v>1</v>
      </c>
      <c r="F321" s="86"/>
      <c r="G321" s="52" t="s">
        <v>209</v>
      </c>
      <c r="H321" s="45">
        <v>287</v>
      </c>
      <c r="I321" s="110">
        <f>I322+I323</f>
        <v>0</v>
      </c>
      <c r="J321" s="110">
        <f>J322+J323</f>
        <v>0</v>
      </c>
      <c r="K321" s="110">
        <f>K322+K323</f>
        <v>0</v>
      </c>
      <c r="L321" s="110">
        <f>L322+L323</f>
        <v>0</v>
      </c>
      <c r="M321"/>
    </row>
    <row r="322" spans="1:13" ht="27" hidden="1" customHeight="1">
      <c r="A322" s="60">
        <v>3</v>
      </c>
      <c r="B322" s="52">
        <v>3</v>
      </c>
      <c r="C322" s="60">
        <v>1</v>
      </c>
      <c r="D322" s="61">
        <v>3</v>
      </c>
      <c r="E322" s="61">
        <v>1</v>
      </c>
      <c r="F322" s="62">
        <v>1</v>
      </c>
      <c r="G322" s="52" t="s">
        <v>210</v>
      </c>
      <c r="H322" s="45">
        <v>288</v>
      </c>
      <c r="I322" s="131">
        <v>0</v>
      </c>
      <c r="J322" s="131">
        <v>0</v>
      </c>
      <c r="K322" s="131">
        <v>0</v>
      </c>
      <c r="L322" s="130">
        <v>0</v>
      </c>
      <c r="M322"/>
    </row>
    <row r="323" spans="1:13" ht="26.25" hidden="1" customHeight="1">
      <c r="A323" s="60">
        <v>3</v>
      </c>
      <c r="B323" s="52">
        <v>3</v>
      </c>
      <c r="C323" s="60">
        <v>1</v>
      </c>
      <c r="D323" s="61">
        <v>3</v>
      </c>
      <c r="E323" s="61">
        <v>1</v>
      </c>
      <c r="F323" s="62">
        <v>2</v>
      </c>
      <c r="G323" s="52" t="s">
        <v>211</v>
      </c>
      <c r="H323" s="45">
        <v>289</v>
      </c>
      <c r="I323" s="113">
        <v>0</v>
      </c>
      <c r="J323" s="113">
        <v>0</v>
      </c>
      <c r="K323" s="113">
        <v>0</v>
      </c>
      <c r="L323" s="113">
        <v>0</v>
      </c>
      <c r="M323"/>
    </row>
    <row r="324" spans="1:13" hidden="1">
      <c r="A324" s="60">
        <v>3</v>
      </c>
      <c r="B324" s="52">
        <v>3</v>
      </c>
      <c r="C324" s="60">
        <v>1</v>
      </c>
      <c r="D324" s="61">
        <v>4</v>
      </c>
      <c r="E324" s="61"/>
      <c r="F324" s="62"/>
      <c r="G324" s="52" t="s">
        <v>212</v>
      </c>
      <c r="H324" s="45">
        <v>290</v>
      </c>
      <c r="I324" s="109">
        <f>I325</f>
        <v>0</v>
      </c>
      <c r="J324" s="135">
        <f>J325</f>
        <v>0</v>
      </c>
      <c r="K324" s="110">
        <f>K325</f>
        <v>0</v>
      </c>
      <c r="L324" s="110">
        <f>L325</f>
        <v>0</v>
      </c>
    </row>
    <row r="325" spans="1:13" ht="31.5" hidden="1" customHeight="1">
      <c r="A325" s="59">
        <v>3</v>
      </c>
      <c r="B325" s="60">
        <v>3</v>
      </c>
      <c r="C325" s="61">
        <v>1</v>
      </c>
      <c r="D325" s="61">
        <v>4</v>
      </c>
      <c r="E325" s="61">
        <v>1</v>
      </c>
      <c r="F325" s="62"/>
      <c r="G325" s="52" t="s">
        <v>212</v>
      </c>
      <c r="H325" s="45">
        <v>291</v>
      </c>
      <c r="I325" s="109">
        <f>SUM(I326:I327)</f>
        <v>0</v>
      </c>
      <c r="J325" s="109">
        <f>SUM(J326:J327)</f>
        <v>0</v>
      </c>
      <c r="K325" s="109">
        <f>SUM(K326:K327)</f>
        <v>0</v>
      </c>
      <c r="L325" s="109">
        <f>SUM(L326:L327)</f>
        <v>0</v>
      </c>
      <c r="M325"/>
    </row>
    <row r="326" spans="1:13" hidden="1">
      <c r="A326" s="59">
        <v>3</v>
      </c>
      <c r="B326" s="60">
        <v>3</v>
      </c>
      <c r="C326" s="61">
        <v>1</v>
      </c>
      <c r="D326" s="61">
        <v>4</v>
      </c>
      <c r="E326" s="61">
        <v>1</v>
      </c>
      <c r="F326" s="62">
        <v>1</v>
      </c>
      <c r="G326" s="52" t="s">
        <v>213</v>
      </c>
      <c r="H326" s="45">
        <v>292</v>
      </c>
      <c r="I326" s="112">
        <v>0</v>
      </c>
      <c r="J326" s="113">
        <v>0</v>
      </c>
      <c r="K326" s="113">
        <v>0</v>
      </c>
      <c r="L326" s="112">
        <v>0</v>
      </c>
    </row>
    <row r="327" spans="1:13" ht="30.75" hidden="1" customHeight="1">
      <c r="A327" s="60">
        <v>3</v>
      </c>
      <c r="B327" s="61">
        <v>3</v>
      </c>
      <c r="C327" s="61">
        <v>1</v>
      </c>
      <c r="D327" s="61">
        <v>4</v>
      </c>
      <c r="E327" s="61">
        <v>1</v>
      </c>
      <c r="F327" s="62">
        <v>2</v>
      </c>
      <c r="G327" s="52" t="s">
        <v>214</v>
      </c>
      <c r="H327" s="45">
        <v>293</v>
      </c>
      <c r="I327" s="113">
        <v>0</v>
      </c>
      <c r="J327" s="131">
        <v>0</v>
      </c>
      <c r="K327" s="131">
        <v>0</v>
      </c>
      <c r="L327" s="130">
        <v>0</v>
      </c>
      <c r="M327"/>
    </row>
    <row r="328" spans="1:13" ht="26.25" hidden="1" customHeight="1">
      <c r="A328" s="60">
        <v>3</v>
      </c>
      <c r="B328" s="61">
        <v>3</v>
      </c>
      <c r="C328" s="61">
        <v>1</v>
      </c>
      <c r="D328" s="61">
        <v>5</v>
      </c>
      <c r="E328" s="61"/>
      <c r="F328" s="62"/>
      <c r="G328" s="52" t="s">
        <v>215</v>
      </c>
      <c r="H328" s="45">
        <v>294</v>
      </c>
      <c r="I328" s="120">
        <f t="shared" ref="I328:L329" si="30">I329</f>
        <v>0</v>
      </c>
      <c r="J328" s="135">
        <f t="shared" si="30"/>
        <v>0</v>
      </c>
      <c r="K328" s="110">
        <f t="shared" si="30"/>
        <v>0</v>
      </c>
      <c r="L328" s="110">
        <f t="shared" si="30"/>
        <v>0</v>
      </c>
      <c r="M328"/>
    </row>
    <row r="329" spans="1:13" ht="30" hidden="1" customHeight="1">
      <c r="A329" s="49">
        <v>3</v>
      </c>
      <c r="B329" s="85">
        <v>3</v>
      </c>
      <c r="C329" s="85">
        <v>1</v>
      </c>
      <c r="D329" s="85">
        <v>5</v>
      </c>
      <c r="E329" s="85">
        <v>1</v>
      </c>
      <c r="F329" s="86"/>
      <c r="G329" s="52" t="s">
        <v>215</v>
      </c>
      <c r="H329" s="45">
        <v>295</v>
      </c>
      <c r="I329" s="110">
        <f t="shared" si="30"/>
        <v>0</v>
      </c>
      <c r="J329" s="136">
        <f t="shared" si="30"/>
        <v>0</v>
      </c>
      <c r="K329" s="120">
        <f t="shared" si="30"/>
        <v>0</v>
      </c>
      <c r="L329" s="120">
        <f t="shared" si="30"/>
        <v>0</v>
      </c>
      <c r="M329"/>
    </row>
    <row r="330" spans="1:13" ht="30" hidden="1" customHeight="1">
      <c r="A330" s="60">
        <v>3</v>
      </c>
      <c r="B330" s="61">
        <v>3</v>
      </c>
      <c r="C330" s="61">
        <v>1</v>
      </c>
      <c r="D330" s="61">
        <v>5</v>
      </c>
      <c r="E330" s="61">
        <v>1</v>
      </c>
      <c r="F330" s="62">
        <v>1</v>
      </c>
      <c r="G330" s="52" t="s">
        <v>216</v>
      </c>
      <c r="H330" s="45">
        <v>296</v>
      </c>
      <c r="I330" s="113">
        <v>0</v>
      </c>
      <c r="J330" s="131">
        <v>0</v>
      </c>
      <c r="K330" s="131">
        <v>0</v>
      </c>
      <c r="L330" s="130">
        <v>0</v>
      </c>
      <c r="M330"/>
    </row>
    <row r="331" spans="1:13" ht="30" hidden="1" customHeight="1">
      <c r="A331" s="60">
        <v>3</v>
      </c>
      <c r="B331" s="61">
        <v>3</v>
      </c>
      <c r="C331" s="61">
        <v>1</v>
      </c>
      <c r="D331" s="61">
        <v>6</v>
      </c>
      <c r="E331" s="61"/>
      <c r="F331" s="62"/>
      <c r="G331" s="52" t="s">
        <v>186</v>
      </c>
      <c r="H331" s="45">
        <v>297</v>
      </c>
      <c r="I331" s="110">
        <f t="shared" ref="I331:L332" si="31">I332</f>
        <v>0</v>
      </c>
      <c r="J331" s="135">
        <f t="shared" si="31"/>
        <v>0</v>
      </c>
      <c r="K331" s="110">
        <f t="shared" si="31"/>
        <v>0</v>
      </c>
      <c r="L331" s="110">
        <f t="shared" si="31"/>
        <v>0</v>
      </c>
      <c r="M331"/>
    </row>
    <row r="332" spans="1:13" ht="30" hidden="1" customHeight="1">
      <c r="A332" s="60">
        <v>3</v>
      </c>
      <c r="B332" s="61">
        <v>3</v>
      </c>
      <c r="C332" s="61">
        <v>1</v>
      </c>
      <c r="D332" s="61">
        <v>6</v>
      </c>
      <c r="E332" s="61">
        <v>1</v>
      </c>
      <c r="F332" s="62"/>
      <c r="G332" s="52" t="s">
        <v>186</v>
      </c>
      <c r="H332" s="45">
        <v>298</v>
      </c>
      <c r="I332" s="109">
        <f t="shared" si="31"/>
        <v>0</v>
      </c>
      <c r="J332" s="135">
        <f t="shared" si="31"/>
        <v>0</v>
      </c>
      <c r="K332" s="110">
        <f t="shared" si="31"/>
        <v>0</v>
      </c>
      <c r="L332" s="110">
        <f t="shared" si="31"/>
        <v>0</v>
      </c>
      <c r="M332"/>
    </row>
    <row r="333" spans="1:13" ht="25.5" hidden="1" customHeight="1">
      <c r="A333" s="60">
        <v>3</v>
      </c>
      <c r="B333" s="61">
        <v>3</v>
      </c>
      <c r="C333" s="61">
        <v>1</v>
      </c>
      <c r="D333" s="61">
        <v>6</v>
      </c>
      <c r="E333" s="61">
        <v>1</v>
      </c>
      <c r="F333" s="62">
        <v>1</v>
      </c>
      <c r="G333" s="52" t="s">
        <v>186</v>
      </c>
      <c r="H333" s="45">
        <v>299</v>
      </c>
      <c r="I333" s="131">
        <v>0</v>
      </c>
      <c r="J333" s="131">
        <v>0</v>
      </c>
      <c r="K333" s="131">
        <v>0</v>
      </c>
      <c r="L333" s="130">
        <v>0</v>
      </c>
      <c r="M333"/>
    </row>
    <row r="334" spans="1:13" ht="22.5" hidden="1" customHeight="1">
      <c r="A334" s="60">
        <v>3</v>
      </c>
      <c r="B334" s="61">
        <v>3</v>
      </c>
      <c r="C334" s="61">
        <v>1</v>
      </c>
      <c r="D334" s="61">
        <v>7</v>
      </c>
      <c r="E334" s="61"/>
      <c r="F334" s="62"/>
      <c r="G334" s="52" t="s">
        <v>217</v>
      </c>
      <c r="H334" s="45">
        <v>300</v>
      </c>
      <c r="I334" s="109">
        <f>I335</f>
        <v>0</v>
      </c>
      <c r="J334" s="135">
        <f>J335</f>
        <v>0</v>
      </c>
      <c r="K334" s="110">
        <f>K335</f>
        <v>0</v>
      </c>
      <c r="L334" s="110">
        <f>L335</f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2"/>
      <c r="G335" s="52" t="s">
        <v>217</v>
      </c>
      <c r="H335" s="45">
        <v>301</v>
      </c>
      <c r="I335" s="109">
        <f>I336+I337</f>
        <v>0</v>
      </c>
      <c r="J335" s="109">
        <f>J336+J337</f>
        <v>0</v>
      </c>
      <c r="K335" s="109">
        <f>K336+K337</f>
        <v>0</v>
      </c>
      <c r="L335" s="109">
        <f>L336+L337</f>
        <v>0</v>
      </c>
      <c r="M335"/>
    </row>
    <row r="336" spans="1:13" ht="27" hidden="1" customHeight="1">
      <c r="A336" s="60">
        <v>3</v>
      </c>
      <c r="B336" s="61">
        <v>3</v>
      </c>
      <c r="C336" s="61">
        <v>1</v>
      </c>
      <c r="D336" s="61">
        <v>7</v>
      </c>
      <c r="E336" s="61">
        <v>1</v>
      </c>
      <c r="F336" s="62">
        <v>1</v>
      </c>
      <c r="G336" s="52" t="s">
        <v>218</v>
      </c>
      <c r="H336" s="45">
        <v>302</v>
      </c>
      <c r="I336" s="131">
        <v>0</v>
      </c>
      <c r="J336" s="131">
        <v>0</v>
      </c>
      <c r="K336" s="131">
        <v>0</v>
      </c>
      <c r="L336" s="130">
        <v>0</v>
      </c>
      <c r="M336"/>
    </row>
    <row r="337" spans="1:16" ht="27.75" hidden="1" customHeight="1">
      <c r="A337" s="60">
        <v>3</v>
      </c>
      <c r="B337" s="61">
        <v>3</v>
      </c>
      <c r="C337" s="61">
        <v>1</v>
      </c>
      <c r="D337" s="61">
        <v>7</v>
      </c>
      <c r="E337" s="61">
        <v>1</v>
      </c>
      <c r="F337" s="62">
        <v>2</v>
      </c>
      <c r="G337" s="52" t="s">
        <v>219</v>
      </c>
      <c r="H337" s="45">
        <v>303</v>
      </c>
      <c r="I337" s="113">
        <v>0</v>
      </c>
      <c r="J337" s="113">
        <v>0</v>
      </c>
      <c r="K337" s="113">
        <v>0</v>
      </c>
      <c r="L337" s="113">
        <v>0</v>
      </c>
      <c r="M337"/>
    </row>
    <row r="338" spans="1:16" ht="38.25" hidden="1" customHeight="1">
      <c r="A338" s="60">
        <v>3</v>
      </c>
      <c r="B338" s="61">
        <v>3</v>
      </c>
      <c r="C338" s="61">
        <v>2</v>
      </c>
      <c r="D338" s="61"/>
      <c r="E338" s="61"/>
      <c r="F338" s="62"/>
      <c r="G338" s="52" t="s">
        <v>220</v>
      </c>
      <c r="H338" s="45">
        <v>304</v>
      </c>
      <c r="I338" s="109">
        <f>SUM(I339+I348+I352+I356+I360+I363+I366)</f>
        <v>0</v>
      </c>
      <c r="J338" s="135">
        <f>SUM(J339+J348+J352+J356+J360+J363+J366)</f>
        <v>0</v>
      </c>
      <c r="K338" s="110">
        <f>SUM(K339+K348+K352+K356+K360+K363+K366)</f>
        <v>0</v>
      </c>
      <c r="L338" s="110">
        <f>SUM(L339+L348+L352+L356+L360+L363+L366)</f>
        <v>0</v>
      </c>
      <c r="M338"/>
    </row>
    <row r="339" spans="1:16" ht="30" hidden="1" customHeight="1">
      <c r="A339" s="60">
        <v>3</v>
      </c>
      <c r="B339" s="61">
        <v>3</v>
      </c>
      <c r="C339" s="61">
        <v>2</v>
      </c>
      <c r="D339" s="61">
        <v>1</v>
      </c>
      <c r="E339" s="61"/>
      <c r="F339" s="62"/>
      <c r="G339" s="52" t="s">
        <v>168</v>
      </c>
      <c r="H339" s="45">
        <v>305</v>
      </c>
      <c r="I339" s="109">
        <f>I340</f>
        <v>0</v>
      </c>
      <c r="J339" s="135">
        <f>J340</f>
        <v>0</v>
      </c>
      <c r="K339" s="110">
        <f>K340</f>
        <v>0</v>
      </c>
      <c r="L339" s="110">
        <f>L340</f>
        <v>0</v>
      </c>
      <c r="M339"/>
    </row>
    <row r="340" spans="1:16" hidden="1">
      <c r="A340" s="59">
        <v>3</v>
      </c>
      <c r="B340" s="60">
        <v>3</v>
      </c>
      <c r="C340" s="61">
        <v>2</v>
      </c>
      <c r="D340" s="52">
        <v>1</v>
      </c>
      <c r="E340" s="60">
        <v>1</v>
      </c>
      <c r="F340" s="62"/>
      <c r="G340" s="52" t="s">
        <v>168</v>
      </c>
      <c r="H340" s="45">
        <v>306</v>
      </c>
      <c r="I340" s="109">
        <f t="shared" ref="I340:P340" si="32">SUM(I341:I341)</f>
        <v>0</v>
      </c>
      <c r="J340" s="109">
        <f t="shared" si="32"/>
        <v>0</v>
      </c>
      <c r="K340" s="109">
        <f t="shared" si="32"/>
        <v>0</v>
      </c>
      <c r="L340" s="109">
        <f t="shared" si="32"/>
        <v>0</v>
      </c>
      <c r="M340" s="96">
        <f t="shared" si="32"/>
        <v>0</v>
      </c>
      <c r="N340" s="96">
        <f t="shared" si="32"/>
        <v>0</v>
      </c>
      <c r="O340" s="96">
        <f t="shared" si="32"/>
        <v>0</v>
      </c>
      <c r="P340" s="96">
        <f t="shared" si="32"/>
        <v>0</v>
      </c>
    </row>
    <row r="341" spans="1:16" ht="27.75" hidden="1" customHeight="1">
      <c r="A341" s="59">
        <v>3</v>
      </c>
      <c r="B341" s="60">
        <v>3</v>
      </c>
      <c r="C341" s="61">
        <v>2</v>
      </c>
      <c r="D341" s="52">
        <v>1</v>
      </c>
      <c r="E341" s="60">
        <v>1</v>
      </c>
      <c r="F341" s="62">
        <v>1</v>
      </c>
      <c r="G341" s="52" t="s">
        <v>169</v>
      </c>
      <c r="H341" s="45">
        <v>307</v>
      </c>
      <c r="I341" s="131">
        <v>0</v>
      </c>
      <c r="J341" s="131">
        <v>0</v>
      </c>
      <c r="K341" s="131">
        <v>0</v>
      </c>
      <c r="L341" s="130">
        <v>0</v>
      </c>
      <c r="M341"/>
    </row>
    <row r="342" spans="1:16" hidden="1">
      <c r="A342" s="59">
        <v>3</v>
      </c>
      <c r="B342" s="60">
        <v>3</v>
      </c>
      <c r="C342" s="61">
        <v>2</v>
      </c>
      <c r="D342" s="52">
        <v>1</v>
      </c>
      <c r="E342" s="60">
        <v>2</v>
      </c>
      <c r="F342" s="62"/>
      <c r="G342" s="78" t="s">
        <v>192</v>
      </c>
      <c r="H342" s="45">
        <v>308</v>
      </c>
      <c r="I342" s="109">
        <f>SUM(I343:I344)</f>
        <v>0</v>
      </c>
      <c r="J342" s="109">
        <f>SUM(J343:J344)</f>
        <v>0</v>
      </c>
      <c r="K342" s="109">
        <f>SUM(K343:K344)</f>
        <v>0</v>
      </c>
      <c r="L342" s="109">
        <f>SUM(L343:L344)</f>
        <v>0</v>
      </c>
    </row>
    <row r="343" spans="1:16" hidden="1">
      <c r="A343" s="59">
        <v>3</v>
      </c>
      <c r="B343" s="60">
        <v>3</v>
      </c>
      <c r="C343" s="61">
        <v>2</v>
      </c>
      <c r="D343" s="52">
        <v>1</v>
      </c>
      <c r="E343" s="60">
        <v>2</v>
      </c>
      <c r="F343" s="62">
        <v>1</v>
      </c>
      <c r="G343" s="78" t="s">
        <v>171</v>
      </c>
      <c r="H343" s="45">
        <v>309</v>
      </c>
      <c r="I343" s="131">
        <v>0</v>
      </c>
      <c r="J343" s="131">
        <v>0</v>
      </c>
      <c r="K343" s="131">
        <v>0</v>
      </c>
      <c r="L343" s="130">
        <v>0</v>
      </c>
    </row>
    <row r="344" spans="1:16" hidden="1">
      <c r="A344" s="59">
        <v>3</v>
      </c>
      <c r="B344" s="60">
        <v>3</v>
      </c>
      <c r="C344" s="61">
        <v>2</v>
      </c>
      <c r="D344" s="52">
        <v>1</v>
      </c>
      <c r="E344" s="60">
        <v>2</v>
      </c>
      <c r="F344" s="62">
        <v>2</v>
      </c>
      <c r="G344" s="78" t="s">
        <v>172</v>
      </c>
      <c r="H344" s="45">
        <v>310</v>
      </c>
      <c r="I344" s="113">
        <v>0</v>
      </c>
      <c r="J344" s="113">
        <v>0</v>
      </c>
      <c r="K344" s="113">
        <v>0</v>
      </c>
      <c r="L344" s="113">
        <v>0</v>
      </c>
    </row>
    <row r="345" spans="1:16" hidden="1">
      <c r="A345" s="59">
        <v>3</v>
      </c>
      <c r="B345" s="60">
        <v>3</v>
      </c>
      <c r="C345" s="61">
        <v>2</v>
      </c>
      <c r="D345" s="52">
        <v>1</v>
      </c>
      <c r="E345" s="60">
        <v>3</v>
      </c>
      <c r="F345" s="62"/>
      <c r="G345" s="78" t="s">
        <v>173</v>
      </c>
      <c r="H345" s="45">
        <v>311</v>
      </c>
      <c r="I345" s="109">
        <f>SUM(I346:I347)</f>
        <v>0</v>
      </c>
      <c r="J345" s="109">
        <f>SUM(J346:J347)</f>
        <v>0</v>
      </c>
      <c r="K345" s="109">
        <f>SUM(K346:K347)</f>
        <v>0</v>
      </c>
      <c r="L345" s="109">
        <f>SUM(L346:L347)</f>
        <v>0</v>
      </c>
    </row>
    <row r="346" spans="1:16" hidden="1">
      <c r="A346" s="59">
        <v>3</v>
      </c>
      <c r="B346" s="60">
        <v>3</v>
      </c>
      <c r="C346" s="61">
        <v>2</v>
      </c>
      <c r="D346" s="52">
        <v>1</v>
      </c>
      <c r="E346" s="60">
        <v>3</v>
      </c>
      <c r="F346" s="62">
        <v>1</v>
      </c>
      <c r="G346" s="78" t="s">
        <v>174</v>
      </c>
      <c r="H346" s="45">
        <v>312</v>
      </c>
      <c r="I346" s="113">
        <v>0</v>
      </c>
      <c r="J346" s="113">
        <v>0</v>
      </c>
      <c r="K346" s="113">
        <v>0</v>
      </c>
      <c r="L346" s="113">
        <v>0</v>
      </c>
    </row>
    <row r="347" spans="1:16" hidden="1">
      <c r="A347" s="59">
        <v>3</v>
      </c>
      <c r="B347" s="60">
        <v>3</v>
      </c>
      <c r="C347" s="61">
        <v>2</v>
      </c>
      <c r="D347" s="52">
        <v>1</v>
      </c>
      <c r="E347" s="60">
        <v>3</v>
      </c>
      <c r="F347" s="62">
        <v>2</v>
      </c>
      <c r="G347" s="78" t="s">
        <v>193</v>
      </c>
      <c r="H347" s="45">
        <v>313</v>
      </c>
      <c r="I347" s="117">
        <v>0</v>
      </c>
      <c r="J347" s="137">
        <v>0</v>
      </c>
      <c r="K347" s="117">
        <v>0</v>
      </c>
      <c r="L347" s="117">
        <v>0</v>
      </c>
    </row>
    <row r="348" spans="1:16" hidden="1">
      <c r="A348" s="73">
        <v>3</v>
      </c>
      <c r="B348" s="73">
        <v>3</v>
      </c>
      <c r="C348" s="84">
        <v>2</v>
      </c>
      <c r="D348" s="78">
        <v>2</v>
      </c>
      <c r="E348" s="84"/>
      <c r="F348" s="86"/>
      <c r="G348" s="78" t="s">
        <v>206</v>
      </c>
      <c r="H348" s="45">
        <v>314</v>
      </c>
      <c r="I348" s="115">
        <f>I349</f>
        <v>0</v>
      </c>
      <c r="J348" s="138">
        <f>J349</f>
        <v>0</v>
      </c>
      <c r="K348" s="116">
        <f>K349</f>
        <v>0</v>
      </c>
      <c r="L348" s="116">
        <f>L349</f>
        <v>0</v>
      </c>
    </row>
    <row r="349" spans="1:16" hidden="1">
      <c r="A349" s="59">
        <v>3</v>
      </c>
      <c r="B349" s="59">
        <v>3</v>
      </c>
      <c r="C349" s="60">
        <v>2</v>
      </c>
      <c r="D349" s="52">
        <v>2</v>
      </c>
      <c r="E349" s="60">
        <v>1</v>
      </c>
      <c r="F349" s="62"/>
      <c r="G349" s="78" t="s">
        <v>206</v>
      </c>
      <c r="H349" s="45">
        <v>315</v>
      </c>
      <c r="I349" s="109">
        <f>SUM(I350:I351)</f>
        <v>0</v>
      </c>
      <c r="J349" s="132">
        <f>SUM(J350:J351)</f>
        <v>0</v>
      </c>
      <c r="K349" s="110">
        <f>SUM(K350:K351)</f>
        <v>0</v>
      </c>
      <c r="L349" s="110">
        <f>SUM(L350:L351)</f>
        <v>0</v>
      </c>
    </row>
    <row r="350" spans="1:16" hidden="1">
      <c r="A350" s="59">
        <v>3</v>
      </c>
      <c r="B350" s="59">
        <v>3</v>
      </c>
      <c r="C350" s="60">
        <v>2</v>
      </c>
      <c r="D350" s="52">
        <v>2</v>
      </c>
      <c r="E350" s="59">
        <v>1</v>
      </c>
      <c r="F350" s="69">
        <v>1</v>
      </c>
      <c r="G350" s="52" t="s">
        <v>207</v>
      </c>
      <c r="H350" s="45">
        <v>316</v>
      </c>
      <c r="I350" s="113">
        <v>0</v>
      </c>
      <c r="J350" s="113">
        <v>0</v>
      </c>
      <c r="K350" s="113">
        <v>0</v>
      </c>
      <c r="L350" s="113">
        <v>0</v>
      </c>
    </row>
    <row r="351" spans="1:16" hidden="1">
      <c r="A351" s="73">
        <v>3</v>
      </c>
      <c r="B351" s="73">
        <v>3</v>
      </c>
      <c r="C351" s="74">
        <v>2</v>
      </c>
      <c r="D351" s="75">
        <v>2</v>
      </c>
      <c r="E351" s="72">
        <v>1</v>
      </c>
      <c r="F351" s="79">
        <v>2</v>
      </c>
      <c r="G351" s="72" t="s">
        <v>208</v>
      </c>
      <c r="H351" s="45">
        <v>317</v>
      </c>
      <c r="I351" s="113">
        <v>0</v>
      </c>
      <c r="J351" s="113">
        <v>0</v>
      </c>
      <c r="K351" s="113">
        <v>0</v>
      </c>
      <c r="L351" s="113">
        <v>0</v>
      </c>
    </row>
    <row r="352" spans="1:16" ht="23.25" hidden="1" customHeight="1">
      <c r="A352" s="59">
        <v>3</v>
      </c>
      <c r="B352" s="59">
        <v>3</v>
      </c>
      <c r="C352" s="60">
        <v>2</v>
      </c>
      <c r="D352" s="61">
        <v>3</v>
      </c>
      <c r="E352" s="52"/>
      <c r="F352" s="69"/>
      <c r="G352" s="52" t="s">
        <v>209</v>
      </c>
      <c r="H352" s="45">
        <v>318</v>
      </c>
      <c r="I352" s="109">
        <f>I353</f>
        <v>0</v>
      </c>
      <c r="J352" s="132">
        <f>J353</f>
        <v>0</v>
      </c>
      <c r="K352" s="110">
        <f>K353</f>
        <v>0</v>
      </c>
      <c r="L352" s="110">
        <f>L353</f>
        <v>0</v>
      </c>
      <c r="M352"/>
    </row>
    <row r="353" spans="1:13" ht="27.75" hidden="1" customHeight="1">
      <c r="A353" s="59">
        <v>3</v>
      </c>
      <c r="B353" s="59">
        <v>3</v>
      </c>
      <c r="C353" s="60">
        <v>2</v>
      </c>
      <c r="D353" s="61">
        <v>3</v>
      </c>
      <c r="E353" s="52">
        <v>1</v>
      </c>
      <c r="F353" s="69"/>
      <c r="G353" s="52" t="s">
        <v>209</v>
      </c>
      <c r="H353" s="45">
        <v>319</v>
      </c>
      <c r="I353" s="109">
        <f>I354+I355</f>
        <v>0</v>
      </c>
      <c r="J353" s="109">
        <f>J354+J355</f>
        <v>0</v>
      </c>
      <c r="K353" s="109">
        <f>K354+K355</f>
        <v>0</v>
      </c>
      <c r="L353" s="109">
        <f>L354+L355</f>
        <v>0</v>
      </c>
      <c r="M353"/>
    </row>
    <row r="354" spans="1:13" ht="28.5" hidden="1" customHeight="1">
      <c r="A354" s="59">
        <v>3</v>
      </c>
      <c r="B354" s="59">
        <v>3</v>
      </c>
      <c r="C354" s="60">
        <v>2</v>
      </c>
      <c r="D354" s="61">
        <v>3</v>
      </c>
      <c r="E354" s="52">
        <v>1</v>
      </c>
      <c r="F354" s="69">
        <v>1</v>
      </c>
      <c r="G354" s="52" t="s">
        <v>210</v>
      </c>
      <c r="H354" s="45">
        <v>320</v>
      </c>
      <c r="I354" s="131">
        <v>0</v>
      </c>
      <c r="J354" s="131">
        <v>0</v>
      </c>
      <c r="K354" s="131">
        <v>0</v>
      </c>
      <c r="L354" s="130">
        <v>0</v>
      </c>
      <c r="M354"/>
    </row>
    <row r="355" spans="1:13" ht="27.75" hidden="1" customHeight="1">
      <c r="A355" s="59">
        <v>3</v>
      </c>
      <c r="B355" s="59">
        <v>3</v>
      </c>
      <c r="C355" s="60">
        <v>2</v>
      </c>
      <c r="D355" s="61">
        <v>3</v>
      </c>
      <c r="E355" s="52">
        <v>1</v>
      </c>
      <c r="F355" s="69">
        <v>2</v>
      </c>
      <c r="G355" s="52" t="s">
        <v>211</v>
      </c>
      <c r="H355" s="45">
        <v>321</v>
      </c>
      <c r="I355" s="113">
        <v>0</v>
      </c>
      <c r="J355" s="113">
        <v>0</v>
      </c>
      <c r="K355" s="113">
        <v>0</v>
      </c>
      <c r="L355" s="113">
        <v>0</v>
      </c>
      <c r="M355"/>
    </row>
    <row r="356" spans="1:13" hidden="1">
      <c r="A356" s="59">
        <v>3</v>
      </c>
      <c r="B356" s="59">
        <v>3</v>
      </c>
      <c r="C356" s="60">
        <v>2</v>
      </c>
      <c r="D356" s="61">
        <v>4</v>
      </c>
      <c r="E356" s="61"/>
      <c r="F356" s="62"/>
      <c r="G356" s="52" t="s">
        <v>212</v>
      </c>
      <c r="H356" s="45">
        <v>322</v>
      </c>
      <c r="I356" s="109">
        <f>I357</f>
        <v>0</v>
      </c>
      <c r="J356" s="132">
        <f>J357</f>
        <v>0</v>
      </c>
      <c r="K356" s="110">
        <f>K357</f>
        <v>0</v>
      </c>
      <c r="L356" s="110">
        <f>L357</f>
        <v>0</v>
      </c>
    </row>
    <row r="357" spans="1:13" hidden="1">
      <c r="A357" s="67">
        <v>3</v>
      </c>
      <c r="B357" s="67">
        <v>3</v>
      </c>
      <c r="C357" s="49">
        <v>2</v>
      </c>
      <c r="D357" s="48">
        <v>4</v>
      </c>
      <c r="E357" s="48">
        <v>1</v>
      </c>
      <c r="F357" s="50"/>
      <c r="G357" s="52" t="s">
        <v>212</v>
      </c>
      <c r="H357" s="45">
        <v>323</v>
      </c>
      <c r="I357" s="118">
        <f>SUM(I358:I359)</f>
        <v>0</v>
      </c>
      <c r="J357" s="119">
        <f>SUM(J358:J359)</f>
        <v>0</v>
      </c>
      <c r="K357" s="120">
        <f>SUM(K358:K359)</f>
        <v>0</v>
      </c>
      <c r="L357" s="120">
        <f>SUM(L358:L359)</f>
        <v>0</v>
      </c>
    </row>
    <row r="358" spans="1:13" ht="30.75" hidden="1" customHeight="1">
      <c r="A358" s="59">
        <v>3</v>
      </c>
      <c r="B358" s="59">
        <v>3</v>
      </c>
      <c r="C358" s="60">
        <v>2</v>
      </c>
      <c r="D358" s="61">
        <v>4</v>
      </c>
      <c r="E358" s="61">
        <v>1</v>
      </c>
      <c r="F358" s="62">
        <v>1</v>
      </c>
      <c r="G358" s="52" t="s">
        <v>213</v>
      </c>
      <c r="H358" s="45">
        <v>324</v>
      </c>
      <c r="I358" s="113">
        <v>0</v>
      </c>
      <c r="J358" s="113">
        <v>0</v>
      </c>
      <c r="K358" s="113">
        <v>0</v>
      </c>
      <c r="L358" s="113">
        <v>0</v>
      </c>
      <c r="M358"/>
    </row>
    <row r="359" spans="1:13" hidden="1">
      <c r="A359" s="59">
        <v>3</v>
      </c>
      <c r="B359" s="59">
        <v>3</v>
      </c>
      <c r="C359" s="60">
        <v>2</v>
      </c>
      <c r="D359" s="61">
        <v>4</v>
      </c>
      <c r="E359" s="61">
        <v>1</v>
      </c>
      <c r="F359" s="62">
        <v>2</v>
      </c>
      <c r="G359" s="52" t="s">
        <v>221</v>
      </c>
      <c r="H359" s="45">
        <v>325</v>
      </c>
      <c r="I359" s="113">
        <v>0</v>
      </c>
      <c r="J359" s="113">
        <v>0</v>
      </c>
      <c r="K359" s="113">
        <v>0</v>
      </c>
      <c r="L359" s="113">
        <v>0</v>
      </c>
    </row>
    <row r="360" spans="1:13" hidden="1">
      <c r="A360" s="59">
        <v>3</v>
      </c>
      <c r="B360" s="59">
        <v>3</v>
      </c>
      <c r="C360" s="60">
        <v>2</v>
      </c>
      <c r="D360" s="61">
        <v>5</v>
      </c>
      <c r="E360" s="61"/>
      <c r="F360" s="62"/>
      <c r="G360" s="52" t="s">
        <v>215</v>
      </c>
      <c r="H360" s="45">
        <v>326</v>
      </c>
      <c r="I360" s="109">
        <f t="shared" ref="I360:L361" si="33">I361</f>
        <v>0</v>
      </c>
      <c r="J360" s="132">
        <f t="shared" si="33"/>
        <v>0</v>
      </c>
      <c r="K360" s="110">
        <f t="shared" si="33"/>
        <v>0</v>
      </c>
      <c r="L360" s="110">
        <f t="shared" si="33"/>
        <v>0</v>
      </c>
    </row>
    <row r="361" spans="1:13" hidden="1">
      <c r="A361" s="67">
        <v>3</v>
      </c>
      <c r="B361" s="67">
        <v>3</v>
      </c>
      <c r="C361" s="49">
        <v>2</v>
      </c>
      <c r="D361" s="48">
        <v>5</v>
      </c>
      <c r="E361" s="48">
        <v>1</v>
      </c>
      <c r="F361" s="50"/>
      <c r="G361" s="52" t="s">
        <v>215</v>
      </c>
      <c r="H361" s="45">
        <v>327</v>
      </c>
      <c r="I361" s="118">
        <f t="shared" si="33"/>
        <v>0</v>
      </c>
      <c r="J361" s="119">
        <f t="shared" si="33"/>
        <v>0</v>
      </c>
      <c r="K361" s="120">
        <f t="shared" si="33"/>
        <v>0</v>
      </c>
      <c r="L361" s="120">
        <f t="shared" si="33"/>
        <v>0</v>
      </c>
    </row>
    <row r="362" spans="1:13" hidden="1">
      <c r="A362" s="59">
        <v>3</v>
      </c>
      <c r="B362" s="59">
        <v>3</v>
      </c>
      <c r="C362" s="60">
        <v>2</v>
      </c>
      <c r="D362" s="61">
        <v>5</v>
      </c>
      <c r="E362" s="61">
        <v>1</v>
      </c>
      <c r="F362" s="62">
        <v>1</v>
      </c>
      <c r="G362" s="52" t="s">
        <v>215</v>
      </c>
      <c r="H362" s="45">
        <v>328</v>
      </c>
      <c r="I362" s="131">
        <v>0</v>
      </c>
      <c r="J362" s="131">
        <v>0</v>
      </c>
      <c r="K362" s="131">
        <v>0</v>
      </c>
      <c r="L362" s="130">
        <v>0</v>
      </c>
    </row>
    <row r="363" spans="1:13" ht="30.75" hidden="1" customHeight="1">
      <c r="A363" s="59">
        <v>3</v>
      </c>
      <c r="B363" s="59">
        <v>3</v>
      </c>
      <c r="C363" s="60">
        <v>2</v>
      </c>
      <c r="D363" s="61">
        <v>6</v>
      </c>
      <c r="E363" s="61"/>
      <c r="F363" s="62"/>
      <c r="G363" s="52" t="s">
        <v>186</v>
      </c>
      <c r="H363" s="45">
        <v>329</v>
      </c>
      <c r="I363" s="109">
        <f t="shared" ref="I363:L364" si="34">I364</f>
        <v>0</v>
      </c>
      <c r="J363" s="132">
        <f t="shared" si="34"/>
        <v>0</v>
      </c>
      <c r="K363" s="110">
        <f t="shared" si="34"/>
        <v>0</v>
      </c>
      <c r="L363" s="110">
        <f t="shared" si="34"/>
        <v>0</v>
      </c>
      <c r="M363"/>
    </row>
    <row r="364" spans="1:13" ht="25.5" hidden="1" customHeight="1">
      <c r="A364" s="59">
        <v>3</v>
      </c>
      <c r="B364" s="59">
        <v>3</v>
      </c>
      <c r="C364" s="60">
        <v>2</v>
      </c>
      <c r="D364" s="61">
        <v>6</v>
      </c>
      <c r="E364" s="61">
        <v>1</v>
      </c>
      <c r="F364" s="62"/>
      <c r="G364" s="52" t="s">
        <v>186</v>
      </c>
      <c r="H364" s="45">
        <v>330</v>
      </c>
      <c r="I364" s="109">
        <f t="shared" si="34"/>
        <v>0</v>
      </c>
      <c r="J364" s="132">
        <f t="shared" si="34"/>
        <v>0</v>
      </c>
      <c r="K364" s="110">
        <f t="shared" si="34"/>
        <v>0</v>
      </c>
      <c r="L364" s="110">
        <f t="shared" si="34"/>
        <v>0</v>
      </c>
      <c r="M364"/>
    </row>
    <row r="365" spans="1:13" ht="24" hidden="1" customHeight="1">
      <c r="A365" s="73">
        <v>3</v>
      </c>
      <c r="B365" s="73">
        <v>3</v>
      </c>
      <c r="C365" s="74">
        <v>2</v>
      </c>
      <c r="D365" s="75">
        <v>6</v>
      </c>
      <c r="E365" s="75">
        <v>1</v>
      </c>
      <c r="F365" s="87">
        <v>1</v>
      </c>
      <c r="G365" s="72" t="s">
        <v>186</v>
      </c>
      <c r="H365" s="45">
        <v>331</v>
      </c>
      <c r="I365" s="131">
        <v>0</v>
      </c>
      <c r="J365" s="131">
        <v>0</v>
      </c>
      <c r="K365" s="131">
        <v>0</v>
      </c>
      <c r="L365" s="130">
        <v>0</v>
      </c>
      <c r="M365"/>
    </row>
    <row r="366" spans="1:13" ht="28.5" hidden="1" customHeight="1">
      <c r="A366" s="59">
        <v>3</v>
      </c>
      <c r="B366" s="59">
        <v>3</v>
      </c>
      <c r="C366" s="60">
        <v>2</v>
      </c>
      <c r="D366" s="61">
        <v>7</v>
      </c>
      <c r="E366" s="61"/>
      <c r="F366" s="62"/>
      <c r="G366" s="52" t="s">
        <v>217</v>
      </c>
      <c r="H366" s="45">
        <v>332</v>
      </c>
      <c r="I366" s="109">
        <f>I367</f>
        <v>0</v>
      </c>
      <c r="J366" s="132">
        <f>J367</f>
        <v>0</v>
      </c>
      <c r="K366" s="110">
        <f>K367</f>
        <v>0</v>
      </c>
      <c r="L366" s="110">
        <f>L367</f>
        <v>0</v>
      </c>
      <c r="M366"/>
    </row>
    <row r="367" spans="1:13" ht="28.5" hidden="1" customHeight="1">
      <c r="A367" s="73">
        <v>3</v>
      </c>
      <c r="B367" s="73">
        <v>3</v>
      </c>
      <c r="C367" s="74">
        <v>2</v>
      </c>
      <c r="D367" s="75">
        <v>7</v>
      </c>
      <c r="E367" s="75">
        <v>1</v>
      </c>
      <c r="F367" s="87"/>
      <c r="G367" s="52" t="s">
        <v>217</v>
      </c>
      <c r="H367" s="45">
        <v>333</v>
      </c>
      <c r="I367" s="109">
        <f>SUM(I368:I369)</f>
        <v>0</v>
      </c>
      <c r="J367" s="109">
        <f>SUM(J368:J369)</f>
        <v>0</v>
      </c>
      <c r="K367" s="109">
        <f>SUM(K368:K369)</f>
        <v>0</v>
      </c>
      <c r="L367" s="109">
        <f>SUM(L368:L369)</f>
        <v>0</v>
      </c>
      <c r="M367"/>
    </row>
    <row r="368" spans="1:13" ht="27" hidden="1" customHeight="1">
      <c r="A368" s="59">
        <v>3</v>
      </c>
      <c r="B368" s="59">
        <v>3</v>
      </c>
      <c r="C368" s="60">
        <v>2</v>
      </c>
      <c r="D368" s="61">
        <v>7</v>
      </c>
      <c r="E368" s="61">
        <v>1</v>
      </c>
      <c r="F368" s="62">
        <v>1</v>
      </c>
      <c r="G368" s="52" t="s">
        <v>218</v>
      </c>
      <c r="H368" s="45">
        <v>334</v>
      </c>
      <c r="I368" s="131">
        <v>0</v>
      </c>
      <c r="J368" s="131">
        <v>0</v>
      </c>
      <c r="K368" s="131">
        <v>0</v>
      </c>
      <c r="L368" s="130">
        <v>0</v>
      </c>
      <c r="M368"/>
    </row>
    <row r="369" spans="1:13" ht="30" hidden="1" customHeight="1">
      <c r="A369" s="59">
        <v>3</v>
      </c>
      <c r="B369" s="59">
        <v>3</v>
      </c>
      <c r="C369" s="60">
        <v>2</v>
      </c>
      <c r="D369" s="61">
        <v>7</v>
      </c>
      <c r="E369" s="61">
        <v>1</v>
      </c>
      <c r="F369" s="62">
        <v>2</v>
      </c>
      <c r="G369" s="52" t="s">
        <v>219</v>
      </c>
      <c r="H369" s="45">
        <v>335</v>
      </c>
      <c r="I369" s="113">
        <v>0</v>
      </c>
      <c r="J369" s="113">
        <v>0</v>
      </c>
      <c r="K369" s="113">
        <v>0</v>
      </c>
      <c r="L369" s="113">
        <v>0</v>
      </c>
      <c r="M369"/>
    </row>
    <row r="370" spans="1:13" ht="39.75" customHeight="1">
      <c r="A370" s="97"/>
      <c r="B370" s="97"/>
      <c r="C370" s="98"/>
      <c r="D370" s="99"/>
      <c r="E370" s="100"/>
      <c r="F370" s="101"/>
      <c r="G370" s="102" t="s">
        <v>222</v>
      </c>
      <c r="H370" s="45">
        <v>336</v>
      </c>
      <c r="I370" s="139">
        <f>SUM(I35+I186)</f>
        <v>1798060</v>
      </c>
      <c r="J370" s="139">
        <f>SUM(J35+J186)</f>
        <v>359410</v>
      </c>
      <c r="K370" s="139">
        <f>SUM(K35+K186)</f>
        <v>311378.09000000003</v>
      </c>
      <c r="L370" s="139">
        <f>SUM(L35+L186)</f>
        <v>311378.09000000003</v>
      </c>
      <c r="M370"/>
    </row>
    <row r="371" spans="1:13" ht="18.75" customHeight="1">
      <c r="G371" s="46"/>
      <c r="H371" s="45"/>
      <c r="I371" s="103"/>
      <c r="J371" s="144"/>
      <c r="K371" s="144"/>
      <c r="L371" s="144"/>
    </row>
    <row r="372" spans="1:13" ht="23.25" customHeight="1">
      <c r="A372" s="345" t="s">
        <v>230</v>
      </c>
      <c r="B372" s="345"/>
      <c r="C372" s="345"/>
      <c r="D372" s="345"/>
      <c r="E372" s="345"/>
      <c r="F372" s="345"/>
      <c r="G372" s="345"/>
      <c r="H372" s="151"/>
      <c r="I372" s="104"/>
      <c r="K372" s="328" t="s">
        <v>231</v>
      </c>
      <c r="L372" s="328"/>
    </row>
    <row r="373" spans="1:13" ht="18.75" customHeight="1">
      <c r="A373" s="105"/>
      <c r="B373" s="105"/>
      <c r="C373" s="105"/>
      <c r="D373" s="346" t="s">
        <v>223</v>
      </c>
      <c r="E373" s="346"/>
      <c r="F373" s="346"/>
      <c r="G373" s="346"/>
      <c r="H373"/>
      <c r="I373" s="143" t="s">
        <v>224</v>
      </c>
      <c r="K373" s="327" t="s">
        <v>225</v>
      </c>
      <c r="L373" s="327"/>
    </row>
    <row r="374" spans="1:13" ht="12.75" customHeight="1">
      <c r="I374" s="106"/>
      <c r="K374" s="106"/>
      <c r="L374" s="106"/>
    </row>
    <row r="375" spans="1:13" ht="15.75" customHeight="1">
      <c r="A375" s="345" t="s">
        <v>226</v>
      </c>
      <c r="B375" s="345"/>
      <c r="C375" s="345"/>
      <c r="D375" s="345"/>
      <c r="E375" s="345"/>
      <c r="F375" s="345"/>
      <c r="G375" s="345"/>
      <c r="I375" s="106"/>
      <c r="K375" s="347" t="s">
        <v>227</v>
      </c>
      <c r="L375" s="347"/>
    </row>
    <row r="376" spans="1:13" ht="33.75" customHeight="1">
      <c r="D376" s="329" t="s">
        <v>228</v>
      </c>
      <c r="E376" s="330"/>
      <c r="F376" s="330"/>
      <c r="G376" s="330"/>
      <c r="H376" s="107"/>
      <c r="I376" s="108" t="s">
        <v>224</v>
      </c>
      <c r="K376" s="327" t="s">
        <v>225</v>
      </c>
      <c r="L376" s="327"/>
    </row>
    <row r="377" spans="1:13" ht="7.5" customHeight="1"/>
    <row r="378" spans="1:13" ht="8.25" customHeight="1">
      <c r="H378" s="23" t="s">
        <v>229</v>
      </c>
    </row>
  </sheetData>
  <mergeCells count="32">
    <mergeCell ref="A8:L8"/>
    <mergeCell ref="A10:L10"/>
    <mergeCell ref="I1:L1"/>
    <mergeCell ref="I2:L2"/>
    <mergeCell ref="G30:H30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A27:I27"/>
    <mergeCell ref="A28:I28"/>
    <mergeCell ref="A34:F34"/>
    <mergeCell ref="K373:L373"/>
    <mergeCell ref="K372:L372"/>
    <mergeCell ref="D376:G376"/>
    <mergeCell ref="K376:L376"/>
    <mergeCell ref="A32:F33"/>
    <mergeCell ref="G32:G33"/>
    <mergeCell ref="H32:H33"/>
    <mergeCell ref="I32:J32"/>
    <mergeCell ref="K32:K33"/>
    <mergeCell ref="L32:L33"/>
    <mergeCell ref="A372:G372"/>
    <mergeCell ref="A375:G375"/>
    <mergeCell ref="D373:G373"/>
    <mergeCell ref="K375:L375"/>
  </mergeCells>
  <pageMargins left="0.70866141732282995" right="0.70866141732282995" top="0.74803149606299002" bottom="0.74803149606299002" header="0.31496062992126" footer="0.31496062992126"/>
  <pageSetup paperSize="9" scale="83" fitToHeight="0" orientation="portrait" r:id="rId1"/>
  <headerFooter alignWithMargins="0">
    <oddHeader>&amp;C&amp;P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36455-E0D8-4C4E-9DC3-F194FCDC99A7}">
  <dimension ref="A2:I29"/>
  <sheetViews>
    <sheetView workbookViewId="0">
      <selection activeCell="I31" sqref="I31"/>
    </sheetView>
  </sheetViews>
  <sheetFormatPr defaultRowHeight="15"/>
  <cols>
    <col min="1" max="1" width="6.42578125" style="229" customWidth="1"/>
    <col min="2" max="2" width="13.7109375" style="229" customWidth="1"/>
    <col min="3" max="3" width="11.5703125" style="229" customWidth="1"/>
    <col min="4" max="4" width="9.140625" style="229"/>
    <col min="5" max="5" width="7.140625" style="229" customWidth="1"/>
    <col min="6" max="6" width="13.7109375" style="229" customWidth="1"/>
    <col min="7" max="7" width="10" style="229" customWidth="1"/>
    <col min="8" max="8" width="13.5703125" style="229" customWidth="1"/>
    <col min="9" max="9" width="9.140625" style="229"/>
    <col min="257" max="257" width="6.42578125" customWidth="1"/>
    <col min="258" max="258" width="13.7109375" customWidth="1"/>
    <col min="259" max="259" width="11.5703125" customWidth="1"/>
    <col min="261" max="261" width="7.140625" customWidth="1"/>
    <col min="262" max="262" width="13.7109375" customWidth="1"/>
    <col min="263" max="263" width="10" customWidth="1"/>
    <col min="264" max="264" width="13.5703125" customWidth="1"/>
    <col min="513" max="513" width="6.42578125" customWidth="1"/>
    <col min="514" max="514" width="13.7109375" customWidth="1"/>
    <col min="515" max="515" width="11.5703125" customWidth="1"/>
    <col min="517" max="517" width="7.140625" customWidth="1"/>
    <col min="518" max="518" width="13.7109375" customWidth="1"/>
    <col min="519" max="519" width="10" customWidth="1"/>
    <col min="520" max="520" width="13.5703125" customWidth="1"/>
    <col min="769" max="769" width="6.42578125" customWidth="1"/>
    <col min="770" max="770" width="13.7109375" customWidth="1"/>
    <col min="771" max="771" width="11.5703125" customWidth="1"/>
    <col min="773" max="773" width="7.140625" customWidth="1"/>
    <col min="774" max="774" width="13.7109375" customWidth="1"/>
    <col min="775" max="775" width="10" customWidth="1"/>
    <col min="776" max="776" width="13.5703125" customWidth="1"/>
    <col min="1025" max="1025" width="6.42578125" customWidth="1"/>
    <col min="1026" max="1026" width="13.7109375" customWidth="1"/>
    <col min="1027" max="1027" width="11.5703125" customWidth="1"/>
    <col min="1029" max="1029" width="7.140625" customWidth="1"/>
    <col min="1030" max="1030" width="13.7109375" customWidth="1"/>
    <col min="1031" max="1031" width="10" customWidth="1"/>
    <col min="1032" max="1032" width="13.5703125" customWidth="1"/>
    <col min="1281" max="1281" width="6.42578125" customWidth="1"/>
    <col min="1282" max="1282" width="13.7109375" customWidth="1"/>
    <col min="1283" max="1283" width="11.5703125" customWidth="1"/>
    <col min="1285" max="1285" width="7.140625" customWidth="1"/>
    <col min="1286" max="1286" width="13.7109375" customWidth="1"/>
    <col min="1287" max="1287" width="10" customWidth="1"/>
    <col min="1288" max="1288" width="13.5703125" customWidth="1"/>
    <col min="1537" max="1537" width="6.42578125" customWidth="1"/>
    <col min="1538" max="1538" width="13.7109375" customWidth="1"/>
    <col min="1539" max="1539" width="11.5703125" customWidth="1"/>
    <col min="1541" max="1541" width="7.140625" customWidth="1"/>
    <col min="1542" max="1542" width="13.7109375" customWidth="1"/>
    <col min="1543" max="1543" width="10" customWidth="1"/>
    <col min="1544" max="1544" width="13.5703125" customWidth="1"/>
    <col min="1793" max="1793" width="6.42578125" customWidth="1"/>
    <col min="1794" max="1794" width="13.7109375" customWidth="1"/>
    <col min="1795" max="1795" width="11.5703125" customWidth="1"/>
    <col min="1797" max="1797" width="7.140625" customWidth="1"/>
    <col min="1798" max="1798" width="13.7109375" customWidth="1"/>
    <col min="1799" max="1799" width="10" customWidth="1"/>
    <col min="1800" max="1800" width="13.5703125" customWidth="1"/>
    <col min="2049" max="2049" width="6.42578125" customWidth="1"/>
    <col min="2050" max="2050" width="13.7109375" customWidth="1"/>
    <col min="2051" max="2051" width="11.5703125" customWidth="1"/>
    <col min="2053" max="2053" width="7.140625" customWidth="1"/>
    <col min="2054" max="2054" width="13.7109375" customWidth="1"/>
    <col min="2055" max="2055" width="10" customWidth="1"/>
    <col min="2056" max="2056" width="13.5703125" customWidth="1"/>
    <col min="2305" max="2305" width="6.42578125" customWidth="1"/>
    <col min="2306" max="2306" width="13.7109375" customWidth="1"/>
    <col min="2307" max="2307" width="11.5703125" customWidth="1"/>
    <col min="2309" max="2309" width="7.140625" customWidth="1"/>
    <col min="2310" max="2310" width="13.7109375" customWidth="1"/>
    <col min="2311" max="2311" width="10" customWidth="1"/>
    <col min="2312" max="2312" width="13.5703125" customWidth="1"/>
    <col min="2561" max="2561" width="6.42578125" customWidth="1"/>
    <col min="2562" max="2562" width="13.7109375" customWidth="1"/>
    <col min="2563" max="2563" width="11.5703125" customWidth="1"/>
    <col min="2565" max="2565" width="7.140625" customWidth="1"/>
    <col min="2566" max="2566" width="13.7109375" customWidth="1"/>
    <col min="2567" max="2567" width="10" customWidth="1"/>
    <col min="2568" max="2568" width="13.5703125" customWidth="1"/>
    <col min="2817" max="2817" width="6.42578125" customWidth="1"/>
    <col min="2818" max="2818" width="13.7109375" customWidth="1"/>
    <col min="2819" max="2819" width="11.5703125" customWidth="1"/>
    <col min="2821" max="2821" width="7.140625" customWidth="1"/>
    <col min="2822" max="2822" width="13.7109375" customWidth="1"/>
    <col min="2823" max="2823" width="10" customWidth="1"/>
    <col min="2824" max="2824" width="13.5703125" customWidth="1"/>
    <col min="3073" max="3073" width="6.42578125" customWidth="1"/>
    <col min="3074" max="3074" width="13.7109375" customWidth="1"/>
    <col min="3075" max="3075" width="11.5703125" customWidth="1"/>
    <col min="3077" max="3077" width="7.140625" customWidth="1"/>
    <col min="3078" max="3078" width="13.7109375" customWidth="1"/>
    <col min="3079" max="3079" width="10" customWidth="1"/>
    <col min="3080" max="3080" width="13.5703125" customWidth="1"/>
    <col min="3329" max="3329" width="6.42578125" customWidth="1"/>
    <col min="3330" max="3330" width="13.7109375" customWidth="1"/>
    <col min="3331" max="3331" width="11.5703125" customWidth="1"/>
    <col min="3333" max="3333" width="7.140625" customWidth="1"/>
    <col min="3334" max="3334" width="13.7109375" customWidth="1"/>
    <col min="3335" max="3335" width="10" customWidth="1"/>
    <col min="3336" max="3336" width="13.5703125" customWidth="1"/>
    <col min="3585" max="3585" width="6.42578125" customWidth="1"/>
    <col min="3586" max="3586" width="13.7109375" customWidth="1"/>
    <col min="3587" max="3587" width="11.5703125" customWidth="1"/>
    <col min="3589" max="3589" width="7.140625" customWidth="1"/>
    <col min="3590" max="3590" width="13.7109375" customWidth="1"/>
    <col min="3591" max="3591" width="10" customWidth="1"/>
    <col min="3592" max="3592" width="13.5703125" customWidth="1"/>
    <col min="3841" max="3841" width="6.42578125" customWidth="1"/>
    <col min="3842" max="3842" width="13.7109375" customWidth="1"/>
    <col min="3843" max="3843" width="11.5703125" customWidth="1"/>
    <col min="3845" max="3845" width="7.140625" customWidth="1"/>
    <col min="3846" max="3846" width="13.7109375" customWidth="1"/>
    <col min="3847" max="3847" width="10" customWidth="1"/>
    <col min="3848" max="3848" width="13.5703125" customWidth="1"/>
    <col min="4097" max="4097" width="6.42578125" customWidth="1"/>
    <col min="4098" max="4098" width="13.7109375" customWidth="1"/>
    <col min="4099" max="4099" width="11.5703125" customWidth="1"/>
    <col min="4101" max="4101" width="7.140625" customWidth="1"/>
    <col min="4102" max="4102" width="13.7109375" customWidth="1"/>
    <col min="4103" max="4103" width="10" customWidth="1"/>
    <col min="4104" max="4104" width="13.5703125" customWidth="1"/>
    <col min="4353" max="4353" width="6.42578125" customWidth="1"/>
    <col min="4354" max="4354" width="13.7109375" customWidth="1"/>
    <col min="4355" max="4355" width="11.5703125" customWidth="1"/>
    <col min="4357" max="4357" width="7.140625" customWidth="1"/>
    <col min="4358" max="4358" width="13.7109375" customWidth="1"/>
    <col min="4359" max="4359" width="10" customWidth="1"/>
    <col min="4360" max="4360" width="13.5703125" customWidth="1"/>
    <col min="4609" max="4609" width="6.42578125" customWidth="1"/>
    <col min="4610" max="4610" width="13.7109375" customWidth="1"/>
    <col min="4611" max="4611" width="11.5703125" customWidth="1"/>
    <col min="4613" max="4613" width="7.140625" customWidth="1"/>
    <col min="4614" max="4614" width="13.7109375" customWidth="1"/>
    <col min="4615" max="4615" width="10" customWidth="1"/>
    <col min="4616" max="4616" width="13.5703125" customWidth="1"/>
    <col min="4865" max="4865" width="6.42578125" customWidth="1"/>
    <col min="4866" max="4866" width="13.7109375" customWidth="1"/>
    <col min="4867" max="4867" width="11.5703125" customWidth="1"/>
    <col min="4869" max="4869" width="7.140625" customWidth="1"/>
    <col min="4870" max="4870" width="13.7109375" customWidth="1"/>
    <col min="4871" max="4871" width="10" customWidth="1"/>
    <col min="4872" max="4872" width="13.5703125" customWidth="1"/>
    <col min="5121" max="5121" width="6.42578125" customWidth="1"/>
    <col min="5122" max="5122" width="13.7109375" customWidth="1"/>
    <col min="5123" max="5123" width="11.5703125" customWidth="1"/>
    <col min="5125" max="5125" width="7.140625" customWidth="1"/>
    <col min="5126" max="5126" width="13.7109375" customWidth="1"/>
    <col min="5127" max="5127" width="10" customWidth="1"/>
    <col min="5128" max="5128" width="13.5703125" customWidth="1"/>
    <col min="5377" max="5377" width="6.42578125" customWidth="1"/>
    <col min="5378" max="5378" width="13.7109375" customWidth="1"/>
    <col min="5379" max="5379" width="11.5703125" customWidth="1"/>
    <col min="5381" max="5381" width="7.140625" customWidth="1"/>
    <col min="5382" max="5382" width="13.7109375" customWidth="1"/>
    <col min="5383" max="5383" width="10" customWidth="1"/>
    <col min="5384" max="5384" width="13.5703125" customWidth="1"/>
    <col min="5633" max="5633" width="6.42578125" customWidth="1"/>
    <col min="5634" max="5634" width="13.7109375" customWidth="1"/>
    <col min="5635" max="5635" width="11.5703125" customWidth="1"/>
    <col min="5637" max="5637" width="7.140625" customWidth="1"/>
    <col min="5638" max="5638" width="13.7109375" customWidth="1"/>
    <col min="5639" max="5639" width="10" customWidth="1"/>
    <col min="5640" max="5640" width="13.5703125" customWidth="1"/>
    <col min="5889" max="5889" width="6.42578125" customWidth="1"/>
    <col min="5890" max="5890" width="13.7109375" customWidth="1"/>
    <col min="5891" max="5891" width="11.5703125" customWidth="1"/>
    <col min="5893" max="5893" width="7.140625" customWidth="1"/>
    <col min="5894" max="5894" width="13.7109375" customWidth="1"/>
    <col min="5895" max="5895" width="10" customWidth="1"/>
    <col min="5896" max="5896" width="13.5703125" customWidth="1"/>
    <col min="6145" max="6145" width="6.42578125" customWidth="1"/>
    <col min="6146" max="6146" width="13.7109375" customWidth="1"/>
    <col min="6147" max="6147" width="11.5703125" customWidth="1"/>
    <col min="6149" max="6149" width="7.140625" customWidth="1"/>
    <col min="6150" max="6150" width="13.7109375" customWidth="1"/>
    <col min="6151" max="6151" width="10" customWidth="1"/>
    <col min="6152" max="6152" width="13.5703125" customWidth="1"/>
    <col min="6401" max="6401" width="6.42578125" customWidth="1"/>
    <col min="6402" max="6402" width="13.7109375" customWidth="1"/>
    <col min="6403" max="6403" width="11.5703125" customWidth="1"/>
    <col min="6405" max="6405" width="7.140625" customWidth="1"/>
    <col min="6406" max="6406" width="13.7109375" customWidth="1"/>
    <col min="6407" max="6407" width="10" customWidth="1"/>
    <col min="6408" max="6408" width="13.5703125" customWidth="1"/>
    <col min="6657" max="6657" width="6.42578125" customWidth="1"/>
    <col min="6658" max="6658" width="13.7109375" customWidth="1"/>
    <col min="6659" max="6659" width="11.5703125" customWidth="1"/>
    <col min="6661" max="6661" width="7.140625" customWidth="1"/>
    <col min="6662" max="6662" width="13.7109375" customWidth="1"/>
    <col min="6663" max="6663" width="10" customWidth="1"/>
    <col min="6664" max="6664" width="13.5703125" customWidth="1"/>
    <col min="6913" max="6913" width="6.42578125" customWidth="1"/>
    <col min="6914" max="6914" width="13.7109375" customWidth="1"/>
    <col min="6915" max="6915" width="11.5703125" customWidth="1"/>
    <col min="6917" max="6917" width="7.140625" customWidth="1"/>
    <col min="6918" max="6918" width="13.7109375" customWidth="1"/>
    <col min="6919" max="6919" width="10" customWidth="1"/>
    <col min="6920" max="6920" width="13.5703125" customWidth="1"/>
    <col min="7169" max="7169" width="6.42578125" customWidth="1"/>
    <col min="7170" max="7170" width="13.7109375" customWidth="1"/>
    <col min="7171" max="7171" width="11.5703125" customWidth="1"/>
    <col min="7173" max="7173" width="7.140625" customWidth="1"/>
    <col min="7174" max="7174" width="13.7109375" customWidth="1"/>
    <col min="7175" max="7175" width="10" customWidth="1"/>
    <col min="7176" max="7176" width="13.5703125" customWidth="1"/>
    <col min="7425" max="7425" width="6.42578125" customWidth="1"/>
    <col min="7426" max="7426" width="13.7109375" customWidth="1"/>
    <col min="7427" max="7427" width="11.5703125" customWidth="1"/>
    <col min="7429" max="7429" width="7.140625" customWidth="1"/>
    <col min="7430" max="7430" width="13.7109375" customWidth="1"/>
    <col min="7431" max="7431" width="10" customWidth="1"/>
    <col min="7432" max="7432" width="13.5703125" customWidth="1"/>
    <col min="7681" max="7681" width="6.42578125" customWidth="1"/>
    <col min="7682" max="7682" width="13.7109375" customWidth="1"/>
    <col min="7683" max="7683" width="11.5703125" customWidth="1"/>
    <col min="7685" max="7685" width="7.140625" customWidth="1"/>
    <col min="7686" max="7686" width="13.7109375" customWidth="1"/>
    <col min="7687" max="7687" width="10" customWidth="1"/>
    <col min="7688" max="7688" width="13.5703125" customWidth="1"/>
    <col min="7937" max="7937" width="6.42578125" customWidth="1"/>
    <col min="7938" max="7938" width="13.7109375" customWidth="1"/>
    <col min="7939" max="7939" width="11.5703125" customWidth="1"/>
    <col min="7941" max="7941" width="7.140625" customWidth="1"/>
    <col min="7942" max="7942" width="13.7109375" customWidth="1"/>
    <col min="7943" max="7943" width="10" customWidth="1"/>
    <col min="7944" max="7944" width="13.5703125" customWidth="1"/>
    <col min="8193" max="8193" width="6.42578125" customWidth="1"/>
    <col min="8194" max="8194" width="13.7109375" customWidth="1"/>
    <col min="8195" max="8195" width="11.5703125" customWidth="1"/>
    <col min="8197" max="8197" width="7.140625" customWidth="1"/>
    <col min="8198" max="8198" width="13.7109375" customWidth="1"/>
    <col min="8199" max="8199" width="10" customWidth="1"/>
    <col min="8200" max="8200" width="13.5703125" customWidth="1"/>
    <col min="8449" max="8449" width="6.42578125" customWidth="1"/>
    <col min="8450" max="8450" width="13.7109375" customWidth="1"/>
    <col min="8451" max="8451" width="11.5703125" customWidth="1"/>
    <col min="8453" max="8453" width="7.140625" customWidth="1"/>
    <col min="8454" max="8454" width="13.7109375" customWidth="1"/>
    <col min="8455" max="8455" width="10" customWidth="1"/>
    <col min="8456" max="8456" width="13.5703125" customWidth="1"/>
    <col min="8705" max="8705" width="6.42578125" customWidth="1"/>
    <col min="8706" max="8706" width="13.7109375" customWidth="1"/>
    <col min="8707" max="8707" width="11.5703125" customWidth="1"/>
    <col min="8709" max="8709" width="7.140625" customWidth="1"/>
    <col min="8710" max="8710" width="13.7109375" customWidth="1"/>
    <col min="8711" max="8711" width="10" customWidth="1"/>
    <col min="8712" max="8712" width="13.5703125" customWidth="1"/>
    <col min="8961" max="8961" width="6.42578125" customWidth="1"/>
    <col min="8962" max="8962" width="13.7109375" customWidth="1"/>
    <col min="8963" max="8963" width="11.5703125" customWidth="1"/>
    <col min="8965" max="8965" width="7.140625" customWidth="1"/>
    <col min="8966" max="8966" width="13.7109375" customWidth="1"/>
    <col min="8967" max="8967" width="10" customWidth="1"/>
    <col min="8968" max="8968" width="13.5703125" customWidth="1"/>
    <col min="9217" max="9217" width="6.42578125" customWidth="1"/>
    <col min="9218" max="9218" width="13.7109375" customWidth="1"/>
    <col min="9219" max="9219" width="11.5703125" customWidth="1"/>
    <col min="9221" max="9221" width="7.140625" customWidth="1"/>
    <col min="9222" max="9222" width="13.7109375" customWidth="1"/>
    <col min="9223" max="9223" width="10" customWidth="1"/>
    <col min="9224" max="9224" width="13.5703125" customWidth="1"/>
    <col min="9473" max="9473" width="6.42578125" customWidth="1"/>
    <col min="9474" max="9474" width="13.7109375" customWidth="1"/>
    <col min="9475" max="9475" width="11.5703125" customWidth="1"/>
    <col min="9477" max="9477" width="7.140625" customWidth="1"/>
    <col min="9478" max="9478" width="13.7109375" customWidth="1"/>
    <col min="9479" max="9479" width="10" customWidth="1"/>
    <col min="9480" max="9480" width="13.5703125" customWidth="1"/>
    <col min="9729" max="9729" width="6.42578125" customWidth="1"/>
    <col min="9730" max="9730" width="13.7109375" customWidth="1"/>
    <col min="9731" max="9731" width="11.5703125" customWidth="1"/>
    <col min="9733" max="9733" width="7.140625" customWidth="1"/>
    <col min="9734" max="9734" width="13.7109375" customWidth="1"/>
    <col min="9735" max="9735" width="10" customWidth="1"/>
    <col min="9736" max="9736" width="13.5703125" customWidth="1"/>
    <col min="9985" max="9985" width="6.42578125" customWidth="1"/>
    <col min="9986" max="9986" width="13.7109375" customWidth="1"/>
    <col min="9987" max="9987" width="11.5703125" customWidth="1"/>
    <col min="9989" max="9989" width="7.140625" customWidth="1"/>
    <col min="9990" max="9990" width="13.7109375" customWidth="1"/>
    <col min="9991" max="9991" width="10" customWidth="1"/>
    <col min="9992" max="9992" width="13.5703125" customWidth="1"/>
    <col min="10241" max="10241" width="6.42578125" customWidth="1"/>
    <col min="10242" max="10242" width="13.7109375" customWidth="1"/>
    <col min="10243" max="10243" width="11.5703125" customWidth="1"/>
    <col min="10245" max="10245" width="7.140625" customWidth="1"/>
    <col min="10246" max="10246" width="13.7109375" customWidth="1"/>
    <col min="10247" max="10247" width="10" customWidth="1"/>
    <col min="10248" max="10248" width="13.5703125" customWidth="1"/>
    <col min="10497" max="10497" width="6.42578125" customWidth="1"/>
    <col min="10498" max="10498" width="13.7109375" customWidth="1"/>
    <col min="10499" max="10499" width="11.5703125" customWidth="1"/>
    <col min="10501" max="10501" width="7.140625" customWidth="1"/>
    <col min="10502" max="10502" width="13.7109375" customWidth="1"/>
    <col min="10503" max="10503" width="10" customWidth="1"/>
    <col min="10504" max="10504" width="13.5703125" customWidth="1"/>
    <col min="10753" max="10753" width="6.42578125" customWidth="1"/>
    <col min="10754" max="10754" width="13.7109375" customWidth="1"/>
    <col min="10755" max="10755" width="11.5703125" customWidth="1"/>
    <col min="10757" max="10757" width="7.140625" customWidth="1"/>
    <col min="10758" max="10758" width="13.7109375" customWidth="1"/>
    <col min="10759" max="10759" width="10" customWidth="1"/>
    <col min="10760" max="10760" width="13.5703125" customWidth="1"/>
    <col min="11009" max="11009" width="6.42578125" customWidth="1"/>
    <col min="11010" max="11010" width="13.7109375" customWidth="1"/>
    <col min="11011" max="11011" width="11.5703125" customWidth="1"/>
    <col min="11013" max="11013" width="7.140625" customWidth="1"/>
    <col min="11014" max="11014" width="13.7109375" customWidth="1"/>
    <col min="11015" max="11015" width="10" customWidth="1"/>
    <col min="11016" max="11016" width="13.5703125" customWidth="1"/>
    <col min="11265" max="11265" width="6.42578125" customWidth="1"/>
    <col min="11266" max="11266" width="13.7109375" customWidth="1"/>
    <col min="11267" max="11267" width="11.5703125" customWidth="1"/>
    <col min="11269" max="11269" width="7.140625" customWidth="1"/>
    <col min="11270" max="11270" width="13.7109375" customWidth="1"/>
    <col min="11271" max="11271" width="10" customWidth="1"/>
    <col min="11272" max="11272" width="13.5703125" customWidth="1"/>
    <col min="11521" max="11521" width="6.42578125" customWidth="1"/>
    <col min="11522" max="11522" width="13.7109375" customWidth="1"/>
    <col min="11523" max="11523" width="11.5703125" customWidth="1"/>
    <col min="11525" max="11525" width="7.140625" customWidth="1"/>
    <col min="11526" max="11526" width="13.7109375" customWidth="1"/>
    <col min="11527" max="11527" width="10" customWidth="1"/>
    <col min="11528" max="11528" width="13.5703125" customWidth="1"/>
    <col min="11777" max="11777" width="6.42578125" customWidth="1"/>
    <col min="11778" max="11778" width="13.7109375" customWidth="1"/>
    <col min="11779" max="11779" width="11.5703125" customWidth="1"/>
    <col min="11781" max="11781" width="7.140625" customWidth="1"/>
    <col min="11782" max="11782" width="13.7109375" customWidth="1"/>
    <col min="11783" max="11783" width="10" customWidth="1"/>
    <col min="11784" max="11784" width="13.5703125" customWidth="1"/>
    <col min="12033" max="12033" width="6.42578125" customWidth="1"/>
    <col min="12034" max="12034" width="13.7109375" customWidth="1"/>
    <col min="12035" max="12035" width="11.5703125" customWidth="1"/>
    <col min="12037" max="12037" width="7.140625" customWidth="1"/>
    <col min="12038" max="12038" width="13.7109375" customWidth="1"/>
    <col min="12039" max="12039" width="10" customWidth="1"/>
    <col min="12040" max="12040" width="13.5703125" customWidth="1"/>
    <col min="12289" max="12289" width="6.42578125" customWidth="1"/>
    <col min="12290" max="12290" width="13.7109375" customWidth="1"/>
    <col min="12291" max="12291" width="11.5703125" customWidth="1"/>
    <col min="12293" max="12293" width="7.140625" customWidth="1"/>
    <col min="12294" max="12294" width="13.7109375" customWidth="1"/>
    <col min="12295" max="12295" width="10" customWidth="1"/>
    <col min="12296" max="12296" width="13.5703125" customWidth="1"/>
    <col min="12545" max="12545" width="6.42578125" customWidth="1"/>
    <col min="12546" max="12546" width="13.7109375" customWidth="1"/>
    <col min="12547" max="12547" width="11.5703125" customWidth="1"/>
    <col min="12549" max="12549" width="7.140625" customWidth="1"/>
    <col min="12550" max="12550" width="13.7109375" customWidth="1"/>
    <col min="12551" max="12551" width="10" customWidth="1"/>
    <col min="12552" max="12552" width="13.5703125" customWidth="1"/>
    <col min="12801" max="12801" width="6.42578125" customWidth="1"/>
    <col min="12802" max="12802" width="13.7109375" customWidth="1"/>
    <col min="12803" max="12803" width="11.5703125" customWidth="1"/>
    <col min="12805" max="12805" width="7.140625" customWidth="1"/>
    <col min="12806" max="12806" width="13.7109375" customWidth="1"/>
    <col min="12807" max="12807" width="10" customWidth="1"/>
    <col min="12808" max="12808" width="13.5703125" customWidth="1"/>
    <col min="13057" max="13057" width="6.42578125" customWidth="1"/>
    <col min="13058" max="13058" width="13.7109375" customWidth="1"/>
    <col min="13059" max="13059" width="11.5703125" customWidth="1"/>
    <col min="13061" max="13061" width="7.140625" customWidth="1"/>
    <col min="13062" max="13062" width="13.7109375" customWidth="1"/>
    <col min="13063" max="13063" width="10" customWidth="1"/>
    <col min="13064" max="13064" width="13.5703125" customWidth="1"/>
    <col min="13313" max="13313" width="6.42578125" customWidth="1"/>
    <col min="13314" max="13314" width="13.7109375" customWidth="1"/>
    <col min="13315" max="13315" width="11.5703125" customWidth="1"/>
    <col min="13317" max="13317" width="7.140625" customWidth="1"/>
    <col min="13318" max="13318" width="13.7109375" customWidth="1"/>
    <col min="13319" max="13319" width="10" customWidth="1"/>
    <col min="13320" max="13320" width="13.5703125" customWidth="1"/>
    <col min="13569" max="13569" width="6.42578125" customWidth="1"/>
    <col min="13570" max="13570" width="13.7109375" customWidth="1"/>
    <col min="13571" max="13571" width="11.5703125" customWidth="1"/>
    <col min="13573" max="13573" width="7.140625" customWidth="1"/>
    <col min="13574" max="13574" width="13.7109375" customWidth="1"/>
    <col min="13575" max="13575" width="10" customWidth="1"/>
    <col min="13576" max="13576" width="13.5703125" customWidth="1"/>
    <col min="13825" max="13825" width="6.42578125" customWidth="1"/>
    <col min="13826" max="13826" width="13.7109375" customWidth="1"/>
    <col min="13827" max="13827" width="11.5703125" customWidth="1"/>
    <col min="13829" max="13829" width="7.140625" customWidth="1"/>
    <col min="13830" max="13830" width="13.7109375" customWidth="1"/>
    <col min="13831" max="13831" width="10" customWidth="1"/>
    <col min="13832" max="13832" width="13.5703125" customWidth="1"/>
    <col min="14081" max="14081" width="6.42578125" customWidth="1"/>
    <col min="14082" max="14082" width="13.7109375" customWidth="1"/>
    <col min="14083" max="14083" width="11.5703125" customWidth="1"/>
    <col min="14085" max="14085" width="7.140625" customWidth="1"/>
    <col min="14086" max="14086" width="13.7109375" customWidth="1"/>
    <col min="14087" max="14087" width="10" customWidth="1"/>
    <col min="14088" max="14088" width="13.5703125" customWidth="1"/>
    <col min="14337" max="14337" width="6.42578125" customWidth="1"/>
    <col min="14338" max="14338" width="13.7109375" customWidth="1"/>
    <col min="14339" max="14339" width="11.5703125" customWidth="1"/>
    <col min="14341" max="14341" width="7.140625" customWidth="1"/>
    <col min="14342" max="14342" width="13.7109375" customWidth="1"/>
    <col min="14343" max="14343" width="10" customWidth="1"/>
    <col min="14344" max="14344" width="13.5703125" customWidth="1"/>
    <col min="14593" max="14593" width="6.42578125" customWidth="1"/>
    <col min="14594" max="14594" width="13.7109375" customWidth="1"/>
    <col min="14595" max="14595" width="11.5703125" customWidth="1"/>
    <col min="14597" max="14597" width="7.140625" customWidth="1"/>
    <col min="14598" max="14598" width="13.7109375" customWidth="1"/>
    <col min="14599" max="14599" width="10" customWidth="1"/>
    <col min="14600" max="14600" width="13.5703125" customWidth="1"/>
    <col min="14849" max="14849" width="6.42578125" customWidth="1"/>
    <col min="14850" max="14850" width="13.7109375" customWidth="1"/>
    <col min="14851" max="14851" width="11.5703125" customWidth="1"/>
    <col min="14853" max="14853" width="7.140625" customWidth="1"/>
    <col min="14854" max="14854" width="13.7109375" customWidth="1"/>
    <col min="14855" max="14855" width="10" customWidth="1"/>
    <col min="14856" max="14856" width="13.5703125" customWidth="1"/>
    <col min="15105" max="15105" width="6.42578125" customWidth="1"/>
    <col min="15106" max="15106" width="13.7109375" customWidth="1"/>
    <col min="15107" max="15107" width="11.5703125" customWidth="1"/>
    <col min="15109" max="15109" width="7.140625" customWidth="1"/>
    <col min="15110" max="15110" width="13.7109375" customWidth="1"/>
    <col min="15111" max="15111" width="10" customWidth="1"/>
    <col min="15112" max="15112" width="13.5703125" customWidth="1"/>
    <col min="15361" max="15361" width="6.42578125" customWidth="1"/>
    <col min="15362" max="15362" width="13.7109375" customWidth="1"/>
    <col min="15363" max="15363" width="11.5703125" customWidth="1"/>
    <col min="15365" max="15365" width="7.140625" customWidth="1"/>
    <col min="15366" max="15366" width="13.7109375" customWidth="1"/>
    <col min="15367" max="15367" width="10" customWidth="1"/>
    <col min="15368" max="15368" width="13.5703125" customWidth="1"/>
    <col min="15617" max="15617" width="6.42578125" customWidth="1"/>
    <col min="15618" max="15618" width="13.7109375" customWidth="1"/>
    <col min="15619" max="15619" width="11.5703125" customWidth="1"/>
    <col min="15621" max="15621" width="7.140625" customWidth="1"/>
    <col min="15622" max="15622" width="13.7109375" customWidth="1"/>
    <col min="15623" max="15623" width="10" customWidth="1"/>
    <col min="15624" max="15624" width="13.5703125" customWidth="1"/>
    <col min="15873" max="15873" width="6.42578125" customWidth="1"/>
    <col min="15874" max="15874" width="13.7109375" customWidth="1"/>
    <col min="15875" max="15875" width="11.5703125" customWidth="1"/>
    <col min="15877" max="15877" width="7.140625" customWidth="1"/>
    <col min="15878" max="15878" width="13.7109375" customWidth="1"/>
    <col min="15879" max="15879" width="10" customWidth="1"/>
    <col min="15880" max="15880" width="13.5703125" customWidth="1"/>
    <col min="16129" max="16129" width="6.42578125" customWidth="1"/>
    <col min="16130" max="16130" width="13.7109375" customWidth="1"/>
    <col min="16131" max="16131" width="11.5703125" customWidth="1"/>
    <col min="16133" max="16133" width="7.140625" customWidth="1"/>
    <col min="16134" max="16134" width="13.7109375" customWidth="1"/>
    <col min="16135" max="16135" width="10" customWidth="1"/>
    <col min="16136" max="16136" width="13.5703125" customWidth="1"/>
  </cols>
  <sheetData>
    <row r="2" spans="1:9">
      <c r="A2" s="373" t="s">
        <v>289</v>
      </c>
      <c r="B2" s="373"/>
      <c r="C2" s="373"/>
      <c r="D2" s="373"/>
      <c r="E2" s="373"/>
      <c r="F2" s="373"/>
      <c r="G2" s="373"/>
      <c r="H2" s="373"/>
    </row>
    <row r="3" spans="1:9">
      <c r="A3" s="374" t="s">
        <v>245</v>
      </c>
      <c r="B3" s="374"/>
      <c r="C3" s="374"/>
      <c r="D3" s="374"/>
      <c r="E3" s="374"/>
      <c r="F3" s="374"/>
      <c r="G3" s="374"/>
      <c r="H3" s="374"/>
    </row>
    <row r="6" spans="1:9">
      <c r="A6" s="375" t="s">
        <v>305</v>
      </c>
      <c r="B6" s="375"/>
      <c r="C6" s="375"/>
      <c r="D6" s="375"/>
      <c r="E6" s="375"/>
      <c r="F6" s="375"/>
      <c r="G6" s="375"/>
      <c r="H6" s="375"/>
    </row>
    <row r="9" spans="1:9" ht="15.75" customHeight="1">
      <c r="A9" s="376" t="s">
        <v>290</v>
      </c>
      <c r="B9" s="376"/>
      <c r="C9" s="376"/>
      <c r="D9" s="376"/>
      <c r="E9" s="376"/>
      <c r="F9" s="376"/>
      <c r="G9" s="376"/>
      <c r="H9" s="376"/>
      <c r="I9"/>
    </row>
    <row r="10" spans="1:9">
      <c r="D10" s="230"/>
    </row>
    <row r="11" spans="1:9">
      <c r="C11" s="375" t="s">
        <v>306</v>
      </c>
      <c r="D11" s="375"/>
      <c r="E11" s="375"/>
      <c r="F11" s="375"/>
    </row>
    <row r="12" spans="1:9">
      <c r="B12" s="377" t="s">
        <v>307</v>
      </c>
      <c r="C12" s="377"/>
      <c r="D12" s="377"/>
      <c r="E12" s="377"/>
      <c r="F12" s="377"/>
      <c r="G12" s="377"/>
    </row>
    <row r="14" spans="1:9" ht="15" customHeight="1">
      <c r="A14" s="367" t="s">
        <v>291</v>
      </c>
      <c r="B14" s="367"/>
      <c r="C14" s="231" t="s">
        <v>308</v>
      </c>
      <c r="D14" s="232"/>
      <c r="E14" s="232"/>
      <c r="F14" s="232"/>
      <c r="G14" s="232"/>
      <c r="H14" s="232"/>
      <c r="I14"/>
    </row>
    <row r="15" spans="1:9">
      <c r="A15" s="378" t="s">
        <v>292</v>
      </c>
      <c r="B15" s="378"/>
      <c r="C15" s="378"/>
      <c r="D15" s="378"/>
      <c r="E15" s="378"/>
      <c r="F15" s="378"/>
      <c r="G15" s="378"/>
      <c r="H15" s="378"/>
    </row>
    <row r="16" spans="1:9" ht="28.5">
      <c r="A16" s="243" t="s">
        <v>293</v>
      </c>
      <c r="B16" s="243" t="s">
        <v>294</v>
      </c>
      <c r="C16" s="379" t="s">
        <v>295</v>
      </c>
      <c r="D16" s="380"/>
      <c r="E16" s="381"/>
      <c r="F16" s="243" t="s">
        <v>296</v>
      </c>
      <c r="G16" s="244" t="s">
        <v>297</v>
      </c>
      <c r="H16" s="244" t="s">
        <v>298</v>
      </c>
      <c r="I16"/>
    </row>
    <row r="17" spans="1:8">
      <c r="A17" s="234">
        <v>1</v>
      </c>
      <c r="B17" s="235" t="s">
        <v>237</v>
      </c>
      <c r="C17" s="370" t="s">
        <v>299</v>
      </c>
      <c r="D17" s="370"/>
      <c r="E17" s="370"/>
      <c r="F17" s="236" t="s">
        <v>300</v>
      </c>
      <c r="G17" s="237">
        <v>1</v>
      </c>
      <c r="H17" s="238">
        <v>90857.82</v>
      </c>
    </row>
    <row r="18" spans="1:8">
      <c r="A18" s="234"/>
      <c r="B18" s="235"/>
      <c r="C18" s="371" t="s">
        <v>301</v>
      </c>
      <c r="D18" s="371"/>
      <c r="E18" s="371"/>
      <c r="F18" s="239" t="s">
        <v>300</v>
      </c>
      <c r="G18" s="240">
        <v>1</v>
      </c>
      <c r="H18" s="241">
        <f>0+H17</f>
        <v>90857.82</v>
      </c>
    </row>
    <row r="19" spans="1:8">
      <c r="A19" s="234">
        <v>2</v>
      </c>
      <c r="B19" s="235" t="s">
        <v>232</v>
      </c>
      <c r="C19" s="370" t="s">
        <v>302</v>
      </c>
      <c r="D19" s="370"/>
      <c r="E19" s="370"/>
      <c r="F19" s="236" t="s">
        <v>300</v>
      </c>
      <c r="G19" s="237">
        <v>1</v>
      </c>
      <c r="H19" s="238">
        <v>3888.41</v>
      </c>
    </row>
    <row r="20" spans="1:8">
      <c r="A20" s="234">
        <v>3</v>
      </c>
      <c r="B20" s="235" t="s">
        <v>232</v>
      </c>
      <c r="C20" s="370" t="s">
        <v>299</v>
      </c>
      <c r="D20" s="370"/>
      <c r="E20" s="370"/>
      <c r="F20" s="236" t="s">
        <v>300</v>
      </c>
      <c r="G20" s="237">
        <v>1</v>
      </c>
      <c r="H20" s="238">
        <v>190631.86</v>
      </c>
    </row>
    <row r="21" spans="1:8">
      <c r="A21" s="234"/>
      <c r="B21" s="235"/>
      <c r="C21" s="371" t="s">
        <v>301</v>
      </c>
      <c r="D21" s="371"/>
      <c r="E21" s="371"/>
      <c r="F21" s="239" t="s">
        <v>300</v>
      </c>
      <c r="G21" s="240">
        <v>1</v>
      </c>
      <c r="H21" s="241">
        <f>0+H19+H20</f>
        <v>194520.27</v>
      </c>
    </row>
    <row r="22" spans="1:8">
      <c r="C22" s="372"/>
      <c r="D22" s="372"/>
      <c r="E22" s="372"/>
    </row>
    <row r="24" spans="1:8">
      <c r="A24" s="367" t="s">
        <v>230</v>
      </c>
      <c r="B24" s="367"/>
      <c r="C24" s="367"/>
      <c r="D24" s="367"/>
      <c r="E24" s="368" t="s">
        <v>231</v>
      </c>
      <c r="F24" s="368"/>
      <c r="G24" s="368"/>
      <c r="H24" s="368"/>
    </row>
    <row r="25" spans="1:8">
      <c r="E25" s="369" t="s">
        <v>304</v>
      </c>
      <c r="F25" s="369"/>
      <c r="G25" s="369"/>
      <c r="H25" s="369"/>
    </row>
    <row r="28" spans="1:8">
      <c r="A28" s="367" t="s">
        <v>226</v>
      </c>
      <c r="B28" s="367"/>
      <c r="C28" s="367"/>
      <c r="D28" s="367"/>
      <c r="E28" s="368" t="s">
        <v>227</v>
      </c>
      <c r="F28" s="368"/>
      <c r="G28" s="368"/>
      <c r="H28" s="368"/>
    </row>
    <row r="29" spans="1:8">
      <c r="E29" s="369" t="s">
        <v>304</v>
      </c>
      <c r="F29" s="369"/>
      <c r="G29" s="369"/>
      <c r="H29" s="369"/>
    </row>
  </sheetData>
  <mergeCells count="21">
    <mergeCell ref="B12:G12"/>
    <mergeCell ref="A2:H2"/>
    <mergeCell ref="A3:H3"/>
    <mergeCell ref="A6:H6"/>
    <mergeCell ref="A9:H9"/>
    <mergeCell ref="C11:F11"/>
    <mergeCell ref="E29:H29"/>
    <mergeCell ref="C20:E20"/>
    <mergeCell ref="C21:E21"/>
    <mergeCell ref="C22:E22"/>
    <mergeCell ref="A14:B14"/>
    <mergeCell ref="A15:H15"/>
    <mergeCell ref="C16:E16"/>
    <mergeCell ref="C17:E17"/>
    <mergeCell ref="C18:E18"/>
    <mergeCell ref="C19:E19"/>
    <mergeCell ref="A24:D24"/>
    <mergeCell ref="E24:H24"/>
    <mergeCell ref="E25:H25"/>
    <mergeCell ref="A28:D28"/>
    <mergeCell ref="E28:H2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D9CED-601B-4FFD-80D9-F02A785A248D}">
  <dimension ref="A1:O33"/>
  <sheetViews>
    <sheetView workbookViewId="0">
      <selection activeCell="G36" sqref="G36"/>
    </sheetView>
  </sheetViews>
  <sheetFormatPr defaultColWidth="9.140625" defaultRowHeight="12.75"/>
  <cols>
    <col min="1" max="3" width="9.140625" style="152"/>
    <col min="4" max="4" width="14.5703125" style="152" customWidth="1"/>
    <col min="5" max="6" width="11.7109375" style="152" customWidth="1"/>
    <col min="7" max="7" width="11.85546875" style="152" customWidth="1"/>
    <col min="8" max="8" width="14" style="152" customWidth="1"/>
    <col min="9" max="9" width="12.85546875" style="152" customWidth="1"/>
    <col min="10" max="10" width="11.85546875" style="152" customWidth="1"/>
    <col min="11" max="11" width="17.85546875" style="152" customWidth="1"/>
    <col min="12" max="16384" width="9.140625" style="152"/>
  </cols>
  <sheetData>
    <row r="1" spans="1:15" ht="64.5" customHeight="1">
      <c r="I1" s="153"/>
      <c r="J1" s="423" t="s">
        <v>243</v>
      </c>
      <c r="K1" s="423"/>
    </row>
    <row r="2" spans="1:15" ht="14.25" customHeight="1">
      <c r="A2" s="154"/>
      <c r="B2" s="424" t="s">
        <v>244</v>
      </c>
      <c r="C2" s="424"/>
      <c r="D2" s="424"/>
      <c r="E2" s="424"/>
      <c r="F2" s="424"/>
      <c r="G2" s="424"/>
      <c r="H2" s="424"/>
    </row>
    <row r="3" spans="1:15">
      <c r="B3" s="383" t="s">
        <v>245</v>
      </c>
      <c r="C3" s="383"/>
      <c r="D3" s="383"/>
      <c r="E3" s="383"/>
      <c r="F3" s="383"/>
    </row>
    <row r="4" spans="1:15" ht="10.5" customHeight="1"/>
    <row r="5" spans="1:15">
      <c r="B5" s="382" t="s">
        <v>246</v>
      </c>
      <c r="C5" s="382"/>
      <c r="D5" s="382"/>
      <c r="E5" s="382"/>
      <c r="F5" s="382"/>
      <c r="G5" s="382"/>
      <c r="H5" s="382"/>
    </row>
    <row r="6" spans="1:15">
      <c r="B6" s="383" t="s">
        <v>247</v>
      </c>
      <c r="C6" s="383"/>
      <c r="D6" s="383"/>
      <c r="E6" s="383"/>
      <c r="F6" s="383"/>
    </row>
    <row r="7" spans="1:15">
      <c r="A7" s="154"/>
      <c r="B7" s="422"/>
      <c r="C7" s="422"/>
      <c r="D7" s="422"/>
      <c r="E7" s="422"/>
      <c r="F7" s="422"/>
      <c r="G7" s="154"/>
      <c r="H7" s="154"/>
      <c r="I7" s="154"/>
      <c r="J7" s="154"/>
      <c r="K7" s="155"/>
    </row>
    <row r="8" spans="1:15" ht="14.45" customHeight="1">
      <c r="A8" s="156"/>
      <c r="B8" s="156"/>
      <c r="C8" s="156"/>
      <c r="D8" s="156"/>
      <c r="E8" s="156"/>
      <c r="F8" s="156"/>
      <c r="G8" s="156"/>
      <c r="H8" s="156"/>
      <c r="I8" s="156"/>
      <c r="J8" s="398" t="s">
        <v>268</v>
      </c>
      <c r="K8" s="398"/>
    </row>
    <row r="9" spans="1:15" s="158" customFormat="1" ht="15.75">
      <c r="A9" s="399" t="s">
        <v>248</v>
      </c>
      <c r="B9" s="399"/>
      <c r="C9" s="399"/>
      <c r="D9" s="399"/>
      <c r="E9" s="399"/>
      <c r="F9" s="399"/>
      <c r="G9" s="399"/>
      <c r="H9" s="399"/>
      <c r="I9" s="399"/>
      <c r="J9" s="399"/>
      <c r="K9" s="157"/>
    </row>
    <row r="10" spans="1:15" ht="12" customHeight="1">
      <c r="D10" s="159"/>
      <c r="E10" s="159"/>
      <c r="F10" s="159"/>
    </row>
    <row r="11" spans="1:15" ht="1.5" customHeight="1">
      <c r="D11" s="383"/>
      <c r="E11" s="383"/>
      <c r="F11" s="383"/>
    </row>
    <row r="12" spans="1:15">
      <c r="I12" s="160"/>
      <c r="K12" s="161" t="s">
        <v>249</v>
      </c>
    </row>
    <row r="13" spans="1:15">
      <c r="A13" s="400" t="s">
        <v>250</v>
      </c>
      <c r="B13" s="401"/>
      <c r="C13" s="401"/>
      <c r="D13" s="402"/>
      <c r="E13" s="409" t="s">
        <v>251</v>
      </c>
      <c r="F13" s="412" t="s">
        <v>252</v>
      </c>
      <c r="G13" s="413"/>
      <c r="H13" s="412" t="s">
        <v>253</v>
      </c>
      <c r="I13" s="412" t="s">
        <v>254</v>
      </c>
      <c r="J13" s="412" t="s">
        <v>30</v>
      </c>
      <c r="K13" s="409" t="s">
        <v>255</v>
      </c>
    </row>
    <row r="14" spans="1:15">
      <c r="A14" s="403"/>
      <c r="B14" s="404"/>
      <c r="C14" s="404"/>
      <c r="D14" s="405"/>
      <c r="E14" s="410"/>
      <c r="F14" s="414"/>
      <c r="G14" s="415"/>
      <c r="H14" s="416"/>
      <c r="I14" s="416"/>
      <c r="J14" s="416"/>
      <c r="K14" s="410"/>
      <c r="M14" s="154"/>
    </row>
    <row r="15" spans="1:15">
      <c r="A15" s="403"/>
      <c r="B15" s="404"/>
      <c r="C15" s="404"/>
      <c r="D15" s="405"/>
      <c r="E15" s="410"/>
      <c r="F15" s="417" t="s">
        <v>256</v>
      </c>
      <c r="G15" s="412" t="s">
        <v>257</v>
      </c>
      <c r="H15" s="416"/>
      <c r="I15" s="416"/>
      <c r="J15" s="416"/>
      <c r="K15" s="410"/>
      <c r="N15" s="154"/>
      <c r="O15" s="154"/>
    </row>
    <row r="16" spans="1:15" ht="10.5" customHeight="1">
      <c r="A16" s="406"/>
      <c r="B16" s="407"/>
      <c r="C16" s="407"/>
      <c r="D16" s="408"/>
      <c r="E16" s="411"/>
      <c r="F16" s="418"/>
      <c r="G16" s="414"/>
      <c r="H16" s="414"/>
      <c r="I16" s="414"/>
      <c r="J16" s="414"/>
      <c r="K16" s="411"/>
    </row>
    <row r="17" spans="1:11" ht="24.75" customHeight="1">
      <c r="A17" s="387" t="s">
        <v>258</v>
      </c>
      <c r="B17" s="388"/>
      <c r="C17" s="388"/>
      <c r="D17" s="389"/>
      <c r="E17" s="162">
        <v>0</v>
      </c>
      <c r="F17" s="163"/>
      <c r="G17" s="164"/>
      <c r="H17" s="165"/>
      <c r="I17" s="165"/>
      <c r="J17" s="166">
        <f>I17</f>
        <v>0</v>
      </c>
      <c r="K17" s="167">
        <f>(E17+H17-I17)</f>
        <v>0</v>
      </c>
    </row>
    <row r="18" spans="1:11" ht="27.6" customHeight="1">
      <c r="A18" s="419" t="s">
        <v>259</v>
      </c>
      <c r="B18" s="420"/>
      <c r="C18" s="420"/>
      <c r="D18" s="421"/>
      <c r="E18" s="162">
        <v>0</v>
      </c>
      <c r="F18" s="163">
        <v>136600</v>
      </c>
      <c r="G18" s="164">
        <v>35100</v>
      </c>
      <c r="H18" s="165">
        <v>32064.19</v>
      </c>
      <c r="I18" s="165">
        <v>26000</v>
      </c>
      <c r="J18" s="166">
        <f>I18</f>
        <v>26000</v>
      </c>
      <c r="K18" s="167">
        <f>(E18+H18-I18)</f>
        <v>6064.1899999999987</v>
      </c>
    </row>
    <row r="19" spans="1:11" ht="28.9" customHeight="1">
      <c r="A19" s="419" t="s">
        <v>260</v>
      </c>
      <c r="B19" s="420"/>
      <c r="C19" s="420"/>
      <c r="D19" s="421"/>
      <c r="E19" s="168">
        <v>0</v>
      </c>
      <c r="F19" s="163">
        <v>700</v>
      </c>
      <c r="G19" s="164">
        <v>200</v>
      </c>
      <c r="H19" s="165">
        <v>372</v>
      </c>
      <c r="I19" s="165">
        <v>0</v>
      </c>
      <c r="J19" s="166">
        <f>I19</f>
        <v>0</v>
      </c>
      <c r="K19" s="167">
        <f>(E19+H19-I19)</f>
        <v>372</v>
      </c>
    </row>
    <row r="20" spans="1:11">
      <c r="A20" s="387" t="s">
        <v>261</v>
      </c>
      <c r="B20" s="388"/>
      <c r="C20" s="388"/>
      <c r="D20" s="389"/>
      <c r="E20" s="162"/>
      <c r="F20" s="163"/>
      <c r="G20" s="164"/>
      <c r="H20" s="164"/>
      <c r="I20" s="164"/>
      <c r="J20" s="166">
        <f>I20</f>
        <v>0</v>
      </c>
      <c r="K20" s="167">
        <f>(E20+H20-I20)</f>
        <v>0</v>
      </c>
    </row>
    <row r="21" spans="1:11">
      <c r="A21" s="387" t="s">
        <v>262</v>
      </c>
      <c r="B21" s="388"/>
      <c r="C21" s="388"/>
      <c r="D21" s="389"/>
      <c r="E21" s="169">
        <f>E22+E23</f>
        <v>0</v>
      </c>
      <c r="F21" s="163"/>
      <c r="G21" s="164"/>
      <c r="H21" s="170">
        <f>H22+H23</f>
        <v>0</v>
      </c>
      <c r="I21" s="170">
        <f>I22+I23</f>
        <v>0</v>
      </c>
      <c r="J21" s="170">
        <f>J22+J23</f>
        <v>0</v>
      </c>
      <c r="K21" s="171">
        <f>K22+K23</f>
        <v>0</v>
      </c>
    </row>
    <row r="22" spans="1:11">
      <c r="A22" s="387" t="s">
        <v>263</v>
      </c>
      <c r="B22" s="388"/>
      <c r="C22" s="388"/>
      <c r="D22" s="389"/>
      <c r="E22" s="162"/>
      <c r="F22" s="167" t="s">
        <v>264</v>
      </c>
      <c r="G22" s="170" t="s">
        <v>264</v>
      </c>
      <c r="H22" s="164"/>
      <c r="I22" s="164"/>
      <c r="J22" s="166">
        <f>I22</f>
        <v>0</v>
      </c>
      <c r="K22" s="167">
        <f>(E22+H22-I22)</f>
        <v>0</v>
      </c>
    </row>
    <row r="23" spans="1:11">
      <c r="A23" s="387" t="s">
        <v>265</v>
      </c>
      <c r="B23" s="388"/>
      <c r="C23" s="388"/>
      <c r="D23" s="389"/>
      <c r="E23" s="162"/>
      <c r="F23" s="167" t="s">
        <v>264</v>
      </c>
      <c r="G23" s="170" t="s">
        <v>264</v>
      </c>
      <c r="H23" s="164"/>
      <c r="I23" s="164"/>
      <c r="J23" s="166">
        <f>I23</f>
        <v>0</v>
      </c>
      <c r="K23" s="167">
        <f>(E23+H23-I23)</f>
        <v>0</v>
      </c>
    </row>
    <row r="24" spans="1:11">
      <c r="A24" s="390" t="s">
        <v>266</v>
      </c>
      <c r="B24" s="391"/>
      <c r="C24" s="391"/>
      <c r="D24" s="392"/>
      <c r="E24" s="172">
        <f>E17+E18+E19+E20+E21</f>
        <v>0</v>
      </c>
      <c r="F24" s="167">
        <f>(F17+F18+F19+F20+F21)</f>
        <v>137300</v>
      </c>
      <c r="G24" s="167">
        <f>(G17+G18+G19+G20+G21)</f>
        <v>35300</v>
      </c>
      <c r="H24" s="166">
        <f>(H17+H18+H19+H20+H21)</f>
        <v>32436.19</v>
      </c>
      <c r="I24" s="166">
        <f>(I17+I18+I19+I20+I21)</f>
        <v>26000</v>
      </c>
      <c r="J24" s="166">
        <f>(J17+J18+J19+J20+J21)</f>
        <v>26000</v>
      </c>
      <c r="K24" s="173" t="s">
        <v>264</v>
      </c>
    </row>
    <row r="25" spans="1:11">
      <c r="A25" s="390" t="s">
        <v>267</v>
      </c>
      <c r="B25" s="391"/>
      <c r="C25" s="391"/>
      <c r="D25" s="392"/>
      <c r="E25" s="395" t="s">
        <v>264</v>
      </c>
      <c r="F25" s="395" t="s">
        <v>264</v>
      </c>
      <c r="G25" s="396" t="s">
        <v>264</v>
      </c>
      <c r="H25" s="396" t="s">
        <v>264</v>
      </c>
      <c r="I25" s="396" t="s">
        <v>264</v>
      </c>
      <c r="J25" s="396" t="s">
        <v>264</v>
      </c>
      <c r="K25" s="385">
        <f>(K17+K18+K19+K21+K20)</f>
        <v>6436.1899999999987</v>
      </c>
    </row>
    <row r="26" spans="1:11">
      <c r="A26" s="393"/>
      <c r="B26" s="384"/>
      <c r="C26" s="384"/>
      <c r="D26" s="394"/>
      <c r="E26" s="386"/>
      <c r="F26" s="386"/>
      <c r="G26" s="397"/>
      <c r="H26" s="397"/>
      <c r="I26" s="397"/>
      <c r="J26" s="397"/>
      <c r="K26" s="386"/>
    </row>
    <row r="27" spans="1:11" ht="13.5" customHeight="1"/>
    <row r="28" spans="1:11">
      <c r="A28" s="152" t="s">
        <v>230</v>
      </c>
      <c r="H28" s="174"/>
      <c r="J28" s="382" t="s">
        <v>231</v>
      </c>
      <c r="K28" s="382"/>
    </row>
    <row r="29" spans="1:11" ht="11.25" customHeight="1">
      <c r="H29" s="175" t="s">
        <v>224</v>
      </c>
      <c r="J29" s="383"/>
      <c r="K29" s="383"/>
    </row>
    <row r="30" spans="1:11" ht="3" customHeight="1">
      <c r="H30" s="160"/>
      <c r="I30" s="160"/>
      <c r="J30" s="160"/>
      <c r="K30" s="160"/>
    </row>
    <row r="31" spans="1:11" ht="13.5" customHeight="1">
      <c r="A31" s="152" t="s">
        <v>226</v>
      </c>
      <c r="H31" s="174"/>
      <c r="J31" s="382" t="s">
        <v>227</v>
      </c>
      <c r="K31" s="382"/>
    </row>
    <row r="32" spans="1:11" ht="12" customHeight="1">
      <c r="H32" s="175" t="s">
        <v>224</v>
      </c>
      <c r="J32" s="383"/>
      <c r="K32" s="383"/>
    </row>
    <row r="33" spans="1:8" ht="14.25" customHeight="1">
      <c r="A33" s="384" t="s">
        <v>416</v>
      </c>
      <c r="B33" s="384"/>
      <c r="C33" s="384"/>
      <c r="D33" s="384"/>
      <c r="E33" s="384"/>
      <c r="F33" s="384"/>
      <c r="G33" s="384"/>
      <c r="H33" s="176"/>
    </row>
  </sheetData>
  <protectedRanges>
    <protectedRange algorithmName="SHA-512" hashValue="2ioYzg2oT+slOHIKnxLvcBfzrgmqGAIJveP0T1VK0jymo93HbOnpyEhPYxlrRc8P4QrpfpQPWg8J0hpfMATPZw==" saltValue="6eOds3X0GthiaD/TTIKelA==" spinCount="100000" sqref="E17:J20 H22:J23 E22:E23" name="Diapazonas1"/>
  </protectedRanges>
  <mergeCells count="39">
    <mergeCell ref="B7:F7"/>
    <mergeCell ref="J1:K1"/>
    <mergeCell ref="B2:H2"/>
    <mergeCell ref="B3:F3"/>
    <mergeCell ref="B5:H5"/>
    <mergeCell ref="B6:F6"/>
    <mergeCell ref="A20:D20"/>
    <mergeCell ref="J8:K8"/>
    <mergeCell ref="A9:J9"/>
    <mergeCell ref="D11:F11"/>
    <mergeCell ref="A13:D16"/>
    <mergeCell ref="E13:E16"/>
    <mergeCell ref="F13:G14"/>
    <mergeCell ref="H13:H16"/>
    <mergeCell ref="I13:I16"/>
    <mergeCell ref="J13:J16"/>
    <mergeCell ref="K13:K16"/>
    <mergeCell ref="F15:F16"/>
    <mergeCell ref="G15:G16"/>
    <mergeCell ref="A17:D17"/>
    <mergeCell ref="A18:D18"/>
    <mergeCell ref="A19:D19"/>
    <mergeCell ref="K25:K26"/>
    <mergeCell ref="A21:D21"/>
    <mergeCell ref="A22:D22"/>
    <mergeCell ref="A23:D23"/>
    <mergeCell ref="A24:D24"/>
    <mergeCell ref="A25:D26"/>
    <mergeCell ref="E25:E26"/>
    <mergeCell ref="F25:F26"/>
    <mergeCell ref="G25:G26"/>
    <mergeCell ref="H25:H26"/>
    <mergeCell ref="I25:I26"/>
    <mergeCell ref="J25:J26"/>
    <mergeCell ref="J28:K28"/>
    <mergeCell ref="J29:K29"/>
    <mergeCell ref="J31:K31"/>
    <mergeCell ref="J32:K32"/>
    <mergeCell ref="A33:G33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E31EB-8ED5-4493-93B7-AF3D3792E7DC}">
  <dimension ref="A1:R54"/>
  <sheetViews>
    <sheetView topLeftCell="A4" workbookViewId="0">
      <selection activeCell="E37" sqref="E37"/>
    </sheetView>
  </sheetViews>
  <sheetFormatPr defaultRowHeight="15"/>
  <cols>
    <col min="1" max="1" width="5.7109375" style="177" customWidth="1"/>
    <col min="2" max="2" width="16.7109375" style="177" customWidth="1"/>
    <col min="3" max="3" width="25.28515625" style="178" customWidth="1"/>
    <col min="4" max="4" width="14.5703125" style="178" customWidth="1"/>
    <col min="5" max="5" width="17" style="178" customWidth="1"/>
    <col min="6" max="6" width="14.140625" style="178" customWidth="1"/>
    <col min="7" max="7" width="15.140625" style="177" customWidth="1"/>
    <col min="8" max="8" width="19.42578125" style="177" customWidth="1"/>
    <col min="9" max="9" width="9.28515625" style="177" customWidth="1"/>
    <col min="10" max="10" width="9.85546875" style="177" customWidth="1"/>
    <col min="11" max="11" width="8" style="177" customWidth="1"/>
    <col min="12" max="12" width="7.85546875" style="177" customWidth="1"/>
    <col min="13" max="15" width="0" style="177" hidden="1" customWidth="1"/>
    <col min="16" max="256" width="9.140625" style="177"/>
    <col min="257" max="257" width="5.7109375" style="177" customWidth="1"/>
    <col min="258" max="258" width="16.7109375" style="177" customWidth="1"/>
    <col min="259" max="259" width="25.28515625" style="177" customWidth="1"/>
    <col min="260" max="260" width="14.5703125" style="177" customWidth="1"/>
    <col min="261" max="261" width="17" style="177" customWidth="1"/>
    <col min="262" max="262" width="14.140625" style="177" customWidth="1"/>
    <col min="263" max="263" width="15.140625" style="177" customWidth="1"/>
    <col min="264" max="264" width="19.42578125" style="177" customWidth="1"/>
    <col min="265" max="265" width="9.28515625" style="177" customWidth="1"/>
    <col min="266" max="266" width="9.85546875" style="177" customWidth="1"/>
    <col min="267" max="267" width="8" style="177" customWidth="1"/>
    <col min="268" max="268" width="7.85546875" style="177" customWidth="1"/>
    <col min="269" max="271" width="0" style="177" hidden="1" customWidth="1"/>
    <col min="272" max="512" width="9.140625" style="177"/>
    <col min="513" max="513" width="5.7109375" style="177" customWidth="1"/>
    <col min="514" max="514" width="16.7109375" style="177" customWidth="1"/>
    <col min="515" max="515" width="25.28515625" style="177" customWidth="1"/>
    <col min="516" max="516" width="14.5703125" style="177" customWidth="1"/>
    <col min="517" max="517" width="17" style="177" customWidth="1"/>
    <col min="518" max="518" width="14.140625" style="177" customWidth="1"/>
    <col min="519" max="519" width="15.140625" style="177" customWidth="1"/>
    <col min="520" max="520" width="19.42578125" style="177" customWidth="1"/>
    <col min="521" max="521" width="9.28515625" style="177" customWidth="1"/>
    <col min="522" max="522" width="9.85546875" style="177" customWidth="1"/>
    <col min="523" max="523" width="8" style="177" customWidth="1"/>
    <col min="524" max="524" width="7.85546875" style="177" customWidth="1"/>
    <col min="525" max="527" width="0" style="177" hidden="1" customWidth="1"/>
    <col min="528" max="768" width="9.140625" style="177"/>
    <col min="769" max="769" width="5.7109375" style="177" customWidth="1"/>
    <col min="770" max="770" width="16.7109375" style="177" customWidth="1"/>
    <col min="771" max="771" width="25.28515625" style="177" customWidth="1"/>
    <col min="772" max="772" width="14.5703125" style="177" customWidth="1"/>
    <col min="773" max="773" width="17" style="177" customWidth="1"/>
    <col min="774" max="774" width="14.140625" style="177" customWidth="1"/>
    <col min="775" max="775" width="15.140625" style="177" customWidth="1"/>
    <col min="776" max="776" width="19.42578125" style="177" customWidth="1"/>
    <col min="777" max="777" width="9.28515625" style="177" customWidth="1"/>
    <col min="778" max="778" width="9.85546875" style="177" customWidth="1"/>
    <col min="779" max="779" width="8" style="177" customWidth="1"/>
    <col min="780" max="780" width="7.85546875" style="177" customWidth="1"/>
    <col min="781" max="783" width="0" style="177" hidden="1" customWidth="1"/>
    <col min="784" max="1024" width="9.140625" style="177"/>
    <col min="1025" max="1025" width="5.7109375" style="177" customWidth="1"/>
    <col min="1026" max="1026" width="16.7109375" style="177" customWidth="1"/>
    <col min="1027" max="1027" width="25.28515625" style="177" customWidth="1"/>
    <col min="1028" max="1028" width="14.5703125" style="177" customWidth="1"/>
    <col min="1029" max="1029" width="17" style="177" customWidth="1"/>
    <col min="1030" max="1030" width="14.140625" style="177" customWidth="1"/>
    <col min="1031" max="1031" width="15.140625" style="177" customWidth="1"/>
    <col min="1032" max="1032" width="19.42578125" style="177" customWidth="1"/>
    <col min="1033" max="1033" width="9.28515625" style="177" customWidth="1"/>
    <col min="1034" max="1034" width="9.85546875" style="177" customWidth="1"/>
    <col min="1035" max="1035" width="8" style="177" customWidth="1"/>
    <col min="1036" max="1036" width="7.85546875" style="177" customWidth="1"/>
    <col min="1037" max="1039" width="0" style="177" hidden="1" customWidth="1"/>
    <col min="1040" max="1280" width="9.140625" style="177"/>
    <col min="1281" max="1281" width="5.7109375" style="177" customWidth="1"/>
    <col min="1282" max="1282" width="16.7109375" style="177" customWidth="1"/>
    <col min="1283" max="1283" width="25.28515625" style="177" customWidth="1"/>
    <col min="1284" max="1284" width="14.5703125" style="177" customWidth="1"/>
    <col min="1285" max="1285" width="17" style="177" customWidth="1"/>
    <col min="1286" max="1286" width="14.140625" style="177" customWidth="1"/>
    <col min="1287" max="1287" width="15.140625" style="177" customWidth="1"/>
    <col min="1288" max="1288" width="19.42578125" style="177" customWidth="1"/>
    <col min="1289" max="1289" width="9.28515625" style="177" customWidth="1"/>
    <col min="1290" max="1290" width="9.85546875" style="177" customWidth="1"/>
    <col min="1291" max="1291" width="8" style="177" customWidth="1"/>
    <col min="1292" max="1292" width="7.85546875" style="177" customWidth="1"/>
    <col min="1293" max="1295" width="0" style="177" hidden="1" customWidth="1"/>
    <col min="1296" max="1536" width="9.140625" style="177"/>
    <col min="1537" max="1537" width="5.7109375" style="177" customWidth="1"/>
    <col min="1538" max="1538" width="16.7109375" style="177" customWidth="1"/>
    <col min="1539" max="1539" width="25.28515625" style="177" customWidth="1"/>
    <col min="1540" max="1540" width="14.5703125" style="177" customWidth="1"/>
    <col min="1541" max="1541" width="17" style="177" customWidth="1"/>
    <col min="1542" max="1542" width="14.140625" style="177" customWidth="1"/>
    <col min="1543" max="1543" width="15.140625" style="177" customWidth="1"/>
    <col min="1544" max="1544" width="19.42578125" style="177" customWidth="1"/>
    <col min="1545" max="1545" width="9.28515625" style="177" customWidth="1"/>
    <col min="1546" max="1546" width="9.85546875" style="177" customWidth="1"/>
    <col min="1547" max="1547" width="8" style="177" customWidth="1"/>
    <col min="1548" max="1548" width="7.85546875" style="177" customWidth="1"/>
    <col min="1549" max="1551" width="0" style="177" hidden="1" customWidth="1"/>
    <col min="1552" max="1792" width="9.140625" style="177"/>
    <col min="1793" max="1793" width="5.7109375" style="177" customWidth="1"/>
    <col min="1794" max="1794" width="16.7109375" style="177" customWidth="1"/>
    <col min="1795" max="1795" width="25.28515625" style="177" customWidth="1"/>
    <col min="1796" max="1796" width="14.5703125" style="177" customWidth="1"/>
    <col min="1797" max="1797" width="17" style="177" customWidth="1"/>
    <col min="1798" max="1798" width="14.140625" style="177" customWidth="1"/>
    <col min="1799" max="1799" width="15.140625" style="177" customWidth="1"/>
    <col min="1800" max="1800" width="19.42578125" style="177" customWidth="1"/>
    <col min="1801" max="1801" width="9.28515625" style="177" customWidth="1"/>
    <col min="1802" max="1802" width="9.85546875" style="177" customWidth="1"/>
    <col min="1803" max="1803" width="8" style="177" customWidth="1"/>
    <col min="1804" max="1804" width="7.85546875" style="177" customWidth="1"/>
    <col min="1805" max="1807" width="0" style="177" hidden="1" customWidth="1"/>
    <col min="1808" max="2048" width="9.140625" style="177"/>
    <col min="2049" max="2049" width="5.7109375" style="177" customWidth="1"/>
    <col min="2050" max="2050" width="16.7109375" style="177" customWidth="1"/>
    <col min="2051" max="2051" width="25.28515625" style="177" customWidth="1"/>
    <col min="2052" max="2052" width="14.5703125" style="177" customWidth="1"/>
    <col min="2053" max="2053" width="17" style="177" customWidth="1"/>
    <col min="2054" max="2054" width="14.140625" style="177" customWidth="1"/>
    <col min="2055" max="2055" width="15.140625" style="177" customWidth="1"/>
    <col min="2056" max="2056" width="19.42578125" style="177" customWidth="1"/>
    <col min="2057" max="2057" width="9.28515625" style="177" customWidth="1"/>
    <col min="2058" max="2058" width="9.85546875" style="177" customWidth="1"/>
    <col min="2059" max="2059" width="8" style="177" customWidth="1"/>
    <col min="2060" max="2060" width="7.85546875" style="177" customWidth="1"/>
    <col min="2061" max="2063" width="0" style="177" hidden="1" customWidth="1"/>
    <col min="2064" max="2304" width="9.140625" style="177"/>
    <col min="2305" max="2305" width="5.7109375" style="177" customWidth="1"/>
    <col min="2306" max="2306" width="16.7109375" style="177" customWidth="1"/>
    <col min="2307" max="2307" width="25.28515625" style="177" customWidth="1"/>
    <col min="2308" max="2308" width="14.5703125" style="177" customWidth="1"/>
    <col min="2309" max="2309" width="17" style="177" customWidth="1"/>
    <col min="2310" max="2310" width="14.140625" style="177" customWidth="1"/>
    <col min="2311" max="2311" width="15.140625" style="177" customWidth="1"/>
    <col min="2312" max="2312" width="19.42578125" style="177" customWidth="1"/>
    <col min="2313" max="2313" width="9.28515625" style="177" customWidth="1"/>
    <col min="2314" max="2314" width="9.85546875" style="177" customWidth="1"/>
    <col min="2315" max="2315" width="8" style="177" customWidth="1"/>
    <col min="2316" max="2316" width="7.85546875" style="177" customWidth="1"/>
    <col min="2317" max="2319" width="0" style="177" hidden="1" customWidth="1"/>
    <col min="2320" max="2560" width="9.140625" style="177"/>
    <col min="2561" max="2561" width="5.7109375" style="177" customWidth="1"/>
    <col min="2562" max="2562" width="16.7109375" style="177" customWidth="1"/>
    <col min="2563" max="2563" width="25.28515625" style="177" customWidth="1"/>
    <col min="2564" max="2564" width="14.5703125" style="177" customWidth="1"/>
    <col min="2565" max="2565" width="17" style="177" customWidth="1"/>
    <col min="2566" max="2566" width="14.140625" style="177" customWidth="1"/>
    <col min="2567" max="2567" width="15.140625" style="177" customWidth="1"/>
    <col min="2568" max="2568" width="19.42578125" style="177" customWidth="1"/>
    <col min="2569" max="2569" width="9.28515625" style="177" customWidth="1"/>
    <col min="2570" max="2570" width="9.85546875" style="177" customWidth="1"/>
    <col min="2571" max="2571" width="8" style="177" customWidth="1"/>
    <col min="2572" max="2572" width="7.85546875" style="177" customWidth="1"/>
    <col min="2573" max="2575" width="0" style="177" hidden="1" customWidth="1"/>
    <col min="2576" max="2816" width="9.140625" style="177"/>
    <col min="2817" max="2817" width="5.7109375" style="177" customWidth="1"/>
    <col min="2818" max="2818" width="16.7109375" style="177" customWidth="1"/>
    <col min="2819" max="2819" width="25.28515625" style="177" customWidth="1"/>
    <col min="2820" max="2820" width="14.5703125" style="177" customWidth="1"/>
    <col min="2821" max="2821" width="17" style="177" customWidth="1"/>
    <col min="2822" max="2822" width="14.140625" style="177" customWidth="1"/>
    <col min="2823" max="2823" width="15.140625" style="177" customWidth="1"/>
    <col min="2824" max="2824" width="19.42578125" style="177" customWidth="1"/>
    <col min="2825" max="2825" width="9.28515625" style="177" customWidth="1"/>
    <col min="2826" max="2826" width="9.85546875" style="177" customWidth="1"/>
    <col min="2827" max="2827" width="8" style="177" customWidth="1"/>
    <col min="2828" max="2828" width="7.85546875" style="177" customWidth="1"/>
    <col min="2829" max="2831" width="0" style="177" hidden="1" customWidth="1"/>
    <col min="2832" max="3072" width="9.140625" style="177"/>
    <col min="3073" max="3073" width="5.7109375" style="177" customWidth="1"/>
    <col min="3074" max="3074" width="16.7109375" style="177" customWidth="1"/>
    <col min="3075" max="3075" width="25.28515625" style="177" customWidth="1"/>
    <col min="3076" max="3076" width="14.5703125" style="177" customWidth="1"/>
    <col min="3077" max="3077" width="17" style="177" customWidth="1"/>
    <col min="3078" max="3078" width="14.140625" style="177" customWidth="1"/>
    <col min="3079" max="3079" width="15.140625" style="177" customWidth="1"/>
    <col min="3080" max="3080" width="19.42578125" style="177" customWidth="1"/>
    <col min="3081" max="3081" width="9.28515625" style="177" customWidth="1"/>
    <col min="3082" max="3082" width="9.85546875" style="177" customWidth="1"/>
    <col min="3083" max="3083" width="8" style="177" customWidth="1"/>
    <col min="3084" max="3084" width="7.85546875" style="177" customWidth="1"/>
    <col min="3085" max="3087" width="0" style="177" hidden="1" customWidth="1"/>
    <col min="3088" max="3328" width="9.140625" style="177"/>
    <col min="3329" max="3329" width="5.7109375" style="177" customWidth="1"/>
    <col min="3330" max="3330" width="16.7109375" style="177" customWidth="1"/>
    <col min="3331" max="3331" width="25.28515625" style="177" customWidth="1"/>
    <col min="3332" max="3332" width="14.5703125" style="177" customWidth="1"/>
    <col min="3333" max="3333" width="17" style="177" customWidth="1"/>
    <col min="3334" max="3334" width="14.140625" style="177" customWidth="1"/>
    <col min="3335" max="3335" width="15.140625" style="177" customWidth="1"/>
    <col min="3336" max="3336" width="19.42578125" style="177" customWidth="1"/>
    <col min="3337" max="3337" width="9.28515625" style="177" customWidth="1"/>
    <col min="3338" max="3338" width="9.85546875" style="177" customWidth="1"/>
    <col min="3339" max="3339" width="8" style="177" customWidth="1"/>
    <col min="3340" max="3340" width="7.85546875" style="177" customWidth="1"/>
    <col min="3341" max="3343" width="0" style="177" hidden="1" customWidth="1"/>
    <col min="3344" max="3584" width="9.140625" style="177"/>
    <col min="3585" max="3585" width="5.7109375" style="177" customWidth="1"/>
    <col min="3586" max="3586" width="16.7109375" style="177" customWidth="1"/>
    <col min="3587" max="3587" width="25.28515625" style="177" customWidth="1"/>
    <col min="3588" max="3588" width="14.5703125" style="177" customWidth="1"/>
    <col min="3589" max="3589" width="17" style="177" customWidth="1"/>
    <col min="3590" max="3590" width="14.140625" style="177" customWidth="1"/>
    <col min="3591" max="3591" width="15.140625" style="177" customWidth="1"/>
    <col min="3592" max="3592" width="19.42578125" style="177" customWidth="1"/>
    <col min="3593" max="3593" width="9.28515625" style="177" customWidth="1"/>
    <col min="3594" max="3594" width="9.85546875" style="177" customWidth="1"/>
    <col min="3595" max="3595" width="8" style="177" customWidth="1"/>
    <col min="3596" max="3596" width="7.85546875" style="177" customWidth="1"/>
    <col min="3597" max="3599" width="0" style="177" hidden="1" customWidth="1"/>
    <col min="3600" max="3840" width="9.140625" style="177"/>
    <col min="3841" max="3841" width="5.7109375" style="177" customWidth="1"/>
    <col min="3842" max="3842" width="16.7109375" style="177" customWidth="1"/>
    <col min="3843" max="3843" width="25.28515625" style="177" customWidth="1"/>
    <col min="3844" max="3844" width="14.5703125" style="177" customWidth="1"/>
    <col min="3845" max="3845" width="17" style="177" customWidth="1"/>
    <col min="3846" max="3846" width="14.140625" style="177" customWidth="1"/>
    <col min="3847" max="3847" width="15.140625" style="177" customWidth="1"/>
    <col min="3848" max="3848" width="19.42578125" style="177" customWidth="1"/>
    <col min="3849" max="3849" width="9.28515625" style="177" customWidth="1"/>
    <col min="3850" max="3850" width="9.85546875" style="177" customWidth="1"/>
    <col min="3851" max="3851" width="8" style="177" customWidth="1"/>
    <col min="3852" max="3852" width="7.85546875" style="177" customWidth="1"/>
    <col min="3853" max="3855" width="0" style="177" hidden="1" customWidth="1"/>
    <col min="3856" max="4096" width="9.140625" style="177"/>
    <col min="4097" max="4097" width="5.7109375" style="177" customWidth="1"/>
    <col min="4098" max="4098" width="16.7109375" style="177" customWidth="1"/>
    <col min="4099" max="4099" width="25.28515625" style="177" customWidth="1"/>
    <col min="4100" max="4100" width="14.5703125" style="177" customWidth="1"/>
    <col min="4101" max="4101" width="17" style="177" customWidth="1"/>
    <col min="4102" max="4102" width="14.140625" style="177" customWidth="1"/>
    <col min="4103" max="4103" width="15.140625" style="177" customWidth="1"/>
    <col min="4104" max="4104" width="19.42578125" style="177" customWidth="1"/>
    <col min="4105" max="4105" width="9.28515625" style="177" customWidth="1"/>
    <col min="4106" max="4106" width="9.85546875" style="177" customWidth="1"/>
    <col min="4107" max="4107" width="8" style="177" customWidth="1"/>
    <col min="4108" max="4108" width="7.85546875" style="177" customWidth="1"/>
    <col min="4109" max="4111" width="0" style="177" hidden="1" customWidth="1"/>
    <col min="4112" max="4352" width="9.140625" style="177"/>
    <col min="4353" max="4353" width="5.7109375" style="177" customWidth="1"/>
    <col min="4354" max="4354" width="16.7109375" style="177" customWidth="1"/>
    <col min="4355" max="4355" width="25.28515625" style="177" customWidth="1"/>
    <col min="4356" max="4356" width="14.5703125" style="177" customWidth="1"/>
    <col min="4357" max="4357" width="17" style="177" customWidth="1"/>
    <col min="4358" max="4358" width="14.140625" style="177" customWidth="1"/>
    <col min="4359" max="4359" width="15.140625" style="177" customWidth="1"/>
    <col min="4360" max="4360" width="19.42578125" style="177" customWidth="1"/>
    <col min="4361" max="4361" width="9.28515625" style="177" customWidth="1"/>
    <col min="4362" max="4362" width="9.85546875" style="177" customWidth="1"/>
    <col min="4363" max="4363" width="8" style="177" customWidth="1"/>
    <col min="4364" max="4364" width="7.85546875" style="177" customWidth="1"/>
    <col min="4365" max="4367" width="0" style="177" hidden="1" customWidth="1"/>
    <col min="4368" max="4608" width="9.140625" style="177"/>
    <col min="4609" max="4609" width="5.7109375" style="177" customWidth="1"/>
    <col min="4610" max="4610" width="16.7109375" style="177" customWidth="1"/>
    <col min="4611" max="4611" width="25.28515625" style="177" customWidth="1"/>
    <col min="4612" max="4612" width="14.5703125" style="177" customWidth="1"/>
    <col min="4613" max="4613" width="17" style="177" customWidth="1"/>
    <col min="4614" max="4614" width="14.140625" style="177" customWidth="1"/>
    <col min="4615" max="4615" width="15.140625" style="177" customWidth="1"/>
    <col min="4616" max="4616" width="19.42578125" style="177" customWidth="1"/>
    <col min="4617" max="4617" width="9.28515625" style="177" customWidth="1"/>
    <col min="4618" max="4618" width="9.85546875" style="177" customWidth="1"/>
    <col min="4619" max="4619" width="8" style="177" customWidth="1"/>
    <col min="4620" max="4620" width="7.85546875" style="177" customWidth="1"/>
    <col min="4621" max="4623" width="0" style="177" hidden="1" customWidth="1"/>
    <col min="4624" max="4864" width="9.140625" style="177"/>
    <col min="4865" max="4865" width="5.7109375" style="177" customWidth="1"/>
    <col min="4866" max="4866" width="16.7109375" style="177" customWidth="1"/>
    <col min="4867" max="4867" width="25.28515625" style="177" customWidth="1"/>
    <col min="4868" max="4868" width="14.5703125" style="177" customWidth="1"/>
    <col min="4869" max="4869" width="17" style="177" customWidth="1"/>
    <col min="4870" max="4870" width="14.140625" style="177" customWidth="1"/>
    <col min="4871" max="4871" width="15.140625" style="177" customWidth="1"/>
    <col min="4872" max="4872" width="19.42578125" style="177" customWidth="1"/>
    <col min="4873" max="4873" width="9.28515625" style="177" customWidth="1"/>
    <col min="4874" max="4874" width="9.85546875" style="177" customWidth="1"/>
    <col min="4875" max="4875" width="8" style="177" customWidth="1"/>
    <col min="4876" max="4876" width="7.85546875" style="177" customWidth="1"/>
    <col min="4877" max="4879" width="0" style="177" hidden="1" customWidth="1"/>
    <col min="4880" max="5120" width="9.140625" style="177"/>
    <col min="5121" max="5121" width="5.7109375" style="177" customWidth="1"/>
    <col min="5122" max="5122" width="16.7109375" style="177" customWidth="1"/>
    <col min="5123" max="5123" width="25.28515625" style="177" customWidth="1"/>
    <col min="5124" max="5124" width="14.5703125" style="177" customWidth="1"/>
    <col min="5125" max="5125" width="17" style="177" customWidth="1"/>
    <col min="5126" max="5126" width="14.140625" style="177" customWidth="1"/>
    <col min="5127" max="5127" width="15.140625" style="177" customWidth="1"/>
    <col min="5128" max="5128" width="19.42578125" style="177" customWidth="1"/>
    <col min="5129" max="5129" width="9.28515625" style="177" customWidth="1"/>
    <col min="5130" max="5130" width="9.85546875" style="177" customWidth="1"/>
    <col min="5131" max="5131" width="8" style="177" customWidth="1"/>
    <col min="5132" max="5132" width="7.85546875" style="177" customWidth="1"/>
    <col min="5133" max="5135" width="0" style="177" hidden="1" customWidth="1"/>
    <col min="5136" max="5376" width="9.140625" style="177"/>
    <col min="5377" max="5377" width="5.7109375" style="177" customWidth="1"/>
    <col min="5378" max="5378" width="16.7109375" style="177" customWidth="1"/>
    <col min="5379" max="5379" width="25.28515625" style="177" customWidth="1"/>
    <col min="5380" max="5380" width="14.5703125" style="177" customWidth="1"/>
    <col min="5381" max="5381" width="17" style="177" customWidth="1"/>
    <col min="5382" max="5382" width="14.140625" style="177" customWidth="1"/>
    <col min="5383" max="5383" width="15.140625" style="177" customWidth="1"/>
    <col min="5384" max="5384" width="19.42578125" style="177" customWidth="1"/>
    <col min="5385" max="5385" width="9.28515625" style="177" customWidth="1"/>
    <col min="5386" max="5386" width="9.85546875" style="177" customWidth="1"/>
    <col min="5387" max="5387" width="8" style="177" customWidth="1"/>
    <col min="5388" max="5388" width="7.85546875" style="177" customWidth="1"/>
    <col min="5389" max="5391" width="0" style="177" hidden="1" customWidth="1"/>
    <col min="5392" max="5632" width="9.140625" style="177"/>
    <col min="5633" max="5633" width="5.7109375" style="177" customWidth="1"/>
    <col min="5634" max="5634" width="16.7109375" style="177" customWidth="1"/>
    <col min="5635" max="5635" width="25.28515625" style="177" customWidth="1"/>
    <col min="5636" max="5636" width="14.5703125" style="177" customWidth="1"/>
    <col min="5637" max="5637" width="17" style="177" customWidth="1"/>
    <col min="5638" max="5638" width="14.140625" style="177" customWidth="1"/>
    <col min="5639" max="5639" width="15.140625" style="177" customWidth="1"/>
    <col min="5640" max="5640" width="19.42578125" style="177" customWidth="1"/>
    <col min="5641" max="5641" width="9.28515625" style="177" customWidth="1"/>
    <col min="5642" max="5642" width="9.85546875" style="177" customWidth="1"/>
    <col min="5643" max="5643" width="8" style="177" customWidth="1"/>
    <col min="5644" max="5644" width="7.85546875" style="177" customWidth="1"/>
    <col min="5645" max="5647" width="0" style="177" hidden="1" customWidth="1"/>
    <col min="5648" max="5888" width="9.140625" style="177"/>
    <col min="5889" max="5889" width="5.7109375" style="177" customWidth="1"/>
    <col min="5890" max="5890" width="16.7109375" style="177" customWidth="1"/>
    <col min="5891" max="5891" width="25.28515625" style="177" customWidth="1"/>
    <col min="5892" max="5892" width="14.5703125" style="177" customWidth="1"/>
    <col min="5893" max="5893" width="17" style="177" customWidth="1"/>
    <col min="5894" max="5894" width="14.140625" style="177" customWidth="1"/>
    <col min="5895" max="5895" width="15.140625" style="177" customWidth="1"/>
    <col min="5896" max="5896" width="19.42578125" style="177" customWidth="1"/>
    <col min="5897" max="5897" width="9.28515625" style="177" customWidth="1"/>
    <col min="5898" max="5898" width="9.85546875" style="177" customWidth="1"/>
    <col min="5899" max="5899" width="8" style="177" customWidth="1"/>
    <col min="5900" max="5900" width="7.85546875" style="177" customWidth="1"/>
    <col min="5901" max="5903" width="0" style="177" hidden="1" customWidth="1"/>
    <col min="5904" max="6144" width="9.140625" style="177"/>
    <col min="6145" max="6145" width="5.7109375" style="177" customWidth="1"/>
    <col min="6146" max="6146" width="16.7109375" style="177" customWidth="1"/>
    <col min="6147" max="6147" width="25.28515625" style="177" customWidth="1"/>
    <col min="6148" max="6148" width="14.5703125" style="177" customWidth="1"/>
    <col min="6149" max="6149" width="17" style="177" customWidth="1"/>
    <col min="6150" max="6150" width="14.140625" style="177" customWidth="1"/>
    <col min="6151" max="6151" width="15.140625" style="177" customWidth="1"/>
    <col min="6152" max="6152" width="19.42578125" style="177" customWidth="1"/>
    <col min="6153" max="6153" width="9.28515625" style="177" customWidth="1"/>
    <col min="6154" max="6154" width="9.85546875" style="177" customWidth="1"/>
    <col min="6155" max="6155" width="8" style="177" customWidth="1"/>
    <col min="6156" max="6156" width="7.85546875" style="177" customWidth="1"/>
    <col min="6157" max="6159" width="0" style="177" hidden="1" customWidth="1"/>
    <col min="6160" max="6400" width="9.140625" style="177"/>
    <col min="6401" max="6401" width="5.7109375" style="177" customWidth="1"/>
    <col min="6402" max="6402" width="16.7109375" style="177" customWidth="1"/>
    <col min="6403" max="6403" width="25.28515625" style="177" customWidth="1"/>
    <col min="6404" max="6404" width="14.5703125" style="177" customWidth="1"/>
    <col min="6405" max="6405" width="17" style="177" customWidth="1"/>
    <col min="6406" max="6406" width="14.140625" style="177" customWidth="1"/>
    <col min="6407" max="6407" width="15.140625" style="177" customWidth="1"/>
    <col min="6408" max="6408" width="19.42578125" style="177" customWidth="1"/>
    <col min="6409" max="6409" width="9.28515625" style="177" customWidth="1"/>
    <col min="6410" max="6410" width="9.85546875" style="177" customWidth="1"/>
    <col min="6411" max="6411" width="8" style="177" customWidth="1"/>
    <col min="6412" max="6412" width="7.85546875" style="177" customWidth="1"/>
    <col min="6413" max="6415" width="0" style="177" hidden="1" customWidth="1"/>
    <col min="6416" max="6656" width="9.140625" style="177"/>
    <col min="6657" max="6657" width="5.7109375" style="177" customWidth="1"/>
    <col min="6658" max="6658" width="16.7109375" style="177" customWidth="1"/>
    <col min="6659" max="6659" width="25.28515625" style="177" customWidth="1"/>
    <col min="6660" max="6660" width="14.5703125" style="177" customWidth="1"/>
    <col min="6661" max="6661" width="17" style="177" customWidth="1"/>
    <col min="6662" max="6662" width="14.140625" style="177" customWidth="1"/>
    <col min="6663" max="6663" width="15.140625" style="177" customWidth="1"/>
    <col min="6664" max="6664" width="19.42578125" style="177" customWidth="1"/>
    <col min="6665" max="6665" width="9.28515625" style="177" customWidth="1"/>
    <col min="6666" max="6666" width="9.85546875" style="177" customWidth="1"/>
    <col min="6667" max="6667" width="8" style="177" customWidth="1"/>
    <col min="6668" max="6668" width="7.85546875" style="177" customWidth="1"/>
    <col min="6669" max="6671" width="0" style="177" hidden="1" customWidth="1"/>
    <col min="6672" max="6912" width="9.140625" style="177"/>
    <col min="6913" max="6913" width="5.7109375" style="177" customWidth="1"/>
    <col min="6914" max="6914" width="16.7109375" style="177" customWidth="1"/>
    <col min="6915" max="6915" width="25.28515625" style="177" customWidth="1"/>
    <col min="6916" max="6916" width="14.5703125" style="177" customWidth="1"/>
    <col min="6917" max="6917" width="17" style="177" customWidth="1"/>
    <col min="6918" max="6918" width="14.140625" style="177" customWidth="1"/>
    <col min="6919" max="6919" width="15.140625" style="177" customWidth="1"/>
    <col min="6920" max="6920" width="19.42578125" style="177" customWidth="1"/>
    <col min="6921" max="6921" width="9.28515625" style="177" customWidth="1"/>
    <col min="6922" max="6922" width="9.85546875" style="177" customWidth="1"/>
    <col min="6923" max="6923" width="8" style="177" customWidth="1"/>
    <col min="6924" max="6924" width="7.85546875" style="177" customWidth="1"/>
    <col min="6925" max="6927" width="0" style="177" hidden="1" customWidth="1"/>
    <col min="6928" max="7168" width="9.140625" style="177"/>
    <col min="7169" max="7169" width="5.7109375" style="177" customWidth="1"/>
    <col min="7170" max="7170" width="16.7109375" style="177" customWidth="1"/>
    <col min="7171" max="7171" width="25.28515625" style="177" customWidth="1"/>
    <col min="7172" max="7172" width="14.5703125" style="177" customWidth="1"/>
    <col min="7173" max="7173" width="17" style="177" customWidth="1"/>
    <col min="7174" max="7174" width="14.140625" style="177" customWidth="1"/>
    <col min="7175" max="7175" width="15.140625" style="177" customWidth="1"/>
    <col min="7176" max="7176" width="19.42578125" style="177" customWidth="1"/>
    <col min="7177" max="7177" width="9.28515625" style="177" customWidth="1"/>
    <col min="7178" max="7178" width="9.85546875" style="177" customWidth="1"/>
    <col min="7179" max="7179" width="8" style="177" customWidth="1"/>
    <col min="7180" max="7180" width="7.85546875" style="177" customWidth="1"/>
    <col min="7181" max="7183" width="0" style="177" hidden="1" customWidth="1"/>
    <col min="7184" max="7424" width="9.140625" style="177"/>
    <col min="7425" max="7425" width="5.7109375" style="177" customWidth="1"/>
    <col min="7426" max="7426" width="16.7109375" style="177" customWidth="1"/>
    <col min="7427" max="7427" width="25.28515625" style="177" customWidth="1"/>
    <col min="7428" max="7428" width="14.5703125" style="177" customWidth="1"/>
    <col min="7429" max="7429" width="17" style="177" customWidth="1"/>
    <col min="7430" max="7430" width="14.140625" style="177" customWidth="1"/>
    <col min="7431" max="7431" width="15.140625" style="177" customWidth="1"/>
    <col min="7432" max="7432" width="19.42578125" style="177" customWidth="1"/>
    <col min="7433" max="7433" width="9.28515625" style="177" customWidth="1"/>
    <col min="7434" max="7434" width="9.85546875" style="177" customWidth="1"/>
    <col min="7435" max="7435" width="8" style="177" customWidth="1"/>
    <col min="7436" max="7436" width="7.85546875" style="177" customWidth="1"/>
    <col min="7437" max="7439" width="0" style="177" hidden="1" customWidth="1"/>
    <col min="7440" max="7680" width="9.140625" style="177"/>
    <col min="7681" max="7681" width="5.7109375" style="177" customWidth="1"/>
    <col min="7682" max="7682" width="16.7109375" style="177" customWidth="1"/>
    <col min="7683" max="7683" width="25.28515625" style="177" customWidth="1"/>
    <col min="7684" max="7684" width="14.5703125" style="177" customWidth="1"/>
    <col min="7685" max="7685" width="17" style="177" customWidth="1"/>
    <col min="7686" max="7686" width="14.140625" style="177" customWidth="1"/>
    <col min="7687" max="7687" width="15.140625" style="177" customWidth="1"/>
    <col min="7688" max="7688" width="19.42578125" style="177" customWidth="1"/>
    <col min="7689" max="7689" width="9.28515625" style="177" customWidth="1"/>
    <col min="7690" max="7690" width="9.85546875" style="177" customWidth="1"/>
    <col min="7691" max="7691" width="8" style="177" customWidth="1"/>
    <col min="7692" max="7692" width="7.85546875" style="177" customWidth="1"/>
    <col min="7693" max="7695" width="0" style="177" hidden="1" customWidth="1"/>
    <col min="7696" max="7936" width="9.140625" style="177"/>
    <col min="7937" max="7937" width="5.7109375" style="177" customWidth="1"/>
    <col min="7938" max="7938" width="16.7109375" style="177" customWidth="1"/>
    <col min="7939" max="7939" width="25.28515625" style="177" customWidth="1"/>
    <col min="7940" max="7940" width="14.5703125" style="177" customWidth="1"/>
    <col min="7941" max="7941" width="17" style="177" customWidth="1"/>
    <col min="7942" max="7942" width="14.140625" style="177" customWidth="1"/>
    <col min="7943" max="7943" width="15.140625" style="177" customWidth="1"/>
    <col min="7944" max="7944" width="19.42578125" style="177" customWidth="1"/>
    <col min="7945" max="7945" width="9.28515625" style="177" customWidth="1"/>
    <col min="7946" max="7946" width="9.85546875" style="177" customWidth="1"/>
    <col min="7947" max="7947" width="8" style="177" customWidth="1"/>
    <col min="7948" max="7948" width="7.85546875" style="177" customWidth="1"/>
    <col min="7949" max="7951" width="0" style="177" hidden="1" customWidth="1"/>
    <col min="7952" max="8192" width="9.140625" style="177"/>
    <col min="8193" max="8193" width="5.7109375" style="177" customWidth="1"/>
    <col min="8194" max="8194" width="16.7109375" style="177" customWidth="1"/>
    <col min="8195" max="8195" width="25.28515625" style="177" customWidth="1"/>
    <col min="8196" max="8196" width="14.5703125" style="177" customWidth="1"/>
    <col min="8197" max="8197" width="17" style="177" customWidth="1"/>
    <col min="8198" max="8198" width="14.140625" style="177" customWidth="1"/>
    <col min="8199" max="8199" width="15.140625" style="177" customWidth="1"/>
    <col min="8200" max="8200" width="19.42578125" style="177" customWidth="1"/>
    <col min="8201" max="8201" width="9.28515625" style="177" customWidth="1"/>
    <col min="8202" max="8202" width="9.85546875" style="177" customWidth="1"/>
    <col min="8203" max="8203" width="8" style="177" customWidth="1"/>
    <col min="8204" max="8204" width="7.85546875" style="177" customWidth="1"/>
    <col min="8205" max="8207" width="0" style="177" hidden="1" customWidth="1"/>
    <col min="8208" max="8448" width="9.140625" style="177"/>
    <col min="8449" max="8449" width="5.7109375" style="177" customWidth="1"/>
    <col min="8450" max="8450" width="16.7109375" style="177" customWidth="1"/>
    <col min="8451" max="8451" width="25.28515625" style="177" customWidth="1"/>
    <col min="8452" max="8452" width="14.5703125" style="177" customWidth="1"/>
    <col min="8453" max="8453" width="17" style="177" customWidth="1"/>
    <col min="8454" max="8454" width="14.140625" style="177" customWidth="1"/>
    <col min="8455" max="8455" width="15.140625" style="177" customWidth="1"/>
    <col min="8456" max="8456" width="19.42578125" style="177" customWidth="1"/>
    <col min="8457" max="8457" width="9.28515625" style="177" customWidth="1"/>
    <col min="8458" max="8458" width="9.85546875" style="177" customWidth="1"/>
    <col min="8459" max="8459" width="8" style="177" customWidth="1"/>
    <col min="8460" max="8460" width="7.85546875" style="177" customWidth="1"/>
    <col min="8461" max="8463" width="0" style="177" hidden="1" customWidth="1"/>
    <col min="8464" max="8704" width="9.140625" style="177"/>
    <col min="8705" max="8705" width="5.7109375" style="177" customWidth="1"/>
    <col min="8706" max="8706" width="16.7109375" style="177" customWidth="1"/>
    <col min="8707" max="8707" width="25.28515625" style="177" customWidth="1"/>
    <col min="8708" max="8708" width="14.5703125" style="177" customWidth="1"/>
    <col min="8709" max="8709" width="17" style="177" customWidth="1"/>
    <col min="8710" max="8710" width="14.140625" style="177" customWidth="1"/>
    <col min="8711" max="8711" width="15.140625" style="177" customWidth="1"/>
    <col min="8712" max="8712" width="19.42578125" style="177" customWidth="1"/>
    <col min="8713" max="8713" width="9.28515625" style="177" customWidth="1"/>
    <col min="8714" max="8714" width="9.85546875" style="177" customWidth="1"/>
    <col min="8715" max="8715" width="8" style="177" customWidth="1"/>
    <col min="8716" max="8716" width="7.85546875" style="177" customWidth="1"/>
    <col min="8717" max="8719" width="0" style="177" hidden="1" customWidth="1"/>
    <col min="8720" max="8960" width="9.140625" style="177"/>
    <col min="8961" max="8961" width="5.7109375" style="177" customWidth="1"/>
    <col min="8962" max="8962" width="16.7109375" style="177" customWidth="1"/>
    <col min="8963" max="8963" width="25.28515625" style="177" customWidth="1"/>
    <col min="8964" max="8964" width="14.5703125" style="177" customWidth="1"/>
    <col min="8965" max="8965" width="17" style="177" customWidth="1"/>
    <col min="8966" max="8966" width="14.140625" style="177" customWidth="1"/>
    <col min="8967" max="8967" width="15.140625" style="177" customWidth="1"/>
    <col min="8968" max="8968" width="19.42578125" style="177" customWidth="1"/>
    <col min="8969" max="8969" width="9.28515625" style="177" customWidth="1"/>
    <col min="8970" max="8970" width="9.85546875" style="177" customWidth="1"/>
    <col min="8971" max="8971" width="8" style="177" customWidth="1"/>
    <col min="8972" max="8972" width="7.85546875" style="177" customWidth="1"/>
    <col min="8973" max="8975" width="0" style="177" hidden="1" customWidth="1"/>
    <col min="8976" max="9216" width="9.140625" style="177"/>
    <col min="9217" max="9217" width="5.7109375" style="177" customWidth="1"/>
    <col min="9218" max="9218" width="16.7109375" style="177" customWidth="1"/>
    <col min="9219" max="9219" width="25.28515625" style="177" customWidth="1"/>
    <col min="9220" max="9220" width="14.5703125" style="177" customWidth="1"/>
    <col min="9221" max="9221" width="17" style="177" customWidth="1"/>
    <col min="9222" max="9222" width="14.140625" style="177" customWidth="1"/>
    <col min="9223" max="9223" width="15.140625" style="177" customWidth="1"/>
    <col min="9224" max="9224" width="19.42578125" style="177" customWidth="1"/>
    <col min="9225" max="9225" width="9.28515625" style="177" customWidth="1"/>
    <col min="9226" max="9226" width="9.85546875" style="177" customWidth="1"/>
    <col min="9227" max="9227" width="8" style="177" customWidth="1"/>
    <col min="9228" max="9228" width="7.85546875" style="177" customWidth="1"/>
    <col min="9229" max="9231" width="0" style="177" hidden="1" customWidth="1"/>
    <col min="9232" max="9472" width="9.140625" style="177"/>
    <col min="9473" max="9473" width="5.7109375" style="177" customWidth="1"/>
    <col min="9474" max="9474" width="16.7109375" style="177" customWidth="1"/>
    <col min="9475" max="9475" width="25.28515625" style="177" customWidth="1"/>
    <col min="9476" max="9476" width="14.5703125" style="177" customWidth="1"/>
    <col min="9477" max="9477" width="17" style="177" customWidth="1"/>
    <col min="9478" max="9478" width="14.140625" style="177" customWidth="1"/>
    <col min="9479" max="9479" width="15.140625" style="177" customWidth="1"/>
    <col min="9480" max="9480" width="19.42578125" style="177" customWidth="1"/>
    <col min="9481" max="9481" width="9.28515625" style="177" customWidth="1"/>
    <col min="9482" max="9482" width="9.85546875" style="177" customWidth="1"/>
    <col min="9483" max="9483" width="8" style="177" customWidth="1"/>
    <col min="9484" max="9484" width="7.85546875" style="177" customWidth="1"/>
    <col min="9485" max="9487" width="0" style="177" hidden="1" customWidth="1"/>
    <col min="9488" max="9728" width="9.140625" style="177"/>
    <col min="9729" max="9729" width="5.7109375" style="177" customWidth="1"/>
    <col min="9730" max="9730" width="16.7109375" style="177" customWidth="1"/>
    <col min="9731" max="9731" width="25.28515625" style="177" customWidth="1"/>
    <col min="9732" max="9732" width="14.5703125" style="177" customWidth="1"/>
    <col min="9733" max="9733" width="17" style="177" customWidth="1"/>
    <col min="9734" max="9734" width="14.140625" style="177" customWidth="1"/>
    <col min="9735" max="9735" width="15.140625" style="177" customWidth="1"/>
    <col min="9736" max="9736" width="19.42578125" style="177" customWidth="1"/>
    <col min="9737" max="9737" width="9.28515625" style="177" customWidth="1"/>
    <col min="9738" max="9738" width="9.85546875" style="177" customWidth="1"/>
    <col min="9739" max="9739" width="8" style="177" customWidth="1"/>
    <col min="9740" max="9740" width="7.85546875" style="177" customWidth="1"/>
    <col min="9741" max="9743" width="0" style="177" hidden="1" customWidth="1"/>
    <col min="9744" max="9984" width="9.140625" style="177"/>
    <col min="9985" max="9985" width="5.7109375" style="177" customWidth="1"/>
    <col min="9986" max="9986" width="16.7109375" style="177" customWidth="1"/>
    <col min="9987" max="9987" width="25.28515625" style="177" customWidth="1"/>
    <col min="9988" max="9988" width="14.5703125" style="177" customWidth="1"/>
    <col min="9989" max="9989" width="17" style="177" customWidth="1"/>
    <col min="9990" max="9990" width="14.140625" style="177" customWidth="1"/>
    <col min="9991" max="9991" width="15.140625" style="177" customWidth="1"/>
    <col min="9992" max="9992" width="19.42578125" style="177" customWidth="1"/>
    <col min="9993" max="9993" width="9.28515625" style="177" customWidth="1"/>
    <col min="9994" max="9994" width="9.85546875" style="177" customWidth="1"/>
    <col min="9995" max="9995" width="8" style="177" customWidth="1"/>
    <col min="9996" max="9996" width="7.85546875" style="177" customWidth="1"/>
    <col min="9997" max="9999" width="0" style="177" hidden="1" customWidth="1"/>
    <col min="10000" max="10240" width="9.140625" style="177"/>
    <col min="10241" max="10241" width="5.7109375" style="177" customWidth="1"/>
    <col min="10242" max="10242" width="16.7109375" style="177" customWidth="1"/>
    <col min="10243" max="10243" width="25.28515625" style="177" customWidth="1"/>
    <col min="10244" max="10244" width="14.5703125" style="177" customWidth="1"/>
    <col min="10245" max="10245" width="17" style="177" customWidth="1"/>
    <col min="10246" max="10246" width="14.140625" style="177" customWidth="1"/>
    <col min="10247" max="10247" width="15.140625" style="177" customWidth="1"/>
    <col min="10248" max="10248" width="19.42578125" style="177" customWidth="1"/>
    <col min="10249" max="10249" width="9.28515625" style="177" customWidth="1"/>
    <col min="10250" max="10250" width="9.85546875" style="177" customWidth="1"/>
    <col min="10251" max="10251" width="8" style="177" customWidth="1"/>
    <col min="10252" max="10252" width="7.85546875" style="177" customWidth="1"/>
    <col min="10253" max="10255" width="0" style="177" hidden="1" customWidth="1"/>
    <col min="10256" max="10496" width="9.140625" style="177"/>
    <col min="10497" max="10497" width="5.7109375" style="177" customWidth="1"/>
    <col min="10498" max="10498" width="16.7109375" style="177" customWidth="1"/>
    <col min="10499" max="10499" width="25.28515625" style="177" customWidth="1"/>
    <col min="10500" max="10500" width="14.5703125" style="177" customWidth="1"/>
    <col min="10501" max="10501" width="17" style="177" customWidth="1"/>
    <col min="10502" max="10502" width="14.140625" style="177" customWidth="1"/>
    <col min="10503" max="10503" width="15.140625" style="177" customWidth="1"/>
    <col min="10504" max="10504" width="19.42578125" style="177" customWidth="1"/>
    <col min="10505" max="10505" width="9.28515625" style="177" customWidth="1"/>
    <col min="10506" max="10506" width="9.85546875" style="177" customWidth="1"/>
    <col min="10507" max="10507" width="8" style="177" customWidth="1"/>
    <col min="10508" max="10508" width="7.85546875" style="177" customWidth="1"/>
    <col min="10509" max="10511" width="0" style="177" hidden="1" customWidth="1"/>
    <col min="10512" max="10752" width="9.140625" style="177"/>
    <col min="10753" max="10753" width="5.7109375" style="177" customWidth="1"/>
    <col min="10754" max="10754" width="16.7109375" style="177" customWidth="1"/>
    <col min="10755" max="10755" width="25.28515625" style="177" customWidth="1"/>
    <col min="10756" max="10756" width="14.5703125" style="177" customWidth="1"/>
    <col min="10757" max="10757" width="17" style="177" customWidth="1"/>
    <col min="10758" max="10758" width="14.140625" style="177" customWidth="1"/>
    <col min="10759" max="10759" width="15.140625" style="177" customWidth="1"/>
    <col min="10760" max="10760" width="19.42578125" style="177" customWidth="1"/>
    <col min="10761" max="10761" width="9.28515625" style="177" customWidth="1"/>
    <col min="10762" max="10762" width="9.85546875" style="177" customWidth="1"/>
    <col min="10763" max="10763" width="8" style="177" customWidth="1"/>
    <col min="10764" max="10764" width="7.85546875" style="177" customWidth="1"/>
    <col min="10765" max="10767" width="0" style="177" hidden="1" customWidth="1"/>
    <col min="10768" max="11008" width="9.140625" style="177"/>
    <col min="11009" max="11009" width="5.7109375" style="177" customWidth="1"/>
    <col min="11010" max="11010" width="16.7109375" style="177" customWidth="1"/>
    <col min="11011" max="11011" width="25.28515625" style="177" customWidth="1"/>
    <col min="11012" max="11012" width="14.5703125" style="177" customWidth="1"/>
    <col min="11013" max="11013" width="17" style="177" customWidth="1"/>
    <col min="11014" max="11014" width="14.140625" style="177" customWidth="1"/>
    <col min="11015" max="11015" width="15.140625" style="177" customWidth="1"/>
    <col min="11016" max="11016" width="19.42578125" style="177" customWidth="1"/>
    <col min="11017" max="11017" width="9.28515625" style="177" customWidth="1"/>
    <col min="11018" max="11018" width="9.85546875" style="177" customWidth="1"/>
    <col min="11019" max="11019" width="8" style="177" customWidth="1"/>
    <col min="11020" max="11020" width="7.85546875" style="177" customWidth="1"/>
    <col min="11021" max="11023" width="0" style="177" hidden="1" customWidth="1"/>
    <col min="11024" max="11264" width="9.140625" style="177"/>
    <col min="11265" max="11265" width="5.7109375" style="177" customWidth="1"/>
    <col min="11266" max="11266" width="16.7109375" style="177" customWidth="1"/>
    <col min="11267" max="11267" width="25.28515625" style="177" customWidth="1"/>
    <col min="11268" max="11268" width="14.5703125" style="177" customWidth="1"/>
    <col min="11269" max="11269" width="17" style="177" customWidth="1"/>
    <col min="11270" max="11270" width="14.140625" style="177" customWidth="1"/>
    <col min="11271" max="11271" width="15.140625" style="177" customWidth="1"/>
    <col min="11272" max="11272" width="19.42578125" style="177" customWidth="1"/>
    <col min="11273" max="11273" width="9.28515625" style="177" customWidth="1"/>
    <col min="11274" max="11274" width="9.85546875" style="177" customWidth="1"/>
    <col min="11275" max="11275" width="8" style="177" customWidth="1"/>
    <col min="11276" max="11276" width="7.85546875" style="177" customWidth="1"/>
    <col min="11277" max="11279" width="0" style="177" hidden="1" customWidth="1"/>
    <col min="11280" max="11520" width="9.140625" style="177"/>
    <col min="11521" max="11521" width="5.7109375" style="177" customWidth="1"/>
    <col min="11522" max="11522" width="16.7109375" style="177" customWidth="1"/>
    <col min="11523" max="11523" width="25.28515625" style="177" customWidth="1"/>
    <col min="11524" max="11524" width="14.5703125" style="177" customWidth="1"/>
    <col min="11525" max="11525" width="17" style="177" customWidth="1"/>
    <col min="11526" max="11526" width="14.140625" style="177" customWidth="1"/>
    <col min="11527" max="11527" width="15.140625" style="177" customWidth="1"/>
    <col min="11528" max="11528" width="19.42578125" style="177" customWidth="1"/>
    <col min="11529" max="11529" width="9.28515625" style="177" customWidth="1"/>
    <col min="11530" max="11530" width="9.85546875" style="177" customWidth="1"/>
    <col min="11531" max="11531" width="8" style="177" customWidth="1"/>
    <col min="11532" max="11532" width="7.85546875" style="177" customWidth="1"/>
    <col min="11533" max="11535" width="0" style="177" hidden="1" customWidth="1"/>
    <col min="11536" max="11776" width="9.140625" style="177"/>
    <col min="11777" max="11777" width="5.7109375" style="177" customWidth="1"/>
    <col min="11778" max="11778" width="16.7109375" style="177" customWidth="1"/>
    <col min="11779" max="11779" width="25.28515625" style="177" customWidth="1"/>
    <col min="11780" max="11780" width="14.5703125" style="177" customWidth="1"/>
    <col min="11781" max="11781" width="17" style="177" customWidth="1"/>
    <col min="11782" max="11782" width="14.140625" style="177" customWidth="1"/>
    <col min="11783" max="11783" width="15.140625" style="177" customWidth="1"/>
    <col min="11784" max="11784" width="19.42578125" style="177" customWidth="1"/>
    <col min="11785" max="11785" width="9.28515625" style="177" customWidth="1"/>
    <col min="11786" max="11786" width="9.85546875" style="177" customWidth="1"/>
    <col min="11787" max="11787" width="8" style="177" customWidth="1"/>
    <col min="11788" max="11788" width="7.85546875" style="177" customWidth="1"/>
    <col min="11789" max="11791" width="0" style="177" hidden="1" customWidth="1"/>
    <col min="11792" max="12032" width="9.140625" style="177"/>
    <col min="12033" max="12033" width="5.7109375" style="177" customWidth="1"/>
    <col min="12034" max="12034" width="16.7109375" style="177" customWidth="1"/>
    <col min="12035" max="12035" width="25.28515625" style="177" customWidth="1"/>
    <col min="12036" max="12036" width="14.5703125" style="177" customWidth="1"/>
    <col min="12037" max="12037" width="17" style="177" customWidth="1"/>
    <col min="12038" max="12038" width="14.140625" style="177" customWidth="1"/>
    <col min="12039" max="12039" width="15.140625" style="177" customWidth="1"/>
    <col min="12040" max="12040" width="19.42578125" style="177" customWidth="1"/>
    <col min="12041" max="12041" width="9.28515625" style="177" customWidth="1"/>
    <col min="12042" max="12042" width="9.85546875" style="177" customWidth="1"/>
    <col min="12043" max="12043" width="8" style="177" customWidth="1"/>
    <col min="12044" max="12044" width="7.85546875" style="177" customWidth="1"/>
    <col min="12045" max="12047" width="0" style="177" hidden="1" customWidth="1"/>
    <col min="12048" max="12288" width="9.140625" style="177"/>
    <col min="12289" max="12289" width="5.7109375" style="177" customWidth="1"/>
    <col min="12290" max="12290" width="16.7109375" style="177" customWidth="1"/>
    <col min="12291" max="12291" width="25.28515625" style="177" customWidth="1"/>
    <col min="12292" max="12292" width="14.5703125" style="177" customWidth="1"/>
    <col min="12293" max="12293" width="17" style="177" customWidth="1"/>
    <col min="12294" max="12294" width="14.140625" style="177" customWidth="1"/>
    <col min="12295" max="12295" width="15.140625" style="177" customWidth="1"/>
    <col min="12296" max="12296" width="19.42578125" style="177" customWidth="1"/>
    <col min="12297" max="12297" width="9.28515625" style="177" customWidth="1"/>
    <col min="12298" max="12298" width="9.85546875" style="177" customWidth="1"/>
    <col min="12299" max="12299" width="8" style="177" customWidth="1"/>
    <col min="12300" max="12300" width="7.85546875" style="177" customWidth="1"/>
    <col min="12301" max="12303" width="0" style="177" hidden="1" customWidth="1"/>
    <col min="12304" max="12544" width="9.140625" style="177"/>
    <col min="12545" max="12545" width="5.7109375" style="177" customWidth="1"/>
    <col min="12546" max="12546" width="16.7109375" style="177" customWidth="1"/>
    <col min="12547" max="12547" width="25.28515625" style="177" customWidth="1"/>
    <col min="12548" max="12548" width="14.5703125" style="177" customWidth="1"/>
    <col min="12549" max="12549" width="17" style="177" customWidth="1"/>
    <col min="12550" max="12550" width="14.140625" style="177" customWidth="1"/>
    <col min="12551" max="12551" width="15.140625" style="177" customWidth="1"/>
    <col min="12552" max="12552" width="19.42578125" style="177" customWidth="1"/>
    <col min="12553" max="12553" width="9.28515625" style="177" customWidth="1"/>
    <col min="12554" max="12554" width="9.85546875" style="177" customWidth="1"/>
    <col min="12555" max="12555" width="8" style="177" customWidth="1"/>
    <col min="12556" max="12556" width="7.85546875" style="177" customWidth="1"/>
    <col min="12557" max="12559" width="0" style="177" hidden="1" customWidth="1"/>
    <col min="12560" max="12800" width="9.140625" style="177"/>
    <col min="12801" max="12801" width="5.7109375" style="177" customWidth="1"/>
    <col min="12802" max="12802" width="16.7109375" style="177" customWidth="1"/>
    <col min="12803" max="12803" width="25.28515625" style="177" customWidth="1"/>
    <col min="12804" max="12804" width="14.5703125" style="177" customWidth="1"/>
    <col min="12805" max="12805" width="17" style="177" customWidth="1"/>
    <col min="12806" max="12806" width="14.140625" style="177" customWidth="1"/>
    <col min="12807" max="12807" width="15.140625" style="177" customWidth="1"/>
    <col min="12808" max="12808" width="19.42578125" style="177" customWidth="1"/>
    <col min="12809" max="12809" width="9.28515625" style="177" customWidth="1"/>
    <col min="12810" max="12810" width="9.85546875" style="177" customWidth="1"/>
    <col min="12811" max="12811" width="8" style="177" customWidth="1"/>
    <col min="12812" max="12812" width="7.85546875" style="177" customWidth="1"/>
    <col min="12813" max="12815" width="0" style="177" hidden="1" customWidth="1"/>
    <col min="12816" max="13056" width="9.140625" style="177"/>
    <col min="13057" max="13057" width="5.7109375" style="177" customWidth="1"/>
    <col min="13058" max="13058" width="16.7109375" style="177" customWidth="1"/>
    <col min="13059" max="13059" width="25.28515625" style="177" customWidth="1"/>
    <col min="13060" max="13060" width="14.5703125" style="177" customWidth="1"/>
    <col min="13061" max="13061" width="17" style="177" customWidth="1"/>
    <col min="13062" max="13062" width="14.140625" style="177" customWidth="1"/>
    <col min="13063" max="13063" width="15.140625" style="177" customWidth="1"/>
    <col min="13064" max="13064" width="19.42578125" style="177" customWidth="1"/>
    <col min="13065" max="13065" width="9.28515625" style="177" customWidth="1"/>
    <col min="13066" max="13066" width="9.85546875" style="177" customWidth="1"/>
    <col min="13067" max="13067" width="8" style="177" customWidth="1"/>
    <col min="13068" max="13068" width="7.85546875" style="177" customWidth="1"/>
    <col min="13069" max="13071" width="0" style="177" hidden="1" customWidth="1"/>
    <col min="13072" max="13312" width="9.140625" style="177"/>
    <col min="13313" max="13313" width="5.7109375" style="177" customWidth="1"/>
    <col min="13314" max="13314" width="16.7109375" style="177" customWidth="1"/>
    <col min="13315" max="13315" width="25.28515625" style="177" customWidth="1"/>
    <col min="13316" max="13316" width="14.5703125" style="177" customWidth="1"/>
    <col min="13317" max="13317" width="17" style="177" customWidth="1"/>
    <col min="13318" max="13318" width="14.140625" style="177" customWidth="1"/>
    <col min="13319" max="13319" width="15.140625" style="177" customWidth="1"/>
    <col min="13320" max="13320" width="19.42578125" style="177" customWidth="1"/>
    <col min="13321" max="13321" width="9.28515625" style="177" customWidth="1"/>
    <col min="13322" max="13322" width="9.85546875" style="177" customWidth="1"/>
    <col min="13323" max="13323" width="8" style="177" customWidth="1"/>
    <col min="13324" max="13324" width="7.85546875" style="177" customWidth="1"/>
    <col min="13325" max="13327" width="0" style="177" hidden="1" customWidth="1"/>
    <col min="13328" max="13568" width="9.140625" style="177"/>
    <col min="13569" max="13569" width="5.7109375" style="177" customWidth="1"/>
    <col min="13570" max="13570" width="16.7109375" style="177" customWidth="1"/>
    <col min="13571" max="13571" width="25.28515625" style="177" customWidth="1"/>
    <col min="13572" max="13572" width="14.5703125" style="177" customWidth="1"/>
    <col min="13573" max="13573" width="17" style="177" customWidth="1"/>
    <col min="13574" max="13574" width="14.140625" style="177" customWidth="1"/>
    <col min="13575" max="13575" width="15.140625" style="177" customWidth="1"/>
    <col min="13576" max="13576" width="19.42578125" style="177" customWidth="1"/>
    <col min="13577" max="13577" width="9.28515625" style="177" customWidth="1"/>
    <col min="13578" max="13578" width="9.85546875" style="177" customWidth="1"/>
    <col min="13579" max="13579" width="8" style="177" customWidth="1"/>
    <col min="13580" max="13580" width="7.85546875" style="177" customWidth="1"/>
    <col min="13581" max="13583" width="0" style="177" hidden="1" customWidth="1"/>
    <col min="13584" max="13824" width="9.140625" style="177"/>
    <col min="13825" max="13825" width="5.7109375" style="177" customWidth="1"/>
    <col min="13826" max="13826" width="16.7109375" style="177" customWidth="1"/>
    <col min="13827" max="13827" width="25.28515625" style="177" customWidth="1"/>
    <col min="13828" max="13828" width="14.5703125" style="177" customWidth="1"/>
    <col min="13829" max="13829" width="17" style="177" customWidth="1"/>
    <col min="13830" max="13830" width="14.140625" style="177" customWidth="1"/>
    <col min="13831" max="13831" width="15.140625" style="177" customWidth="1"/>
    <col min="13832" max="13832" width="19.42578125" style="177" customWidth="1"/>
    <col min="13833" max="13833" width="9.28515625" style="177" customWidth="1"/>
    <col min="13834" max="13834" width="9.85546875" style="177" customWidth="1"/>
    <col min="13835" max="13835" width="8" style="177" customWidth="1"/>
    <col min="13836" max="13836" width="7.85546875" style="177" customWidth="1"/>
    <col min="13837" max="13839" width="0" style="177" hidden="1" customWidth="1"/>
    <col min="13840" max="14080" width="9.140625" style="177"/>
    <col min="14081" max="14081" width="5.7109375" style="177" customWidth="1"/>
    <col min="14082" max="14082" width="16.7109375" style="177" customWidth="1"/>
    <col min="14083" max="14083" width="25.28515625" style="177" customWidth="1"/>
    <col min="14084" max="14084" width="14.5703125" style="177" customWidth="1"/>
    <col min="14085" max="14085" width="17" style="177" customWidth="1"/>
    <col min="14086" max="14086" width="14.140625" style="177" customWidth="1"/>
    <col min="14087" max="14087" width="15.140625" style="177" customWidth="1"/>
    <col min="14088" max="14088" width="19.42578125" style="177" customWidth="1"/>
    <col min="14089" max="14089" width="9.28515625" style="177" customWidth="1"/>
    <col min="14090" max="14090" width="9.85546875" style="177" customWidth="1"/>
    <col min="14091" max="14091" width="8" style="177" customWidth="1"/>
    <col min="14092" max="14092" width="7.85546875" style="177" customWidth="1"/>
    <col min="14093" max="14095" width="0" style="177" hidden="1" customWidth="1"/>
    <col min="14096" max="14336" width="9.140625" style="177"/>
    <col min="14337" max="14337" width="5.7109375" style="177" customWidth="1"/>
    <col min="14338" max="14338" width="16.7109375" style="177" customWidth="1"/>
    <col min="14339" max="14339" width="25.28515625" style="177" customWidth="1"/>
    <col min="14340" max="14340" width="14.5703125" style="177" customWidth="1"/>
    <col min="14341" max="14341" width="17" style="177" customWidth="1"/>
    <col min="14342" max="14342" width="14.140625" style="177" customWidth="1"/>
    <col min="14343" max="14343" width="15.140625" style="177" customWidth="1"/>
    <col min="14344" max="14344" width="19.42578125" style="177" customWidth="1"/>
    <col min="14345" max="14345" width="9.28515625" style="177" customWidth="1"/>
    <col min="14346" max="14346" width="9.85546875" style="177" customWidth="1"/>
    <col min="14347" max="14347" width="8" style="177" customWidth="1"/>
    <col min="14348" max="14348" width="7.85546875" style="177" customWidth="1"/>
    <col min="14349" max="14351" width="0" style="177" hidden="1" customWidth="1"/>
    <col min="14352" max="14592" width="9.140625" style="177"/>
    <col min="14593" max="14593" width="5.7109375" style="177" customWidth="1"/>
    <col min="14594" max="14594" width="16.7109375" style="177" customWidth="1"/>
    <col min="14595" max="14595" width="25.28515625" style="177" customWidth="1"/>
    <col min="14596" max="14596" width="14.5703125" style="177" customWidth="1"/>
    <col min="14597" max="14597" width="17" style="177" customWidth="1"/>
    <col min="14598" max="14598" width="14.140625" style="177" customWidth="1"/>
    <col min="14599" max="14599" width="15.140625" style="177" customWidth="1"/>
    <col min="14600" max="14600" width="19.42578125" style="177" customWidth="1"/>
    <col min="14601" max="14601" width="9.28515625" style="177" customWidth="1"/>
    <col min="14602" max="14602" width="9.85546875" style="177" customWidth="1"/>
    <col min="14603" max="14603" width="8" style="177" customWidth="1"/>
    <col min="14604" max="14604" width="7.85546875" style="177" customWidth="1"/>
    <col min="14605" max="14607" width="0" style="177" hidden="1" customWidth="1"/>
    <col min="14608" max="14848" width="9.140625" style="177"/>
    <col min="14849" max="14849" width="5.7109375" style="177" customWidth="1"/>
    <col min="14850" max="14850" width="16.7109375" style="177" customWidth="1"/>
    <col min="14851" max="14851" width="25.28515625" style="177" customWidth="1"/>
    <col min="14852" max="14852" width="14.5703125" style="177" customWidth="1"/>
    <col min="14853" max="14853" width="17" style="177" customWidth="1"/>
    <col min="14854" max="14854" width="14.140625" style="177" customWidth="1"/>
    <col min="14855" max="14855" width="15.140625" style="177" customWidth="1"/>
    <col min="14856" max="14856" width="19.42578125" style="177" customWidth="1"/>
    <col min="14857" max="14857" width="9.28515625" style="177" customWidth="1"/>
    <col min="14858" max="14858" width="9.85546875" style="177" customWidth="1"/>
    <col min="14859" max="14859" width="8" style="177" customWidth="1"/>
    <col min="14860" max="14860" width="7.85546875" style="177" customWidth="1"/>
    <col min="14861" max="14863" width="0" style="177" hidden="1" customWidth="1"/>
    <col min="14864" max="15104" width="9.140625" style="177"/>
    <col min="15105" max="15105" width="5.7109375" style="177" customWidth="1"/>
    <col min="15106" max="15106" width="16.7109375" style="177" customWidth="1"/>
    <col min="15107" max="15107" width="25.28515625" style="177" customWidth="1"/>
    <col min="15108" max="15108" width="14.5703125" style="177" customWidth="1"/>
    <col min="15109" max="15109" width="17" style="177" customWidth="1"/>
    <col min="15110" max="15110" width="14.140625" style="177" customWidth="1"/>
    <col min="15111" max="15111" width="15.140625" style="177" customWidth="1"/>
    <col min="15112" max="15112" width="19.42578125" style="177" customWidth="1"/>
    <col min="15113" max="15113" width="9.28515625" style="177" customWidth="1"/>
    <col min="15114" max="15114" width="9.85546875" style="177" customWidth="1"/>
    <col min="15115" max="15115" width="8" style="177" customWidth="1"/>
    <col min="15116" max="15116" width="7.85546875" style="177" customWidth="1"/>
    <col min="15117" max="15119" width="0" style="177" hidden="1" customWidth="1"/>
    <col min="15120" max="15360" width="9.140625" style="177"/>
    <col min="15361" max="15361" width="5.7109375" style="177" customWidth="1"/>
    <col min="15362" max="15362" width="16.7109375" style="177" customWidth="1"/>
    <col min="15363" max="15363" width="25.28515625" style="177" customWidth="1"/>
    <col min="15364" max="15364" width="14.5703125" style="177" customWidth="1"/>
    <col min="15365" max="15365" width="17" style="177" customWidth="1"/>
    <col min="15366" max="15366" width="14.140625" style="177" customWidth="1"/>
    <col min="15367" max="15367" width="15.140625" style="177" customWidth="1"/>
    <col min="15368" max="15368" width="19.42578125" style="177" customWidth="1"/>
    <col min="15369" max="15369" width="9.28515625" style="177" customWidth="1"/>
    <col min="15370" max="15370" width="9.85546875" style="177" customWidth="1"/>
    <col min="15371" max="15371" width="8" style="177" customWidth="1"/>
    <col min="15372" max="15372" width="7.85546875" style="177" customWidth="1"/>
    <col min="15373" max="15375" width="0" style="177" hidden="1" customWidth="1"/>
    <col min="15376" max="15616" width="9.140625" style="177"/>
    <col min="15617" max="15617" width="5.7109375" style="177" customWidth="1"/>
    <col min="15618" max="15618" width="16.7109375" style="177" customWidth="1"/>
    <col min="15619" max="15619" width="25.28515625" style="177" customWidth="1"/>
    <col min="15620" max="15620" width="14.5703125" style="177" customWidth="1"/>
    <col min="15621" max="15621" width="17" style="177" customWidth="1"/>
    <col min="15622" max="15622" width="14.140625" style="177" customWidth="1"/>
    <col min="15623" max="15623" width="15.140625" style="177" customWidth="1"/>
    <col min="15624" max="15624" width="19.42578125" style="177" customWidth="1"/>
    <col min="15625" max="15625" width="9.28515625" style="177" customWidth="1"/>
    <col min="15626" max="15626" width="9.85546875" style="177" customWidth="1"/>
    <col min="15627" max="15627" width="8" style="177" customWidth="1"/>
    <col min="15628" max="15628" width="7.85546875" style="177" customWidth="1"/>
    <col min="15629" max="15631" width="0" style="177" hidden="1" customWidth="1"/>
    <col min="15632" max="15872" width="9.140625" style="177"/>
    <col min="15873" max="15873" width="5.7109375" style="177" customWidth="1"/>
    <col min="15874" max="15874" width="16.7109375" style="177" customWidth="1"/>
    <col min="15875" max="15875" width="25.28515625" style="177" customWidth="1"/>
    <col min="15876" max="15876" width="14.5703125" style="177" customWidth="1"/>
    <col min="15877" max="15877" width="17" style="177" customWidth="1"/>
    <col min="15878" max="15878" width="14.140625" style="177" customWidth="1"/>
    <col min="15879" max="15879" width="15.140625" style="177" customWidth="1"/>
    <col min="15880" max="15880" width="19.42578125" style="177" customWidth="1"/>
    <col min="15881" max="15881" width="9.28515625" style="177" customWidth="1"/>
    <col min="15882" max="15882" width="9.85546875" style="177" customWidth="1"/>
    <col min="15883" max="15883" width="8" style="177" customWidth="1"/>
    <col min="15884" max="15884" width="7.85546875" style="177" customWidth="1"/>
    <col min="15885" max="15887" width="0" style="177" hidden="1" customWidth="1"/>
    <col min="15888" max="16128" width="9.140625" style="177"/>
    <col min="16129" max="16129" width="5.7109375" style="177" customWidth="1"/>
    <col min="16130" max="16130" width="16.7109375" style="177" customWidth="1"/>
    <col min="16131" max="16131" width="25.28515625" style="177" customWidth="1"/>
    <col min="16132" max="16132" width="14.5703125" style="177" customWidth="1"/>
    <col min="16133" max="16133" width="17" style="177" customWidth="1"/>
    <col min="16134" max="16134" width="14.140625" style="177" customWidth="1"/>
    <col min="16135" max="16135" width="15.140625" style="177" customWidth="1"/>
    <col min="16136" max="16136" width="19.42578125" style="177" customWidth="1"/>
    <col min="16137" max="16137" width="9.28515625" style="177" customWidth="1"/>
    <col min="16138" max="16138" width="9.85546875" style="177" customWidth="1"/>
    <col min="16139" max="16139" width="8" style="177" customWidth="1"/>
    <col min="16140" max="16140" width="7.85546875" style="177" customWidth="1"/>
    <col min="16141" max="16143" width="0" style="177" hidden="1" customWidth="1"/>
    <col min="16144" max="16384" width="9.140625" style="177"/>
  </cols>
  <sheetData>
    <row r="1" spans="2:18">
      <c r="F1" s="442" t="s">
        <v>269</v>
      </c>
      <c r="G1" s="442"/>
      <c r="H1" s="442"/>
      <c r="I1" s="179"/>
    </row>
    <row r="2" spans="2:18">
      <c r="D2" s="180"/>
      <c r="E2" s="180"/>
      <c r="F2" s="442"/>
      <c r="G2" s="442"/>
      <c r="H2" s="442"/>
      <c r="I2" s="181"/>
      <c r="J2" s="182"/>
      <c r="K2" s="182"/>
    </row>
    <row r="3" spans="2:18" ht="6.75" customHeight="1">
      <c r="D3" s="180"/>
      <c r="E3" s="180"/>
      <c r="F3" s="180"/>
      <c r="G3" s="180"/>
      <c r="H3" s="180"/>
      <c r="I3" s="180"/>
      <c r="J3" s="182"/>
      <c r="K3" s="182"/>
    </row>
    <row r="4" spans="2:18" ht="21.75" customHeight="1">
      <c r="C4" s="443" t="s">
        <v>270</v>
      </c>
      <c r="D4" s="443"/>
      <c r="E4" s="443"/>
      <c r="F4" s="443"/>
      <c r="G4" s="443"/>
      <c r="H4" s="443"/>
      <c r="I4" s="183"/>
      <c r="J4" s="184"/>
      <c r="K4" s="180"/>
    </row>
    <row r="5" spans="2:18" ht="9" customHeight="1">
      <c r="B5" s="185"/>
      <c r="C5" s="183"/>
      <c r="D5" s="183"/>
      <c r="E5" s="183"/>
      <c r="F5" s="183"/>
      <c r="G5" s="183"/>
      <c r="H5" s="183"/>
      <c r="I5" s="185"/>
      <c r="J5" s="185"/>
      <c r="K5" s="185"/>
    </row>
    <row r="6" spans="2:18" ht="15.75" customHeight="1">
      <c r="B6" s="185"/>
      <c r="C6" s="444" t="s">
        <v>271</v>
      </c>
      <c r="D6" s="444"/>
      <c r="E6" s="444"/>
      <c r="F6" s="444"/>
      <c r="G6" s="444"/>
      <c r="H6" s="444"/>
      <c r="I6" s="185"/>
      <c r="J6" s="185"/>
      <c r="K6" s="185"/>
      <c r="N6" s="180"/>
      <c r="O6" s="180"/>
      <c r="P6" s="180"/>
      <c r="Q6" s="180"/>
      <c r="R6" s="180"/>
    </row>
    <row r="7" spans="2:18" ht="15.75">
      <c r="C7" s="445" t="s">
        <v>272</v>
      </c>
      <c r="D7" s="445"/>
      <c r="E7" s="445"/>
      <c r="F7" s="445"/>
      <c r="G7" s="445"/>
      <c r="H7" s="445"/>
      <c r="I7" s="186"/>
      <c r="J7" s="186"/>
      <c r="K7" s="186"/>
      <c r="L7" s="186"/>
      <c r="M7" s="186"/>
      <c r="N7" s="186"/>
      <c r="O7" s="186"/>
      <c r="P7" s="186"/>
      <c r="Q7" s="186"/>
      <c r="R7" s="186"/>
    </row>
    <row r="8" spans="2:18" ht="15.75">
      <c r="B8" s="446" t="s">
        <v>288</v>
      </c>
      <c r="C8" s="446"/>
      <c r="D8" s="446"/>
      <c r="E8" s="446"/>
      <c r="F8" s="446"/>
      <c r="G8" s="446"/>
      <c r="H8" s="446"/>
      <c r="I8" s="187"/>
      <c r="J8" s="187"/>
      <c r="K8" s="187"/>
      <c r="L8" s="188"/>
      <c r="M8" s="188"/>
      <c r="N8" s="188"/>
      <c r="O8" s="188"/>
      <c r="P8" s="188"/>
      <c r="Q8" s="188"/>
      <c r="R8" s="188"/>
    </row>
    <row r="9" spans="2:18" ht="15.75">
      <c r="C9" s="183"/>
      <c r="D9" s="183"/>
      <c r="E9" s="189">
        <v>45390</v>
      </c>
      <c r="F9" s="190"/>
    </row>
    <row r="10" spans="2:18" ht="12.75">
      <c r="C10" s="183"/>
      <c r="D10" s="441"/>
      <c r="E10" s="441"/>
      <c r="F10" s="177"/>
    </row>
    <row r="11" spans="2:18" ht="12.75">
      <c r="C11" s="183"/>
      <c r="D11" s="177"/>
      <c r="E11" s="191" t="s">
        <v>273</v>
      </c>
      <c r="F11" s="192"/>
    </row>
    <row r="12" spans="2:18" ht="12.75">
      <c r="C12" s="177"/>
      <c r="D12" s="177"/>
      <c r="E12" s="193" t="s">
        <v>274</v>
      </c>
      <c r="F12" s="194"/>
    </row>
    <row r="13" spans="2:18" ht="9" customHeight="1">
      <c r="B13" s="188"/>
    </row>
    <row r="14" spans="2:18">
      <c r="B14" s="183"/>
      <c r="H14" s="192" t="s">
        <v>249</v>
      </c>
    </row>
    <row r="15" spans="2:18" ht="22.5" customHeight="1">
      <c r="B15" s="433" t="s">
        <v>275</v>
      </c>
      <c r="C15" s="433" t="s">
        <v>276</v>
      </c>
      <c r="D15" s="435" t="s">
        <v>277</v>
      </c>
      <c r="E15" s="436"/>
      <c r="F15" s="436"/>
      <c r="G15" s="436"/>
      <c r="H15" s="437"/>
    </row>
    <row r="16" spans="2:18" ht="21" hidden="1" customHeight="1">
      <c r="B16" s="434"/>
      <c r="C16" s="434"/>
      <c r="D16" s="195"/>
      <c r="E16" s="196"/>
      <c r="F16" s="196"/>
      <c r="G16" s="196"/>
      <c r="H16" s="197"/>
    </row>
    <row r="17" spans="2:14" ht="12.75" hidden="1" customHeight="1">
      <c r="B17" s="434"/>
      <c r="C17" s="434"/>
      <c r="D17" s="433" t="s">
        <v>278</v>
      </c>
      <c r="E17" s="433" t="s">
        <v>279</v>
      </c>
      <c r="F17" s="439" t="s">
        <v>280</v>
      </c>
      <c r="G17" s="433" t="s">
        <v>281</v>
      </c>
      <c r="H17" s="433" t="s">
        <v>282</v>
      </c>
    </row>
    <row r="18" spans="2:14" ht="47.25" customHeight="1">
      <c r="B18" s="434"/>
      <c r="C18" s="434"/>
      <c r="D18" s="438"/>
      <c r="E18" s="438"/>
      <c r="F18" s="440"/>
      <c r="G18" s="438"/>
      <c r="H18" s="438"/>
    </row>
    <row r="19" spans="2:14" ht="11.25" customHeight="1">
      <c r="B19" s="198">
        <v>1</v>
      </c>
      <c r="C19" s="199">
        <v>2</v>
      </c>
      <c r="D19" s="198">
        <v>3</v>
      </c>
      <c r="E19" s="198">
        <v>4</v>
      </c>
      <c r="F19" s="198">
        <v>5</v>
      </c>
      <c r="G19" s="198">
        <v>6</v>
      </c>
      <c r="H19" s="198">
        <v>7</v>
      </c>
    </row>
    <row r="20" spans="2:14" ht="24">
      <c r="B20" s="200">
        <v>741</v>
      </c>
      <c r="C20" s="201" t="s">
        <v>283</v>
      </c>
      <c r="D20" s="202">
        <v>0</v>
      </c>
      <c r="E20" s="203">
        <v>32064.19</v>
      </c>
      <c r="F20" s="203">
        <v>26000</v>
      </c>
      <c r="G20" s="204">
        <v>0</v>
      </c>
      <c r="H20" s="204">
        <f>D20+E20-F20-G20</f>
        <v>6064.1899999999987</v>
      </c>
    </row>
    <row r="21" spans="2:14" ht="24">
      <c r="B21" s="200">
        <v>731</v>
      </c>
      <c r="C21" s="201" t="s">
        <v>284</v>
      </c>
      <c r="D21" s="202">
        <v>0</v>
      </c>
      <c r="E21" s="203">
        <v>372</v>
      </c>
      <c r="F21" s="203">
        <v>0</v>
      </c>
      <c r="G21" s="204">
        <v>0</v>
      </c>
      <c r="H21" s="204">
        <f>D21+E21-F21-G21</f>
        <v>372</v>
      </c>
    </row>
    <row r="22" spans="2:14" ht="14.45" customHeight="1">
      <c r="B22" s="200"/>
      <c r="C22" s="200"/>
      <c r="D22" s="205"/>
      <c r="E22" s="206"/>
      <c r="F22" s="207"/>
      <c r="G22" s="208"/>
      <c r="H22" s="208"/>
    </row>
    <row r="23" spans="2:14" ht="14.45" customHeight="1">
      <c r="B23" s="200"/>
      <c r="C23" s="200"/>
      <c r="D23" s="205"/>
      <c r="E23" s="206"/>
      <c r="F23" s="207"/>
      <c r="G23" s="208"/>
      <c r="H23" s="208"/>
    </row>
    <row r="24" spans="2:14" ht="14.45" customHeight="1">
      <c r="B24" s="200"/>
      <c r="C24" s="200"/>
      <c r="D24" s="205"/>
      <c r="E24" s="206"/>
      <c r="F24" s="207"/>
      <c r="G24" s="208"/>
      <c r="H24" s="208"/>
    </row>
    <row r="25" spans="2:14" ht="14.45" customHeight="1">
      <c r="B25" s="209"/>
      <c r="C25" s="210" t="s">
        <v>285</v>
      </c>
      <c r="D25" s="211">
        <f>SUM(D20:D21)</f>
        <v>0</v>
      </c>
      <c r="E25" s="211">
        <f>SUM(E20:E24)</f>
        <v>32436.19</v>
      </c>
      <c r="F25" s="211">
        <f>SUM(F20:F24)</f>
        <v>26000</v>
      </c>
      <c r="G25" s="211">
        <f>SUM(G20:G24)</f>
        <v>0</v>
      </c>
      <c r="H25" s="212">
        <f>D25+E25-F25-G25</f>
        <v>6436.1899999999987</v>
      </c>
    </row>
    <row r="26" spans="2:14" ht="16.5" customHeight="1"/>
    <row r="27" spans="2:14" ht="4.5" hidden="1" customHeight="1">
      <c r="C27" s="177"/>
      <c r="D27" s="177"/>
      <c r="E27" s="177"/>
      <c r="F27" s="177"/>
    </row>
    <row r="28" spans="2:14" ht="15.75">
      <c r="B28" s="429" t="s">
        <v>230</v>
      </c>
      <c r="C28" s="429"/>
      <c r="D28" s="213"/>
      <c r="E28" s="214"/>
      <c r="F28" s="177"/>
      <c r="G28" s="430" t="s">
        <v>231</v>
      </c>
      <c r="H28" s="430"/>
      <c r="J28" s="213"/>
      <c r="L28" s="186"/>
    </row>
    <row r="29" spans="2:14" ht="15.75">
      <c r="B29" s="431" t="s">
        <v>286</v>
      </c>
      <c r="C29" s="431"/>
      <c r="D29" s="215"/>
      <c r="E29" s="216" t="s">
        <v>224</v>
      </c>
      <c r="F29" s="216"/>
      <c r="G29" s="426" t="s">
        <v>225</v>
      </c>
      <c r="H29" s="426"/>
      <c r="I29" s="217"/>
      <c r="J29" s="218"/>
      <c r="L29" s="219"/>
    </row>
    <row r="30" spans="2:14" ht="25.5" customHeight="1">
      <c r="B30" s="432" t="s">
        <v>415</v>
      </c>
      <c r="C30" s="432"/>
      <c r="D30" s="220"/>
      <c r="E30" s="221"/>
      <c r="F30" s="177"/>
      <c r="G30" s="430" t="s">
        <v>227</v>
      </c>
      <c r="H30" s="430"/>
      <c r="I30" s="222"/>
      <c r="J30" s="213"/>
      <c r="L30" s="186"/>
      <c r="N30" s="223"/>
    </row>
    <row r="31" spans="2:14" ht="23.25" customHeight="1">
      <c r="B31" s="425" t="s">
        <v>287</v>
      </c>
      <c r="C31" s="425"/>
      <c r="D31" s="224"/>
      <c r="E31" s="216" t="s">
        <v>224</v>
      </c>
      <c r="F31" s="216"/>
      <c r="G31" s="426" t="s">
        <v>225</v>
      </c>
      <c r="H31" s="426"/>
      <c r="I31" s="225"/>
      <c r="J31" s="218"/>
      <c r="L31" s="219"/>
      <c r="N31" s="226"/>
    </row>
    <row r="32" spans="2:14" ht="9" customHeight="1">
      <c r="B32" s="427"/>
      <c r="C32" s="427"/>
      <c r="D32" s="427"/>
      <c r="E32" s="427"/>
      <c r="F32" s="227"/>
      <c r="G32" s="185"/>
      <c r="H32" s="185"/>
      <c r="I32" s="185"/>
      <c r="J32" s="185"/>
      <c r="K32" s="185"/>
    </row>
    <row r="33" spans="1:11" ht="12.75">
      <c r="A33" s="228"/>
      <c r="B33" s="428" t="s">
        <v>414</v>
      </c>
      <c r="C33" s="428"/>
      <c r="D33" s="428"/>
      <c r="E33" s="428"/>
      <c r="F33" s="428"/>
      <c r="G33" s="185"/>
      <c r="H33" s="185"/>
      <c r="I33" s="185"/>
      <c r="J33" s="185"/>
      <c r="K33" s="185"/>
    </row>
    <row r="34" spans="1:11">
      <c r="B34" s="185"/>
      <c r="C34" s="227"/>
      <c r="D34" s="227"/>
      <c r="E34" s="227"/>
      <c r="F34" s="227"/>
      <c r="G34" s="185"/>
      <c r="H34" s="185"/>
      <c r="I34" s="185"/>
      <c r="J34" s="185"/>
      <c r="K34" s="185"/>
    </row>
    <row r="35" spans="1:11">
      <c r="B35" s="185"/>
      <c r="C35" s="227"/>
      <c r="D35" s="227"/>
      <c r="E35" s="227"/>
      <c r="F35" s="227"/>
      <c r="G35" s="185"/>
      <c r="H35" s="185"/>
      <c r="I35" s="185"/>
      <c r="J35" s="185"/>
      <c r="K35" s="185"/>
    </row>
    <row r="36" spans="1:11">
      <c r="B36" s="185"/>
      <c r="C36" s="227"/>
      <c r="D36" s="227"/>
      <c r="E36" s="227"/>
      <c r="F36" s="227"/>
      <c r="G36" s="185"/>
      <c r="H36" s="185"/>
      <c r="I36" s="185"/>
      <c r="J36" s="185"/>
      <c r="K36" s="185"/>
    </row>
    <row r="37" spans="1:11">
      <c r="B37" s="185"/>
      <c r="C37" s="227"/>
      <c r="D37" s="227"/>
      <c r="E37" s="227"/>
      <c r="F37" s="227"/>
      <c r="G37" s="185"/>
      <c r="H37" s="185"/>
      <c r="I37" s="185"/>
      <c r="J37" s="185"/>
      <c r="K37" s="185"/>
    </row>
    <row r="38" spans="1:11">
      <c r="B38" s="185"/>
      <c r="C38" s="227"/>
      <c r="D38" s="227"/>
      <c r="E38" s="227"/>
      <c r="F38" s="227"/>
      <c r="G38" s="185"/>
      <c r="H38" s="185"/>
      <c r="I38" s="185"/>
      <c r="J38" s="185"/>
      <c r="K38" s="185"/>
    </row>
    <row r="39" spans="1:11">
      <c r="B39" s="185"/>
      <c r="C39" s="227"/>
      <c r="D39" s="227"/>
      <c r="E39" s="227"/>
      <c r="F39" s="227"/>
      <c r="G39" s="185"/>
      <c r="H39" s="185"/>
      <c r="I39" s="185"/>
      <c r="J39" s="185"/>
      <c r="K39" s="185"/>
    </row>
    <row r="40" spans="1:11">
      <c r="B40" s="185"/>
      <c r="C40" s="227"/>
      <c r="D40" s="227"/>
      <c r="E40" s="227"/>
      <c r="F40" s="227"/>
      <c r="G40" s="185"/>
      <c r="H40" s="185"/>
      <c r="I40" s="185"/>
      <c r="J40" s="185"/>
      <c r="K40" s="185"/>
    </row>
    <row r="41" spans="1:11">
      <c r="B41" s="185"/>
      <c r="C41" s="227"/>
      <c r="D41" s="227"/>
      <c r="E41" s="227"/>
      <c r="F41" s="227"/>
      <c r="G41" s="185"/>
      <c r="H41" s="185"/>
      <c r="I41" s="185"/>
      <c r="J41" s="185"/>
      <c r="K41" s="185"/>
    </row>
    <row r="42" spans="1:11">
      <c r="B42" s="185"/>
      <c r="C42" s="227"/>
      <c r="D42" s="227"/>
      <c r="E42" s="227"/>
      <c r="F42" s="227"/>
      <c r="G42" s="185"/>
      <c r="H42" s="185"/>
      <c r="I42" s="185"/>
      <c r="J42" s="185"/>
      <c r="K42" s="185"/>
    </row>
    <row r="43" spans="1:11">
      <c r="B43" s="185"/>
      <c r="C43" s="227"/>
      <c r="D43" s="227"/>
      <c r="E43" s="227"/>
      <c r="F43" s="227"/>
      <c r="G43" s="185"/>
      <c r="H43" s="185"/>
      <c r="I43" s="185"/>
      <c r="J43" s="185"/>
      <c r="K43" s="185"/>
    </row>
    <row r="44" spans="1:11">
      <c r="B44" s="185"/>
      <c r="C44" s="227"/>
      <c r="D44" s="227"/>
      <c r="E44" s="227"/>
      <c r="F44" s="227"/>
      <c r="G44" s="185"/>
      <c r="H44" s="185"/>
      <c r="I44" s="185"/>
      <c r="J44" s="185"/>
      <c r="K44" s="185"/>
    </row>
    <row r="45" spans="1:11">
      <c r="B45" s="185"/>
      <c r="C45" s="227"/>
      <c r="D45" s="227"/>
      <c r="E45" s="227"/>
      <c r="F45" s="227"/>
      <c r="G45" s="185"/>
      <c r="H45" s="185"/>
      <c r="I45" s="185"/>
      <c r="J45" s="185"/>
      <c r="K45" s="185"/>
    </row>
    <row r="46" spans="1:11">
      <c r="B46" s="185"/>
      <c r="C46" s="227"/>
      <c r="D46" s="227"/>
      <c r="E46" s="227"/>
      <c r="F46" s="227"/>
      <c r="G46" s="185"/>
      <c r="H46" s="185"/>
      <c r="I46" s="185"/>
      <c r="J46" s="185"/>
      <c r="K46" s="185"/>
    </row>
    <row r="47" spans="1:11">
      <c r="B47" s="185"/>
      <c r="C47" s="227"/>
      <c r="D47" s="227"/>
      <c r="E47" s="227"/>
      <c r="F47" s="227"/>
      <c r="G47" s="185"/>
      <c r="H47" s="185"/>
      <c r="I47" s="185"/>
      <c r="J47" s="185"/>
      <c r="K47" s="185"/>
    </row>
    <row r="48" spans="1:11">
      <c r="B48" s="185"/>
      <c r="C48" s="227"/>
      <c r="D48" s="227"/>
      <c r="E48" s="227"/>
      <c r="F48" s="227"/>
      <c r="G48" s="185"/>
      <c r="H48" s="185"/>
      <c r="I48" s="185"/>
      <c r="J48" s="185"/>
      <c r="K48" s="185"/>
    </row>
    <row r="49" spans="2:11">
      <c r="B49" s="185"/>
      <c r="C49" s="227"/>
      <c r="D49" s="227"/>
      <c r="E49" s="227"/>
      <c r="F49" s="227"/>
      <c r="G49" s="185"/>
      <c r="H49" s="185"/>
      <c r="I49" s="185"/>
      <c r="J49" s="185"/>
      <c r="K49" s="185"/>
    </row>
    <row r="50" spans="2:11">
      <c r="B50" s="185"/>
      <c r="C50" s="227"/>
      <c r="D50" s="227"/>
      <c r="E50" s="227"/>
      <c r="F50" s="227"/>
      <c r="G50" s="185"/>
      <c r="H50" s="185"/>
      <c r="I50" s="185"/>
      <c r="J50" s="185"/>
      <c r="K50" s="185"/>
    </row>
    <row r="51" spans="2:11">
      <c r="B51" s="185"/>
      <c r="C51" s="227"/>
      <c r="D51" s="227"/>
      <c r="E51" s="227"/>
      <c r="F51" s="227"/>
      <c r="G51" s="185"/>
      <c r="H51" s="185"/>
      <c r="I51" s="185"/>
      <c r="J51" s="185"/>
      <c r="K51" s="185"/>
    </row>
    <row r="52" spans="2:11">
      <c r="B52" s="185"/>
      <c r="C52" s="227"/>
      <c r="D52" s="227"/>
      <c r="E52" s="227"/>
      <c r="F52" s="227"/>
      <c r="G52" s="185"/>
      <c r="H52" s="185"/>
      <c r="I52" s="185"/>
      <c r="J52" s="185"/>
      <c r="K52" s="185"/>
    </row>
    <row r="53" spans="2:11">
      <c r="B53" s="185"/>
      <c r="C53" s="227"/>
      <c r="D53" s="227"/>
      <c r="E53" s="227"/>
      <c r="F53" s="227"/>
      <c r="G53" s="185"/>
      <c r="H53" s="185"/>
      <c r="I53" s="185"/>
      <c r="J53" s="185"/>
      <c r="K53" s="185"/>
    </row>
    <row r="54" spans="2:11">
      <c r="B54" s="185"/>
      <c r="C54" s="227"/>
      <c r="D54" s="227"/>
      <c r="E54" s="227"/>
      <c r="F54" s="227"/>
      <c r="G54" s="185"/>
      <c r="H54" s="185"/>
      <c r="I54" s="185"/>
      <c r="J54" s="185"/>
      <c r="K54" s="185"/>
    </row>
  </sheetData>
  <mergeCells count="24">
    <mergeCell ref="D10:E10"/>
    <mergeCell ref="F1:H2"/>
    <mergeCell ref="C4:H4"/>
    <mergeCell ref="C6:H6"/>
    <mergeCell ref="C7:H7"/>
    <mergeCell ref="B8:H8"/>
    <mergeCell ref="B15:B18"/>
    <mergeCell ref="C15:C18"/>
    <mergeCell ref="D15:H15"/>
    <mergeCell ref="D17:D18"/>
    <mergeCell ref="E17:E18"/>
    <mergeCell ref="F17:F18"/>
    <mergeCell ref="G17:G18"/>
    <mergeCell ref="H17:H18"/>
    <mergeCell ref="B31:C31"/>
    <mergeCell ref="G31:H31"/>
    <mergeCell ref="B32:E32"/>
    <mergeCell ref="B33:F33"/>
    <mergeCell ref="B28:C28"/>
    <mergeCell ref="G28:H28"/>
    <mergeCell ref="B29:C29"/>
    <mergeCell ref="G29:H29"/>
    <mergeCell ref="B30:C30"/>
    <mergeCell ref="G30:H30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8F25C-FB7F-410F-9977-6809290F6AA0}">
  <dimension ref="A1:L98"/>
  <sheetViews>
    <sheetView workbookViewId="0">
      <selection activeCell="J97" sqref="J97:K97"/>
    </sheetView>
  </sheetViews>
  <sheetFormatPr defaultRowHeight="15"/>
  <cols>
    <col min="1" max="2" width="1.85546875" style="320" customWidth="1"/>
    <col min="3" max="3" width="1.5703125" style="320" customWidth="1"/>
    <col min="4" max="4" width="2.28515625" style="320" customWidth="1"/>
    <col min="5" max="5" width="2" style="320" customWidth="1"/>
    <col min="6" max="6" width="2.42578125" style="320" customWidth="1"/>
    <col min="7" max="7" width="35.85546875" style="321" customWidth="1"/>
    <col min="8" max="8" width="3.42578125" style="274" customWidth="1"/>
    <col min="9" max="10" width="10.7109375" style="321" customWidth="1"/>
    <col min="11" max="11" width="13.28515625" style="321" customWidth="1"/>
    <col min="12" max="12" width="9.140625" style="229"/>
    <col min="257" max="258" width="1.85546875" customWidth="1"/>
    <col min="259" max="259" width="1.5703125" customWidth="1"/>
    <col min="260" max="260" width="2.28515625" customWidth="1"/>
    <col min="261" max="261" width="2" customWidth="1"/>
    <col min="262" max="262" width="2.42578125" customWidth="1"/>
    <col min="263" max="263" width="35.85546875" customWidth="1"/>
    <col min="264" max="264" width="3.42578125" customWidth="1"/>
    <col min="265" max="266" width="10.7109375" customWidth="1"/>
    <col min="267" max="267" width="13.28515625" customWidth="1"/>
    <col min="513" max="514" width="1.85546875" customWidth="1"/>
    <col min="515" max="515" width="1.5703125" customWidth="1"/>
    <col min="516" max="516" width="2.28515625" customWidth="1"/>
    <col min="517" max="517" width="2" customWidth="1"/>
    <col min="518" max="518" width="2.42578125" customWidth="1"/>
    <col min="519" max="519" width="35.85546875" customWidth="1"/>
    <col min="520" max="520" width="3.42578125" customWidth="1"/>
    <col min="521" max="522" width="10.7109375" customWidth="1"/>
    <col min="523" max="523" width="13.28515625" customWidth="1"/>
    <col min="769" max="770" width="1.85546875" customWidth="1"/>
    <col min="771" max="771" width="1.5703125" customWidth="1"/>
    <col min="772" max="772" width="2.28515625" customWidth="1"/>
    <col min="773" max="773" width="2" customWidth="1"/>
    <col min="774" max="774" width="2.42578125" customWidth="1"/>
    <col min="775" max="775" width="35.85546875" customWidth="1"/>
    <col min="776" max="776" width="3.42578125" customWidth="1"/>
    <col min="777" max="778" width="10.7109375" customWidth="1"/>
    <col min="779" max="779" width="13.28515625" customWidth="1"/>
    <col min="1025" max="1026" width="1.85546875" customWidth="1"/>
    <col min="1027" max="1027" width="1.5703125" customWidth="1"/>
    <col min="1028" max="1028" width="2.28515625" customWidth="1"/>
    <col min="1029" max="1029" width="2" customWidth="1"/>
    <col min="1030" max="1030" width="2.42578125" customWidth="1"/>
    <col min="1031" max="1031" width="35.85546875" customWidth="1"/>
    <col min="1032" max="1032" width="3.42578125" customWidth="1"/>
    <col min="1033" max="1034" width="10.7109375" customWidth="1"/>
    <col min="1035" max="1035" width="13.28515625" customWidth="1"/>
    <col min="1281" max="1282" width="1.85546875" customWidth="1"/>
    <col min="1283" max="1283" width="1.5703125" customWidth="1"/>
    <col min="1284" max="1284" width="2.28515625" customWidth="1"/>
    <col min="1285" max="1285" width="2" customWidth="1"/>
    <col min="1286" max="1286" width="2.42578125" customWidth="1"/>
    <col min="1287" max="1287" width="35.85546875" customWidth="1"/>
    <col min="1288" max="1288" width="3.42578125" customWidth="1"/>
    <col min="1289" max="1290" width="10.7109375" customWidth="1"/>
    <col min="1291" max="1291" width="13.28515625" customWidth="1"/>
    <col min="1537" max="1538" width="1.85546875" customWidth="1"/>
    <col min="1539" max="1539" width="1.5703125" customWidth="1"/>
    <col min="1540" max="1540" width="2.28515625" customWidth="1"/>
    <col min="1541" max="1541" width="2" customWidth="1"/>
    <col min="1542" max="1542" width="2.42578125" customWidth="1"/>
    <col min="1543" max="1543" width="35.85546875" customWidth="1"/>
    <col min="1544" max="1544" width="3.42578125" customWidth="1"/>
    <col min="1545" max="1546" width="10.7109375" customWidth="1"/>
    <col min="1547" max="1547" width="13.28515625" customWidth="1"/>
    <col min="1793" max="1794" width="1.85546875" customWidth="1"/>
    <col min="1795" max="1795" width="1.5703125" customWidth="1"/>
    <col min="1796" max="1796" width="2.28515625" customWidth="1"/>
    <col min="1797" max="1797" width="2" customWidth="1"/>
    <col min="1798" max="1798" width="2.42578125" customWidth="1"/>
    <col min="1799" max="1799" width="35.85546875" customWidth="1"/>
    <col min="1800" max="1800" width="3.42578125" customWidth="1"/>
    <col min="1801" max="1802" width="10.7109375" customWidth="1"/>
    <col min="1803" max="1803" width="13.28515625" customWidth="1"/>
    <col min="2049" max="2050" width="1.85546875" customWidth="1"/>
    <col min="2051" max="2051" width="1.5703125" customWidth="1"/>
    <col min="2052" max="2052" width="2.28515625" customWidth="1"/>
    <col min="2053" max="2053" width="2" customWidth="1"/>
    <col min="2054" max="2054" width="2.42578125" customWidth="1"/>
    <col min="2055" max="2055" width="35.85546875" customWidth="1"/>
    <col min="2056" max="2056" width="3.42578125" customWidth="1"/>
    <col min="2057" max="2058" width="10.7109375" customWidth="1"/>
    <col min="2059" max="2059" width="13.28515625" customWidth="1"/>
    <col min="2305" max="2306" width="1.85546875" customWidth="1"/>
    <col min="2307" max="2307" width="1.5703125" customWidth="1"/>
    <col min="2308" max="2308" width="2.28515625" customWidth="1"/>
    <col min="2309" max="2309" width="2" customWidth="1"/>
    <col min="2310" max="2310" width="2.42578125" customWidth="1"/>
    <col min="2311" max="2311" width="35.85546875" customWidth="1"/>
    <col min="2312" max="2312" width="3.42578125" customWidth="1"/>
    <col min="2313" max="2314" width="10.7109375" customWidth="1"/>
    <col min="2315" max="2315" width="13.28515625" customWidth="1"/>
    <col min="2561" max="2562" width="1.85546875" customWidth="1"/>
    <col min="2563" max="2563" width="1.5703125" customWidth="1"/>
    <col min="2564" max="2564" width="2.28515625" customWidth="1"/>
    <col min="2565" max="2565" width="2" customWidth="1"/>
    <col min="2566" max="2566" width="2.42578125" customWidth="1"/>
    <col min="2567" max="2567" width="35.85546875" customWidth="1"/>
    <col min="2568" max="2568" width="3.42578125" customWidth="1"/>
    <col min="2569" max="2570" width="10.7109375" customWidth="1"/>
    <col min="2571" max="2571" width="13.28515625" customWidth="1"/>
    <col min="2817" max="2818" width="1.85546875" customWidth="1"/>
    <col min="2819" max="2819" width="1.5703125" customWidth="1"/>
    <col min="2820" max="2820" width="2.28515625" customWidth="1"/>
    <col min="2821" max="2821" width="2" customWidth="1"/>
    <col min="2822" max="2822" width="2.42578125" customWidth="1"/>
    <col min="2823" max="2823" width="35.85546875" customWidth="1"/>
    <col min="2824" max="2824" width="3.42578125" customWidth="1"/>
    <col min="2825" max="2826" width="10.7109375" customWidth="1"/>
    <col min="2827" max="2827" width="13.28515625" customWidth="1"/>
    <col min="3073" max="3074" width="1.85546875" customWidth="1"/>
    <col min="3075" max="3075" width="1.5703125" customWidth="1"/>
    <col min="3076" max="3076" width="2.28515625" customWidth="1"/>
    <col min="3077" max="3077" width="2" customWidth="1"/>
    <col min="3078" max="3078" width="2.42578125" customWidth="1"/>
    <col min="3079" max="3079" width="35.85546875" customWidth="1"/>
    <col min="3080" max="3080" width="3.42578125" customWidth="1"/>
    <col min="3081" max="3082" width="10.7109375" customWidth="1"/>
    <col min="3083" max="3083" width="13.28515625" customWidth="1"/>
    <col min="3329" max="3330" width="1.85546875" customWidth="1"/>
    <col min="3331" max="3331" width="1.5703125" customWidth="1"/>
    <col min="3332" max="3332" width="2.28515625" customWidth="1"/>
    <col min="3333" max="3333" width="2" customWidth="1"/>
    <col min="3334" max="3334" width="2.42578125" customWidth="1"/>
    <col min="3335" max="3335" width="35.85546875" customWidth="1"/>
    <col min="3336" max="3336" width="3.42578125" customWidth="1"/>
    <col min="3337" max="3338" width="10.7109375" customWidth="1"/>
    <col min="3339" max="3339" width="13.28515625" customWidth="1"/>
    <col min="3585" max="3586" width="1.85546875" customWidth="1"/>
    <col min="3587" max="3587" width="1.5703125" customWidth="1"/>
    <col min="3588" max="3588" width="2.28515625" customWidth="1"/>
    <col min="3589" max="3589" width="2" customWidth="1"/>
    <col min="3590" max="3590" width="2.42578125" customWidth="1"/>
    <col min="3591" max="3591" width="35.85546875" customWidth="1"/>
    <col min="3592" max="3592" width="3.42578125" customWidth="1"/>
    <col min="3593" max="3594" width="10.7109375" customWidth="1"/>
    <col min="3595" max="3595" width="13.28515625" customWidth="1"/>
    <col min="3841" max="3842" width="1.85546875" customWidth="1"/>
    <col min="3843" max="3843" width="1.5703125" customWidth="1"/>
    <col min="3844" max="3844" width="2.28515625" customWidth="1"/>
    <col min="3845" max="3845" width="2" customWidth="1"/>
    <col min="3846" max="3846" width="2.42578125" customWidth="1"/>
    <col min="3847" max="3847" width="35.85546875" customWidth="1"/>
    <col min="3848" max="3848" width="3.42578125" customWidth="1"/>
    <col min="3849" max="3850" width="10.7109375" customWidth="1"/>
    <col min="3851" max="3851" width="13.28515625" customWidth="1"/>
    <col min="4097" max="4098" width="1.85546875" customWidth="1"/>
    <col min="4099" max="4099" width="1.5703125" customWidth="1"/>
    <col min="4100" max="4100" width="2.28515625" customWidth="1"/>
    <col min="4101" max="4101" width="2" customWidth="1"/>
    <col min="4102" max="4102" width="2.42578125" customWidth="1"/>
    <col min="4103" max="4103" width="35.85546875" customWidth="1"/>
    <col min="4104" max="4104" width="3.42578125" customWidth="1"/>
    <col min="4105" max="4106" width="10.7109375" customWidth="1"/>
    <col min="4107" max="4107" width="13.28515625" customWidth="1"/>
    <col min="4353" max="4354" width="1.85546875" customWidth="1"/>
    <col min="4355" max="4355" width="1.5703125" customWidth="1"/>
    <col min="4356" max="4356" width="2.28515625" customWidth="1"/>
    <col min="4357" max="4357" width="2" customWidth="1"/>
    <col min="4358" max="4358" width="2.42578125" customWidth="1"/>
    <col min="4359" max="4359" width="35.85546875" customWidth="1"/>
    <col min="4360" max="4360" width="3.42578125" customWidth="1"/>
    <col min="4361" max="4362" width="10.7109375" customWidth="1"/>
    <col min="4363" max="4363" width="13.28515625" customWidth="1"/>
    <col min="4609" max="4610" width="1.85546875" customWidth="1"/>
    <col min="4611" max="4611" width="1.5703125" customWidth="1"/>
    <col min="4612" max="4612" width="2.28515625" customWidth="1"/>
    <col min="4613" max="4613" width="2" customWidth="1"/>
    <col min="4614" max="4614" width="2.42578125" customWidth="1"/>
    <col min="4615" max="4615" width="35.85546875" customWidth="1"/>
    <col min="4616" max="4616" width="3.42578125" customWidth="1"/>
    <col min="4617" max="4618" width="10.7109375" customWidth="1"/>
    <col min="4619" max="4619" width="13.28515625" customWidth="1"/>
    <col min="4865" max="4866" width="1.85546875" customWidth="1"/>
    <col min="4867" max="4867" width="1.5703125" customWidth="1"/>
    <col min="4868" max="4868" width="2.28515625" customWidth="1"/>
    <col min="4869" max="4869" width="2" customWidth="1"/>
    <col min="4870" max="4870" width="2.42578125" customWidth="1"/>
    <col min="4871" max="4871" width="35.85546875" customWidth="1"/>
    <col min="4872" max="4872" width="3.42578125" customWidth="1"/>
    <col min="4873" max="4874" width="10.7109375" customWidth="1"/>
    <col min="4875" max="4875" width="13.28515625" customWidth="1"/>
    <col min="5121" max="5122" width="1.85546875" customWidth="1"/>
    <col min="5123" max="5123" width="1.5703125" customWidth="1"/>
    <col min="5124" max="5124" width="2.28515625" customWidth="1"/>
    <col min="5125" max="5125" width="2" customWidth="1"/>
    <col min="5126" max="5126" width="2.42578125" customWidth="1"/>
    <col min="5127" max="5127" width="35.85546875" customWidth="1"/>
    <col min="5128" max="5128" width="3.42578125" customWidth="1"/>
    <col min="5129" max="5130" width="10.7109375" customWidth="1"/>
    <col min="5131" max="5131" width="13.28515625" customWidth="1"/>
    <col min="5377" max="5378" width="1.85546875" customWidth="1"/>
    <col min="5379" max="5379" width="1.5703125" customWidth="1"/>
    <col min="5380" max="5380" width="2.28515625" customWidth="1"/>
    <col min="5381" max="5381" width="2" customWidth="1"/>
    <col min="5382" max="5382" width="2.42578125" customWidth="1"/>
    <col min="5383" max="5383" width="35.85546875" customWidth="1"/>
    <col min="5384" max="5384" width="3.42578125" customWidth="1"/>
    <col min="5385" max="5386" width="10.7109375" customWidth="1"/>
    <col min="5387" max="5387" width="13.28515625" customWidth="1"/>
    <col min="5633" max="5634" width="1.85546875" customWidth="1"/>
    <col min="5635" max="5635" width="1.5703125" customWidth="1"/>
    <col min="5636" max="5636" width="2.28515625" customWidth="1"/>
    <col min="5637" max="5637" width="2" customWidth="1"/>
    <col min="5638" max="5638" width="2.42578125" customWidth="1"/>
    <col min="5639" max="5639" width="35.85546875" customWidth="1"/>
    <col min="5640" max="5640" width="3.42578125" customWidth="1"/>
    <col min="5641" max="5642" width="10.7109375" customWidth="1"/>
    <col min="5643" max="5643" width="13.28515625" customWidth="1"/>
    <col min="5889" max="5890" width="1.85546875" customWidth="1"/>
    <col min="5891" max="5891" width="1.5703125" customWidth="1"/>
    <col min="5892" max="5892" width="2.28515625" customWidth="1"/>
    <col min="5893" max="5893" width="2" customWidth="1"/>
    <col min="5894" max="5894" width="2.42578125" customWidth="1"/>
    <col min="5895" max="5895" width="35.85546875" customWidth="1"/>
    <col min="5896" max="5896" width="3.42578125" customWidth="1"/>
    <col min="5897" max="5898" width="10.7109375" customWidth="1"/>
    <col min="5899" max="5899" width="13.28515625" customWidth="1"/>
    <col min="6145" max="6146" width="1.85546875" customWidth="1"/>
    <col min="6147" max="6147" width="1.5703125" customWidth="1"/>
    <col min="6148" max="6148" width="2.28515625" customWidth="1"/>
    <col min="6149" max="6149" width="2" customWidth="1"/>
    <col min="6150" max="6150" width="2.42578125" customWidth="1"/>
    <col min="6151" max="6151" width="35.85546875" customWidth="1"/>
    <col min="6152" max="6152" width="3.42578125" customWidth="1"/>
    <col min="6153" max="6154" width="10.7109375" customWidth="1"/>
    <col min="6155" max="6155" width="13.28515625" customWidth="1"/>
    <col min="6401" max="6402" width="1.85546875" customWidth="1"/>
    <col min="6403" max="6403" width="1.5703125" customWidth="1"/>
    <col min="6404" max="6404" width="2.28515625" customWidth="1"/>
    <col min="6405" max="6405" width="2" customWidth="1"/>
    <col min="6406" max="6406" width="2.42578125" customWidth="1"/>
    <col min="6407" max="6407" width="35.85546875" customWidth="1"/>
    <col min="6408" max="6408" width="3.42578125" customWidth="1"/>
    <col min="6409" max="6410" width="10.7109375" customWidth="1"/>
    <col min="6411" max="6411" width="13.28515625" customWidth="1"/>
    <col min="6657" max="6658" width="1.85546875" customWidth="1"/>
    <col min="6659" max="6659" width="1.5703125" customWidth="1"/>
    <col min="6660" max="6660" width="2.28515625" customWidth="1"/>
    <col min="6661" max="6661" width="2" customWidth="1"/>
    <col min="6662" max="6662" width="2.42578125" customWidth="1"/>
    <col min="6663" max="6663" width="35.85546875" customWidth="1"/>
    <col min="6664" max="6664" width="3.42578125" customWidth="1"/>
    <col min="6665" max="6666" width="10.7109375" customWidth="1"/>
    <col min="6667" max="6667" width="13.28515625" customWidth="1"/>
    <col min="6913" max="6914" width="1.85546875" customWidth="1"/>
    <col min="6915" max="6915" width="1.5703125" customWidth="1"/>
    <col min="6916" max="6916" width="2.28515625" customWidth="1"/>
    <col min="6917" max="6917" width="2" customWidth="1"/>
    <col min="6918" max="6918" width="2.42578125" customWidth="1"/>
    <col min="6919" max="6919" width="35.85546875" customWidth="1"/>
    <col min="6920" max="6920" width="3.42578125" customWidth="1"/>
    <col min="6921" max="6922" width="10.7109375" customWidth="1"/>
    <col min="6923" max="6923" width="13.28515625" customWidth="1"/>
    <col min="7169" max="7170" width="1.85546875" customWidth="1"/>
    <col min="7171" max="7171" width="1.5703125" customWidth="1"/>
    <col min="7172" max="7172" width="2.28515625" customWidth="1"/>
    <col min="7173" max="7173" width="2" customWidth="1"/>
    <col min="7174" max="7174" width="2.42578125" customWidth="1"/>
    <col min="7175" max="7175" width="35.85546875" customWidth="1"/>
    <col min="7176" max="7176" width="3.42578125" customWidth="1"/>
    <col min="7177" max="7178" width="10.7109375" customWidth="1"/>
    <col min="7179" max="7179" width="13.28515625" customWidth="1"/>
    <col min="7425" max="7426" width="1.85546875" customWidth="1"/>
    <col min="7427" max="7427" width="1.5703125" customWidth="1"/>
    <col min="7428" max="7428" width="2.28515625" customWidth="1"/>
    <col min="7429" max="7429" width="2" customWidth="1"/>
    <col min="7430" max="7430" width="2.42578125" customWidth="1"/>
    <col min="7431" max="7431" width="35.85546875" customWidth="1"/>
    <col min="7432" max="7432" width="3.42578125" customWidth="1"/>
    <col min="7433" max="7434" width="10.7109375" customWidth="1"/>
    <col min="7435" max="7435" width="13.28515625" customWidth="1"/>
    <col min="7681" max="7682" width="1.85546875" customWidth="1"/>
    <col min="7683" max="7683" width="1.5703125" customWidth="1"/>
    <col min="7684" max="7684" width="2.28515625" customWidth="1"/>
    <col min="7685" max="7685" width="2" customWidth="1"/>
    <col min="7686" max="7686" width="2.42578125" customWidth="1"/>
    <col min="7687" max="7687" width="35.85546875" customWidth="1"/>
    <col min="7688" max="7688" width="3.42578125" customWidth="1"/>
    <col min="7689" max="7690" width="10.7109375" customWidth="1"/>
    <col min="7691" max="7691" width="13.28515625" customWidth="1"/>
    <col min="7937" max="7938" width="1.85546875" customWidth="1"/>
    <col min="7939" max="7939" width="1.5703125" customWidth="1"/>
    <col min="7940" max="7940" width="2.28515625" customWidth="1"/>
    <col min="7941" max="7941" width="2" customWidth="1"/>
    <col min="7942" max="7942" width="2.42578125" customWidth="1"/>
    <col min="7943" max="7943" width="35.85546875" customWidth="1"/>
    <col min="7944" max="7944" width="3.42578125" customWidth="1"/>
    <col min="7945" max="7946" width="10.7109375" customWidth="1"/>
    <col min="7947" max="7947" width="13.28515625" customWidth="1"/>
    <col min="8193" max="8194" width="1.85546875" customWidth="1"/>
    <col min="8195" max="8195" width="1.5703125" customWidth="1"/>
    <col min="8196" max="8196" width="2.28515625" customWidth="1"/>
    <col min="8197" max="8197" width="2" customWidth="1"/>
    <col min="8198" max="8198" width="2.42578125" customWidth="1"/>
    <col min="8199" max="8199" width="35.85546875" customWidth="1"/>
    <col min="8200" max="8200" width="3.42578125" customWidth="1"/>
    <col min="8201" max="8202" width="10.7109375" customWidth="1"/>
    <col min="8203" max="8203" width="13.28515625" customWidth="1"/>
    <col min="8449" max="8450" width="1.85546875" customWidth="1"/>
    <col min="8451" max="8451" width="1.5703125" customWidth="1"/>
    <col min="8452" max="8452" width="2.28515625" customWidth="1"/>
    <col min="8453" max="8453" width="2" customWidth="1"/>
    <col min="8454" max="8454" width="2.42578125" customWidth="1"/>
    <col min="8455" max="8455" width="35.85546875" customWidth="1"/>
    <col min="8456" max="8456" width="3.42578125" customWidth="1"/>
    <col min="8457" max="8458" width="10.7109375" customWidth="1"/>
    <col min="8459" max="8459" width="13.28515625" customWidth="1"/>
    <col min="8705" max="8706" width="1.85546875" customWidth="1"/>
    <col min="8707" max="8707" width="1.5703125" customWidth="1"/>
    <col min="8708" max="8708" width="2.28515625" customWidth="1"/>
    <col min="8709" max="8709" width="2" customWidth="1"/>
    <col min="8710" max="8710" width="2.42578125" customWidth="1"/>
    <col min="8711" max="8711" width="35.85546875" customWidth="1"/>
    <col min="8712" max="8712" width="3.42578125" customWidth="1"/>
    <col min="8713" max="8714" width="10.7109375" customWidth="1"/>
    <col min="8715" max="8715" width="13.28515625" customWidth="1"/>
    <col min="8961" max="8962" width="1.85546875" customWidth="1"/>
    <col min="8963" max="8963" width="1.5703125" customWidth="1"/>
    <col min="8964" max="8964" width="2.28515625" customWidth="1"/>
    <col min="8965" max="8965" width="2" customWidth="1"/>
    <col min="8966" max="8966" width="2.42578125" customWidth="1"/>
    <col min="8967" max="8967" width="35.85546875" customWidth="1"/>
    <col min="8968" max="8968" width="3.42578125" customWidth="1"/>
    <col min="8969" max="8970" width="10.7109375" customWidth="1"/>
    <col min="8971" max="8971" width="13.28515625" customWidth="1"/>
    <col min="9217" max="9218" width="1.85546875" customWidth="1"/>
    <col min="9219" max="9219" width="1.5703125" customWidth="1"/>
    <col min="9220" max="9220" width="2.28515625" customWidth="1"/>
    <col min="9221" max="9221" width="2" customWidth="1"/>
    <col min="9222" max="9222" width="2.42578125" customWidth="1"/>
    <col min="9223" max="9223" width="35.85546875" customWidth="1"/>
    <col min="9224" max="9224" width="3.42578125" customWidth="1"/>
    <col min="9225" max="9226" width="10.7109375" customWidth="1"/>
    <col min="9227" max="9227" width="13.28515625" customWidth="1"/>
    <col min="9473" max="9474" width="1.85546875" customWidth="1"/>
    <col min="9475" max="9475" width="1.5703125" customWidth="1"/>
    <col min="9476" max="9476" width="2.28515625" customWidth="1"/>
    <col min="9477" max="9477" width="2" customWidth="1"/>
    <col min="9478" max="9478" width="2.42578125" customWidth="1"/>
    <col min="9479" max="9479" width="35.85546875" customWidth="1"/>
    <col min="9480" max="9480" width="3.42578125" customWidth="1"/>
    <col min="9481" max="9482" width="10.7109375" customWidth="1"/>
    <col min="9483" max="9483" width="13.28515625" customWidth="1"/>
    <col min="9729" max="9730" width="1.85546875" customWidth="1"/>
    <col min="9731" max="9731" width="1.5703125" customWidth="1"/>
    <col min="9732" max="9732" width="2.28515625" customWidth="1"/>
    <col min="9733" max="9733" width="2" customWidth="1"/>
    <col min="9734" max="9734" width="2.42578125" customWidth="1"/>
    <col min="9735" max="9735" width="35.85546875" customWidth="1"/>
    <col min="9736" max="9736" width="3.42578125" customWidth="1"/>
    <col min="9737" max="9738" width="10.7109375" customWidth="1"/>
    <col min="9739" max="9739" width="13.28515625" customWidth="1"/>
    <col min="9985" max="9986" width="1.85546875" customWidth="1"/>
    <col min="9987" max="9987" width="1.5703125" customWidth="1"/>
    <col min="9988" max="9988" width="2.28515625" customWidth="1"/>
    <col min="9989" max="9989" width="2" customWidth="1"/>
    <col min="9990" max="9990" width="2.42578125" customWidth="1"/>
    <col min="9991" max="9991" width="35.85546875" customWidth="1"/>
    <col min="9992" max="9992" width="3.42578125" customWidth="1"/>
    <col min="9993" max="9994" width="10.7109375" customWidth="1"/>
    <col min="9995" max="9995" width="13.28515625" customWidth="1"/>
    <col min="10241" max="10242" width="1.85546875" customWidth="1"/>
    <col min="10243" max="10243" width="1.5703125" customWidth="1"/>
    <col min="10244" max="10244" width="2.28515625" customWidth="1"/>
    <col min="10245" max="10245" width="2" customWidth="1"/>
    <col min="10246" max="10246" width="2.42578125" customWidth="1"/>
    <col min="10247" max="10247" width="35.85546875" customWidth="1"/>
    <col min="10248" max="10248" width="3.42578125" customWidth="1"/>
    <col min="10249" max="10250" width="10.7109375" customWidth="1"/>
    <col min="10251" max="10251" width="13.28515625" customWidth="1"/>
    <col min="10497" max="10498" width="1.85546875" customWidth="1"/>
    <col min="10499" max="10499" width="1.5703125" customWidth="1"/>
    <col min="10500" max="10500" width="2.28515625" customWidth="1"/>
    <col min="10501" max="10501" width="2" customWidth="1"/>
    <col min="10502" max="10502" width="2.42578125" customWidth="1"/>
    <col min="10503" max="10503" width="35.85546875" customWidth="1"/>
    <col min="10504" max="10504" width="3.42578125" customWidth="1"/>
    <col min="10505" max="10506" width="10.7109375" customWidth="1"/>
    <col min="10507" max="10507" width="13.28515625" customWidth="1"/>
    <col min="10753" max="10754" width="1.85546875" customWidth="1"/>
    <col min="10755" max="10755" width="1.5703125" customWidth="1"/>
    <col min="10756" max="10756" width="2.28515625" customWidth="1"/>
    <col min="10757" max="10757" width="2" customWidth="1"/>
    <col min="10758" max="10758" width="2.42578125" customWidth="1"/>
    <col min="10759" max="10759" width="35.85546875" customWidth="1"/>
    <col min="10760" max="10760" width="3.42578125" customWidth="1"/>
    <col min="10761" max="10762" width="10.7109375" customWidth="1"/>
    <col min="10763" max="10763" width="13.28515625" customWidth="1"/>
    <col min="11009" max="11010" width="1.85546875" customWidth="1"/>
    <col min="11011" max="11011" width="1.5703125" customWidth="1"/>
    <col min="11012" max="11012" width="2.28515625" customWidth="1"/>
    <col min="11013" max="11013" width="2" customWidth="1"/>
    <col min="11014" max="11014" width="2.42578125" customWidth="1"/>
    <col min="11015" max="11015" width="35.85546875" customWidth="1"/>
    <col min="11016" max="11016" width="3.42578125" customWidth="1"/>
    <col min="11017" max="11018" width="10.7109375" customWidth="1"/>
    <col min="11019" max="11019" width="13.28515625" customWidth="1"/>
    <col min="11265" max="11266" width="1.85546875" customWidth="1"/>
    <col min="11267" max="11267" width="1.5703125" customWidth="1"/>
    <col min="11268" max="11268" width="2.28515625" customWidth="1"/>
    <col min="11269" max="11269" width="2" customWidth="1"/>
    <col min="11270" max="11270" width="2.42578125" customWidth="1"/>
    <col min="11271" max="11271" width="35.85546875" customWidth="1"/>
    <col min="11272" max="11272" width="3.42578125" customWidth="1"/>
    <col min="11273" max="11274" width="10.7109375" customWidth="1"/>
    <col min="11275" max="11275" width="13.28515625" customWidth="1"/>
    <col min="11521" max="11522" width="1.85546875" customWidth="1"/>
    <col min="11523" max="11523" width="1.5703125" customWidth="1"/>
    <col min="11524" max="11524" width="2.28515625" customWidth="1"/>
    <col min="11525" max="11525" width="2" customWidth="1"/>
    <col min="11526" max="11526" width="2.42578125" customWidth="1"/>
    <col min="11527" max="11527" width="35.85546875" customWidth="1"/>
    <col min="11528" max="11528" width="3.42578125" customWidth="1"/>
    <col min="11529" max="11530" width="10.7109375" customWidth="1"/>
    <col min="11531" max="11531" width="13.28515625" customWidth="1"/>
    <col min="11777" max="11778" width="1.85546875" customWidth="1"/>
    <col min="11779" max="11779" width="1.5703125" customWidth="1"/>
    <col min="11780" max="11780" width="2.28515625" customWidth="1"/>
    <col min="11781" max="11781" width="2" customWidth="1"/>
    <col min="11782" max="11782" width="2.42578125" customWidth="1"/>
    <col min="11783" max="11783" width="35.85546875" customWidth="1"/>
    <col min="11784" max="11784" width="3.42578125" customWidth="1"/>
    <col min="11785" max="11786" width="10.7109375" customWidth="1"/>
    <col min="11787" max="11787" width="13.28515625" customWidth="1"/>
    <col min="12033" max="12034" width="1.85546875" customWidth="1"/>
    <col min="12035" max="12035" width="1.5703125" customWidth="1"/>
    <col min="12036" max="12036" width="2.28515625" customWidth="1"/>
    <col min="12037" max="12037" width="2" customWidth="1"/>
    <col min="12038" max="12038" width="2.42578125" customWidth="1"/>
    <col min="12039" max="12039" width="35.85546875" customWidth="1"/>
    <col min="12040" max="12040" width="3.42578125" customWidth="1"/>
    <col min="12041" max="12042" width="10.7109375" customWidth="1"/>
    <col min="12043" max="12043" width="13.28515625" customWidth="1"/>
    <col min="12289" max="12290" width="1.85546875" customWidth="1"/>
    <col min="12291" max="12291" width="1.5703125" customWidth="1"/>
    <col min="12292" max="12292" width="2.28515625" customWidth="1"/>
    <col min="12293" max="12293" width="2" customWidth="1"/>
    <col min="12294" max="12294" width="2.42578125" customWidth="1"/>
    <col min="12295" max="12295" width="35.85546875" customWidth="1"/>
    <col min="12296" max="12296" width="3.42578125" customWidth="1"/>
    <col min="12297" max="12298" width="10.7109375" customWidth="1"/>
    <col min="12299" max="12299" width="13.28515625" customWidth="1"/>
    <col min="12545" max="12546" width="1.85546875" customWidth="1"/>
    <col min="12547" max="12547" width="1.5703125" customWidth="1"/>
    <col min="12548" max="12548" width="2.28515625" customWidth="1"/>
    <col min="12549" max="12549" width="2" customWidth="1"/>
    <col min="12550" max="12550" width="2.42578125" customWidth="1"/>
    <col min="12551" max="12551" width="35.85546875" customWidth="1"/>
    <col min="12552" max="12552" width="3.42578125" customWidth="1"/>
    <col min="12553" max="12554" width="10.7109375" customWidth="1"/>
    <col min="12555" max="12555" width="13.28515625" customWidth="1"/>
    <col min="12801" max="12802" width="1.85546875" customWidth="1"/>
    <col min="12803" max="12803" width="1.5703125" customWidth="1"/>
    <col min="12804" max="12804" width="2.28515625" customWidth="1"/>
    <col min="12805" max="12805" width="2" customWidth="1"/>
    <col min="12806" max="12806" width="2.42578125" customWidth="1"/>
    <col min="12807" max="12807" width="35.85546875" customWidth="1"/>
    <col min="12808" max="12808" width="3.42578125" customWidth="1"/>
    <col min="12809" max="12810" width="10.7109375" customWidth="1"/>
    <col min="12811" max="12811" width="13.28515625" customWidth="1"/>
    <col min="13057" max="13058" width="1.85546875" customWidth="1"/>
    <col min="13059" max="13059" width="1.5703125" customWidth="1"/>
    <col min="13060" max="13060" width="2.28515625" customWidth="1"/>
    <col min="13061" max="13061" width="2" customWidth="1"/>
    <col min="13062" max="13062" width="2.42578125" customWidth="1"/>
    <col min="13063" max="13063" width="35.85546875" customWidth="1"/>
    <col min="13064" max="13064" width="3.42578125" customWidth="1"/>
    <col min="13065" max="13066" width="10.7109375" customWidth="1"/>
    <col min="13067" max="13067" width="13.28515625" customWidth="1"/>
    <col min="13313" max="13314" width="1.85546875" customWidth="1"/>
    <col min="13315" max="13315" width="1.5703125" customWidth="1"/>
    <col min="13316" max="13316" width="2.28515625" customWidth="1"/>
    <col min="13317" max="13317" width="2" customWidth="1"/>
    <col min="13318" max="13318" width="2.42578125" customWidth="1"/>
    <col min="13319" max="13319" width="35.85546875" customWidth="1"/>
    <col min="13320" max="13320" width="3.42578125" customWidth="1"/>
    <col min="13321" max="13322" width="10.7109375" customWidth="1"/>
    <col min="13323" max="13323" width="13.28515625" customWidth="1"/>
    <col min="13569" max="13570" width="1.85546875" customWidth="1"/>
    <col min="13571" max="13571" width="1.5703125" customWidth="1"/>
    <col min="13572" max="13572" width="2.28515625" customWidth="1"/>
    <col min="13573" max="13573" width="2" customWidth="1"/>
    <col min="13574" max="13574" width="2.42578125" customWidth="1"/>
    <col min="13575" max="13575" width="35.85546875" customWidth="1"/>
    <col min="13576" max="13576" width="3.42578125" customWidth="1"/>
    <col min="13577" max="13578" width="10.7109375" customWidth="1"/>
    <col min="13579" max="13579" width="13.28515625" customWidth="1"/>
    <col min="13825" max="13826" width="1.85546875" customWidth="1"/>
    <col min="13827" max="13827" width="1.5703125" customWidth="1"/>
    <col min="13828" max="13828" width="2.28515625" customWidth="1"/>
    <col min="13829" max="13829" width="2" customWidth="1"/>
    <col min="13830" max="13830" width="2.42578125" customWidth="1"/>
    <col min="13831" max="13831" width="35.85546875" customWidth="1"/>
    <col min="13832" max="13832" width="3.42578125" customWidth="1"/>
    <col min="13833" max="13834" width="10.7109375" customWidth="1"/>
    <col min="13835" max="13835" width="13.28515625" customWidth="1"/>
    <col min="14081" max="14082" width="1.85546875" customWidth="1"/>
    <col min="14083" max="14083" width="1.5703125" customWidth="1"/>
    <col min="14084" max="14084" width="2.28515625" customWidth="1"/>
    <col min="14085" max="14085" width="2" customWidth="1"/>
    <col min="14086" max="14086" width="2.42578125" customWidth="1"/>
    <col min="14087" max="14087" width="35.85546875" customWidth="1"/>
    <col min="14088" max="14088" width="3.42578125" customWidth="1"/>
    <col min="14089" max="14090" width="10.7109375" customWidth="1"/>
    <col min="14091" max="14091" width="13.28515625" customWidth="1"/>
    <col min="14337" max="14338" width="1.85546875" customWidth="1"/>
    <col min="14339" max="14339" width="1.5703125" customWidth="1"/>
    <col min="14340" max="14340" width="2.28515625" customWidth="1"/>
    <col min="14341" max="14341" width="2" customWidth="1"/>
    <col min="14342" max="14342" width="2.42578125" customWidth="1"/>
    <col min="14343" max="14343" width="35.85546875" customWidth="1"/>
    <col min="14344" max="14344" width="3.42578125" customWidth="1"/>
    <col min="14345" max="14346" width="10.7109375" customWidth="1"/>
    <col min="14347" max="14347" width="13.28515625" customWidth="1"/>
    <col min="14593" max="14594" width="1.85546875" customWidth="1"/>
    <col min="14595" max="14595" width="1.5703125" customWidth="1"/>
    <col min="14596" max="14596" width="2.28515625" customWidth="1"/>
    <col min="14597" max="14597" width="2" customWidth="1"/>
    <col min="14598" max="14598" width="2.42578125" customWidth="1"/>
    <col min="14599" max="14599" width="35.85546875" customWidth="1"/>
    <col min="14600" max="14600" width="3.42578125" customWidth="1"/>
    <col min="14601" max="14602" width="10.7109375" customWidth="1"/>
    <col min="14603" max="14603" width="13.28515625" customWidth="1"/>
    <col min="14849" max="14850" width="1.85546875" customWidth="1"/>
    <col min="14851" max="14851" width="1.5703125" customWidth="1"/>
    <col min="14852" max="14852" width="2.28515625" customWidth="1"/>
    <col min="14853" max="14853" width="2" customWidth="1"/>
    <col min="14854" max="14854" width="2.42578125" customWidth="1"/>
    <col min="14855" max="14855" width="35.85546875" customWidth="1"/>
    <col min="14856" max="14856" width="3.42578125" customWidth="1"/>
    <col min="14857" max="14858" width="10.7109375" customWidth="1"/>
    <col min="14859" max="14859" width="13.28515625" customWidth="1"/>
    <col min="15105" max="15106" width="1.85546875" customWidth="1"/>
    <col min="15107" max="15107" width="1.5703125" customWidth="1"/>
    <col min="15108" max="15108" width="2.28515625" customWidth="1"/>
    <col min="15109" max="15109" width="2" customWidth="1"/>
    <col min="15110" max="15110" width="2.42578125" customWidth="1"/>
    <col min="15111" max="15111" width="35.85546875" customWidth="1"/>
    <col min="15112" max="15112" width="3.42578125" customWidth="1"/>
    <col min="15113" max="15114" width="10.7109375" customWidth="1"/>
    <col min="15115" max="15115" width="13.28515625" customWidth="1"/>
    <col min="15361" max="15362" width="1.85546875" customWidth="1"/>
    <col min="15363" max="15363" width="1.5703125" customWidth="1"/>
    <col min="15364" max="15364" width="2.28515625" customWidth="1"/>
    <col min="15365" max="15365" width="2" customWidth="1"/>
    <col min="15366" max="15366" width="2.42578125" customWidth="1"/>
    <col min="15367" max="15367" width="35.85546875" customWidth="1"/>
    <col min="15368" max="15368" width="3.42578125" customWidth="1"/>
    <col min="15369" max="15370" width="10.7109375" customWidth="1"/>
    <col min="15371" max="15371" width="13.28515625" customWidth="1"/>
    <col min="15617" max="15618" width="1.85546875" customWidth="1"/>
    <col min="15619" max="15619" width="1.5703125" customWidth="1"/>
    <col min="15620" max="15620" width="2.28515625" customWidth="1"/>
    <col min="15621" max="15621" width="2" customWidth="1"/>
    <col min="15622" max="15622" width="2.42578125" customWidth="1"/>
    <col min="15623" max="15623" width="35.85546875" customWidth="1"/>
    <col min="15624" max="15624" width="3.42578125" customWidth="1"/>
    <col min="15625" max="15626" width="10.7109375" customWidth="1"/>
    <col min="15627" max="15627" width="13.28515625" customWidth="1"/>
    <col min="15873" max="15874" width="1.85546875" customWidth="1"/>
    <col min="15875" max="15875" width="1.5703125" customWidth="1"/>
    <col min="15876" max="15876" width="2.28515625" customWidth="1"/>
    <col min="15877" max="15877" width="2" customWidth="1"/>
    <col min="15878" max="15878" width="2.42578125" customWidth="1"/>
    <col min="15879" max="15879" width="35.85546875" customWidth="1"/>
    <col min="15880" max="15880" width="3.42578125" customWidth="1"/>
    <col min="15881" max="15882" width="10.7109375" customWidth="1"/>
    <col min="15883" max="15883" width="13.28515625" customWidth="1"/>
    <col min="16129" max="16130" width="1.85546875" customWidth="1"/>
    <col min="16131" max="16131" width="1.5703125" customWidth="1"/>
    <col min="16132" max="16132" width="2.28515625" customWidth="1"/>
    <col min="16133" max="16133" width="2" customWidth="1"/>
    <col min="16134" max="16134" width="2.42578125" customWidth="1"/>
    <col min="16135" max="16135" width="35.85546875" customWidth="1"/>
    <col min="16136" max="16136" width="3.42578125" customWidth="1"/>
    <col min="16137" max="16138" width="10.7109375" customWidth="1"/>
    <col min="16139" max="16139" width="13.28515625" customWidth="1"/>
  </cols>
  <sheetData>
    <row r="1" spans="1:11">
      <c r="A1" s="271"/>
      <c r="B1" s="271"/>
      <c r="C1" s="271"/>
      <c r="D1" s="271"/>
      <c r="E1" s="271"/>
      <c r="F1" s="271"/>
      <c r="G1" s="271"/>
      <c r="H1" s="272" t="s">
        <v>309</v>
      </c>
      <c r="I1" s="233"/>
      <c r="J1" s="229"/>
      <c r="K1" s="271"/>
    </row>
    <row r="2" spans="1:11">
      <c r="A2" s="271"/>
      <c r="B2" s="271"/>
      <c r="C2" s="271"/>
      <c r="D2" s="271"/>
      <c r="E2" s="271"/>
      <c r="F2" s="271"/>
      <c r="G2" s="271"/>
      <c r="H2" s="272" t="s">
        <v>310</v>
      </c>
      <c r="I2" s="233"/>
      <c r="J2" s="229"/>
      <c r="K2" s="271"/>
    </row>
    <row r="3" spans="1:11" ht="15.75" customHeight="1">
      <c r="A3" s="271"/>
      <c r="B3" s="271"/>
      <c r="C3" s="271"/>
      <c r="D3" s="271"/>
      <c r="E3" s="271"/>
      <c r="F3" s="271"/>
      <c r="G3" s="271"/>
      <c r="H3" s="272" t="s">
        <v>311</v>
      </c>
      <c r="I3" s="233"/>
      <c r="J3" s="273"/>
      <c r="K3" s="271"/>
    </row>
    <row r="4" spans="1:11" ht="6.75" customHeight="1">
      <c r="A4" s="271"/>
      <c r="B4" s="271"/>
      <c r="C4" s="271"/>
      <c r="D4" s="271"/>
      <c r="E4" s="271"/>
      <c r="F4" s="271"/>
      <c r="G4" s="271"/>
      <c r="I4" s="229"/>
      <c r="J4" s="273"/>
      <c r="K4" s="271"/>
    </row>
    <row r="5" spans="1:11">
      <c r="A5" s="463" t="s">
        <v>312</v>
      </c>
      <c r="B5" s="463"/>
      <c r="C5" s="463"/>
      <c r="D5" s="463"/>
      <c r="E5" s="463"/>
      <c r="F5" s="463"/>
      <c r="G5" s="463"/>
      <c r="H5" s="463"/>
      <c r="I5" s="463"/>
      <c r="J5" s="463"/>
      <c r="K5" s="463"/>
    </row>
    <row r="6" spans="1:11" ht="30" customHeight="1">
      <c r="A6" s="369" t="s">
        <v>5</v>
      </c>
      <c r="B6" s="369"/>
      <c r="C6" s="369"/>
      <c r="D6" s="369"/>
      <c r="E6" s="369"/>
      <c r="F6" s="369"/>
      <c r="G6" s="369"/>
      <c r="H6" s="369"/>
      <c r="I6" s="369"/>
      <c r="J6" s="369"/>
      <c r="K6" s="369"/>
    </row>
    <row r="7" spans="1:11">
      <c r="A7" s="369" t="s">
        <v>6</v>
      </c>
      <c r="B7" s="369"/>
      <c r="C7" s="369"/>
      <c r="D7" s="369"/>
      <c r="E7" s="369"/>
      <c r="F7" s="369"/>
      <c r="G7" s="369"/>
      <c r="H7" s="369"/>
      <c r="I7" s="369"/>
      <c r="J7" s="369"/>
      <c r="K7" s="369"/>
    </row>
    <row r="8" spans="1:11" ht="7.5" customHeight="1">
      <c r="A8" s="275"/>
      <c r="B8" s="275"/>
      <c r="C8" s="275"/>
      <c r="D8" s="275"/>
      <c r="E8" s="275"/>
      <c r="F8" s="242"/>
      <c r="G8" s="456"/>
      <c r="H8" s="456"/>
      <c r="I8" s="369"/>
      <c r="J8" s="369"/>
      <c r="K8" s="369"/>
    </row>
    <row r="9" spans="1:11" ht="15" customHeight="1">
      <c r="A9" s="464" t="s">
        <v>313</v>
      </c>
      <c r="B9" s="465"/>
      <c r="C9" s="465"/>
      <c r="D9" s="465"/>
      <c r="E9" s="465"/>
      <c r="F9" s="465"/>
      <c r="G9" s="465"/>
      <c r="H9" s="465"/>
      <c r="I9" s="465"/>
      <c r="J9" s="465"/>
      <c r="K9" s="465"/>
    </row>
    <row r="10" spans="1:11" ht="7.5" customHeight="1">
      <c r="A10" s="276"/>
      <c r="B10" s="277"/>
      <c r="C10" s="277"/>
      <c r="D10" s="277"/>
      <c r="E10" s="277"/>
      <c r="F10" s="277"/>
      <c r="G10" s="277"/>
      <c r="H10" s="277"/>
      <c r="I10" s="277"/>
      <c r="J10" s="277"/>
      <c r="K10" s="277"/>
    </row>
    <row r="11" spans="1:11">
      <c r="A11" s="462" t="s">
        <v>411</v>
      </c>
      <c r="B11" s="369"/>
      <c r="C11" s="369"/>
      <c r="D11" s="369"/>
      <c r="E11" s="369"/>
      <c r="F11" s="369"/>
      <c r="G11" s="369"/>
      <c r="H11" s="369"/>
      <c r="I11" s="369"/>
      <c r="J11" s="369"/>
      <c r="K11" s="369"/>
    </row>
    <row r="12" spans="1:11">
      <c r="A12" s="369" t="s">
        <v>10</v>
      </c>
      <c r="B12" s="369"/>
      <c r="C12" s="369"/>
      <c r="D12" s="369"/>
      <c r="E12" s="369"/>
      <c r="F12" s="369"/>
      <c r="G12" s="369"/>
      <c r="H12" s="369"/>
      <c r="I12" s="369"/>
      <c r="J12" s="369"/>
      <c r="K12" s="369"/>
    </row>
    <row r="13" spans="1:11">
      <c r="A13" s="369" t="s">
        <v>11</v>
      </c>
      <c r="B13" s="369"/>
      <c r="C13" s="369"/>
      <c r="D13" s="369"/>
      <c r="E13" s="369"/>
      <c r="F13" s="369"/>
      <c r="G13" s="369"/>
      <c r="H13" s="369"/>
      <c r="I13" s="369"/>
      <c r="J13" s="369"/>
      <c r="K13" s="369"/>
    </row>
    <row r="14" spans="1:11" ht="11.25" customHeight="1">
      <c r="A14" s="276"/>
      <c r="B14" s="277"/>
      <c r="C14" s="277"/>
      <c r="D14" s="277"/>
      <c r="E14" s="277"/>
      <c r="F14" s="277"/>
      <c r="G14" s="242"/>
      <c r="H14" s="242"/>
      <c r="I14" s="242"/>
      <c r="J14" s="242"/>
      <c r="K14" s="242"/>
    </row>
    <row r="15" spans="1:11">
      <c r="A15" s="462" t="s">
        <v>12</v>
      </c>
      <c r="B15" s="369"/>
      <c r="C15" s="369"/>
      <c r="D15" s="369"/>
      <c r="E15" s="369"/>
      <c r="F15" s="369"/>
      <c r="G15" s="369"/>
      <c r="H15" s="369"/>
      <c r="I15" s="369"/>
      <c r="J15" s="369"/>
      <c r="K15" s="369"/>
    </row>
    <row r="16" spans="1:11" ht="15" customHeight="1">
      <c r="A16" s="369" t="s">
        <v>412</v>
      </c>
      <c r="B16" s="369"/>
      <c r="C16" s="369"/>
      <c r="D16" s="369"/>
      <c r="E16" s="369"/>
      <c r="F16" s="369"/>
      <c r="G16" s="369"/>
      <c r="H16" s="369"/>
      <c r="I16" s="369"/>
      <c r="J16" s="369"/>
      <c r="K16" s="369"/>
    </row>
    <row r="17" spans="1:11">
      <c r="A17" s="278"/>
      <c r="B17" s="242"/>
      <c r="C17" s="242"/>
      <c r="D17" s="242"/>
      <c r="E17" s="242"/>
      <c r="F17" s="242"/>
      <c r="G17" s="242" t="s">
        <v>314</v>
      </c>
      <c r="H17" s="242"/>
      <c r="I17" s="271"/>
      <c r="J17" s="271"/>
      <c r="K17" s="279"/>
    </row>
    <row r="18" spans="1:11" ht="9" customHeight="1">
      <c r="A18" s="369"/>
      <c r="B18" s="369"/>
      <c r="C18" s="369"/>
      <c r="D18" s="369"/>
      <c r="E18" s="369"/>
      <c r="F18" s="369"/>
      <c r="G18" s="369"/>
      <c r="H18" s="369"/>
      <c r="I18" s="369"/>
      <c r="J18" s="369"/>
      <c r="K18" s="369"/>
    </row>
    <row r="19" spans="1:11">
      <c r="A19" s="278"/>
      <c r="B19" s="242"/>
      <c r="C19" s="242"/>
      <c r="D19" s="242"/>
      <c r="E19" s="242"/>
      <c r="F19" s="242"/>
      <c r="G19" s="242"/>
      <c r="H19" s="242"/>
      <c r="I19" s="280"/>
      <c r="J19" s="281"/>
      <c r="K19" s="282" t="s">
        <v>16</v>
      </c>
    </row>
    <row r="20" spans="1:11">
      <c r="A20" s="278"/>
      <c r="B20" s="242"/>
      <c r="C20" s="242"/>
      <c r="D20" s="242"/>
      <c r="E20" s="242"/>
      <c r="F20" s="242"/>
      <c r="G20" s="242"/>
      <c r="H20" s="242"/>
      <c r="I20" s="283"/>
      <c r="J20" s="283" t="s">
        <v>315</v>
      </c>
      <c r="K20" s="284"/>
    </row>
    <row r="21" spans="1:11">
      <c r="A21" s="278"/>
      <c r="B21" s="242"/>
      <c r="C21" s="242"/>
      <c r="D21" s="242"/>
      <c r="E21" s="242"/>
      <c r="F21" s="242"/>
      <c r="G21" s="242"/>
      <c r="H21" s="242"/>
      <c r="I21" s="283"/>
      <c r="J21" s="283" t="s">
        <v>18</v>
      </c>
      <c r="K21" s="284"/>
    </row>
    <row r="22" spans="1:11">
      <c r="A22" s="278"/>
      <c r="B22" s="242"/>
      <c r="C22" s="242"/>
      <c r="D22" s="242"/>
      <c r="E22" s="242"/>
      <c r="F22" s="242"/>
      <c r="G22" s="242"/>
      <c r="H22" s="242"/>
      <c r="I22" s="285"/>
      <c r="J22" s="283" t="s">
        <v>19</v>
      </c>
      <c r="K22" s="284" t="s">
        <v>20</v>
      </c>
    </row>
    <row r="23" spans="1:11" ht="8.25" customHeight="1">
      <c r="A23" s="275"/>
      <c r="B23" s="275"/>
      <c r="C23" s="275"/>
      <c r="D23" s="275"/>
      <c r="E23" s="275"/>
      <c r="F23" s="275"/>
      <c r="G23" s="242"/>
      <c r="H23" s="242"/>
      <c r="I23" s="286"/>
      <c r="J23" s="286"/>
      <c r="K23" s="287"/>
    </row>
    <row r="24" spans="1:11">
      <c r="A24" s="275"/>
      <c r="B24" s="275"/>
      <c r="C24" s="275"/>
      <c r="D24" s="275"/>
      <c r="E24" s="275"/>
      <c r="F24" s="275"/>
      <c r="G24" s="288"/>
      <c r="H24" s="242"/>
      <c r="I24" s="286"/>
      <c r="J24" s="286"/>
      <c r="K24" s="285" t="s">
        <v>316</v>
      </c>
    </row>
    <row r="25" spans="1:11" ht="15" customHeight="1">
      <c r="A25" s="453" t="s">
        <v>25</v>
      </c>
      <c r="B25" s="457"/>
      <c r="C25" s="457"/>
      <c r="D25" s="457"/>
      <c r="E25" s="457"/>
      <c r="F25" s="457"/>
      <c r="G25" s="453" t="s">
        <v>26</v>
      </c>
      <c r="H25" s="453" t="s">
        <v>317</v>
      </c>
      <c r="I25" s="458" t="s">
        <v>318</v>
      </c>
      <c r="J25" s="459"/>
      <c r="K25" s="459"/>
    </row>
    <row r="26" spans="1:11">
      <c r="A26" s="457"/>
      <c r="B26" s="457"/>
      <c r="C26" s="457"/>
      <c r="D26" s="457"/>
      <c r="E26" s="457"/>
      <c r="F26" s="457"/>
      <c r="G26" s="453"/>
      <c r="H26" s="453"/>
      <c r="I26" s="460" t="s">
        <v>319</v>
      </c>
      <c r="J26" s="460"/>
      <c r="K26" s="461"/>
    </row>
    <row r="27" spans="1:11" ht="25.5" customHeight="1">
      <c r="A27" s="457"/>
      <c r="B27" s="457"/>
      <c r="C27" s="457"/>
      <c r="D27" s="457"/>
      <c r="E27" s="457"/>
      <c r="F27" s="457"/>
      <c r="G27" s="453"/>
      <c r="H27" s="453"/>
      <c r="I27" s="453" t="s">
        <v>320</v>
      </c>
      <c r="J27" s="453" t="s">
        <v>321</v>
      </c>
      <c r="K27" s="454"/>
    </row>
    <row r="28" spans="1:11" ht="36" customHeight="1">
      <c r="A28" s="457"/>
      <c r="B28" s="457"/>
      <c r="C28" s="457"/>
      <c r="D28" s="457"/>
      <c r="E28" s="457"/>
      <c r="F28" s="457"/>
      <c r="G28" s="453"/>
      <c r="H28" s="453"/>
      <c r="I28" s="453"/>
      <c r="J28" s="289" t="s">
        <v>322</v>
      </c>
      <c r="K28" s="289" t="s">
        <v>323</v>
      </c>
    </row>
    <row r="29" spans="1:11">
      <c r="A29" s="455">
        <v>1</v>
      </c>
      <c r="B29" s="455"/>
      <c r="C29" s="455"/>
      <c r="D29" s="455"/>
      <c r="E29" s="455"/>
      <c r="F29" s="455"/>
      <c r="G29" s="290">
        <v>2</v>
      </c>
      <c r="H29" s="290">
        <v>3</v>
      </c>
      <c r="I29" s="290">
        <v>4</v>
      </c>
      <c r="J29" s="290">
        <v>5</v>
      </c>
      <c r="K29" s="290">
        <v>6</v>
      </c>
    </row>
    <row r="30" spans="1:11">
      <c r="A30" s="291">
        <v>2</v>
      </c>
      <c r="B30" s="291"/>
      <c r="C30" s="292"/>
      <c r="D30" s="292"/>
      <c r="E30" s="292"/>
      <c r="F30" s="292"/>
      <c r="G30" s="293" t="s">
        <v>324</v>
      </c>
      <c r="H30" s="294">
        <v>1</v>
      </c>
      <c r="I30" s="295">
        <f>I31+I37+I39+I42+I47+I59+I66+I75+I81</f>
        <v>0</v>
      </c>
      <c r="J30" s="295">
        <f>J31+J37+J39+J42+J47+J59+J66+J75+J81</f>
        <v>137073.61000000002</v>
      </c>
      <c r="K30" s="295">
        <f>K31+K37+K39+K42+K47+K59+K66+K75+K81</f>
        <v>0</v>
      </c>
    </row>
    <row r="31" spans="1:11">
      <c r="A31" s="291">
        <v>2</v>
      </c>
      <c r="B31" s="291">
        <v>1</v>
      </c>
      <c r="C31" s="291"/>
      <c r="D31" s="291"/>
      <c r="E31" s="291"/>
      <c r="F31" s="291"/>
      <c r="G31" s="296" t="s">
        <v>37</v>
      </c>
      <c r="H31" s="294">
        <v>2</v>
      </c>
      <c r="I31" s="295">
        <f>I32+I36</f>
        <v>0</v>
      </c>
      <c r="J31" s="295">
        <f>J32+J36</f>
        <v>119112.57</v>
      </c>
      <c r="K31" s="295">
        <f>K32+K36</f>
        <v>0</v>
      </c>
    </row>
    <row r="32" spans="1:11">
      <c r="A32" s="292">
        <v>2</v>
      </c>
      <c r="B32" s="292">
        <v>1</v>
      </c>
      <c r="C32" s="292">
        <v>1</v>
      </c>
      <c r="D32" s="292"/>
      <c r="E32" s="292"/>
      <c r="F32" s="292"/>
      <c r="G32" s="297" t="s">
        <v>325</v>
      </c>
      <c r="H32" s="290">
        <v>3</v>
      </c>
      <c r="I32" s="298">
        <f>I33+I35</f>
        <v>0</v>
      </c>
      <c r="J32" s="298">
        <f>J33+J35</f>
        <v>117223.96</v>
      </c>
      <c r="K32" s="298">
        <f>K33+K35</f>
        <v>0</v>
      </c>
    </row>
    <row r="33" spans="1:11">
      <c r="A33" s="292">
        <v>2</v>
      </c>
      <c r="B33" s="292">
        <v>1</v>
      </c>
      <c r="C33" s="292">
        <v>1</v>
      </c>
      <c r="D33" s="292">
        <v>1</v>
      </c>
      <c r="E33" s="292">
        <v>1</v>
      </c>
      <c r="F33" s="292">
        <v>1</v>
      </c>
      <c r="G33" s="297" t="s">
        <v>326</v>
      </c>
      <c r="H33" s="290">
        <v>4</v>
      </c>
      <c r="I33" s="298"/>
      <c r="J33" s="298">
        <v>117223.96</v>
      </c>
      <c r="K33" s="298"/>
    </row>
    <row r="34" spans="1:11">
      <c r="A34" s="292"/>
      <c r="B34" s="292"/>
      <c r="C34" s="292"/>
      <c r="D34" s="292"/>
      <c r="E34" s="292"/>
      <c r="F34" s="292"/>
      <c r="G34" s="297" t="s">
        <v>327</v>
      </c>
      <c r="H34" s="290">
        <v>5</v>
      </c>
      <c r="I34" s="298"/>
      <c r="J34" s="298">
        <v>19436.599999999999</v>
      </c>
      <c r="K34" s="298"/>
    </row>
    <row r="35" spans="1:11" hidden="1" collapsed="1">
      <c r="A35" s="292">
        <v>2</v>
      </c>
      <c r="B35" s="292">
        <v>1</v>
      </c>
      <c r="C35" s="292">
        <v>1</v>
      </c>
      <c r="D35" s="292">
        <v>1</v>
      </c>
      <c r="E35" s="292">
        <v>2</v>
      </c>
      <c r="F35" s="292">
        <v>1</v>
      </c>
      <c r="G35" s="297" t="s">
        <v>40</v>
      </c>
      <c r="H35" s="290">
        <v>6</v>
      </c>
      <c r="I35" s="298"/>
      <c r="J35" s="298"/>
      <c r="K35" s="298"/>
    </row>
    <row r="36" spans="1:11">
      <c r="A36" s="292">
        <v>2</v>
      </c>
      <c r="B36" s="292">
        <v>1</v>
      </c>
      <c r="C36" s="292">
        <v>2</v>
      </c>
      <c r="D36" s="292"/>
      <c r="E36" s="292"/>
      <c r="F36" s="292"/>
      <c r="G36" s="297" t="s">
        <v>41</v>
      </c>
      <c r="H36" s="290">
        <v>7</v>
      </c>
      <c r="I36" s="298"/>
      <c r="J36" s="298">
        <v>1888.61</v>
      </c>
      <c r="K36" s="298"/>
    </row>
    <row r="37" spans="1:11">
      <c r="A37" s="291">
        <v>2</v>
      </c>
      <c r="B37" s="291">
        <v>2</v>
      </c>
      <c r="C37" s="291"/>
      <c r="D37" s="291"/>
      <c r="E37" s="291"/>
      <c r="F37" s="291"/>
      <c r="G37" s="296" t="s">
        <v>328</v>
      </c>
      <c r="H37" s="294">
        <v>8</v>
      </c>
      <c r="I37" s="299">
        <f>I38</f>
        <v>0</v>
      </c>
      <c r="J37" s="299">
        <f>J38</f>
        <v>16262.26</v>
      </c>
      <c r="K37" s="299">
        <f>K38</f>
        <v>0</v>
      </c>
    </row>
    <row r="38" spans="1:11">
      <c r="A38" s="292">
        <v>2</v>
      </c>
      <c r="B38" s="292">
        <v>2</v>
      </c>
      <c r="C38" s="292">
        <v>1</v>
      </c>
      <c r="D38" s="292"/>
      <c r="E38" s="292"/>
      <c r="F38" s="292"/>
      <c r="G38" s="297" t="s">
        <v>328</v>
      </c>
      <c r="H38" s="290">
        <v>9</v>
      </c>
      <c r="I38" s="298"/>
      <c r="J38" s="298">
        <v>16262.26</v>
      </c>
      <c r="K38" s="298"/>
    </row>
    <row r="39" spans="1:11" hidden="1" collapsed="1">
      <c r="A39" s="291">
        <v>2</v>
      </c>
      <c r="B39" s="291">
        <v>3</v>
      </c>
      <c r="C39" s="291"/>
      <c r="D39" s="291"/>
      <c r="E39" s="291"/>
      <c r="F39" s="291"/>
      <c r="G39" s="296" t="s">
        <v>59</v>
      </c>
      <c r="H39" s="294">
        <v>10</v>
      </c>
      <c r="I39" s="295">
        <f>I40+I41</f>
        <v>0</v>
      </c>
      <c r="J39" s="295">
        <f>J40+J41</f>
        <v>0</v>
      </c>
      <c r="K39" s="295">
        <f>K40+K41</f>
        <v>0</v>
      </c>
    </row>
    <row r="40" spans="1:11" hidden="1" collapsed="1">
      <c r="A40" s="292">
        <v>2</v>
      </c>
      <c r="B40" s="292">
        <v>3</v>
      </c>
      <c r="C40" s="292">
        <v>1</v>
      </c>
      <c r="D40" s="292"/>
      <c r="E40" s="292"/>
      <c r="F40" s="292"/>
      <c r="G40" s="297" t="s">
        <v>60</v>
      </c>
      <c r="H40" s="290">
        <v>11</v>
      </c>
      <c r="I40" s="298"/>
      <c r="J40" s="298"/>
      <c r="K40" s="298"/>
    </row>
    <row r="41" spans="1:11" hidden="1" collapsed="1">
      <c r="A41" s="292">
        <v>2</v>
      </c>
      <c r="B41" s="292">
        <v>3</v>
      </c>
      <c r="C41" s="292">
        <v>2</v>
      </c>
      <c r="D41" s="292"/>
      <c r="E41" s="292"/>
      <c r="F41" s="292"/>
      <c r="G41" s="297" t="s">
        <v>71</v>
      </c>
      <c r="H41" s="290">
        <v>12</v>
      </c>
      <c r="I41" s="298"/>
      <c r="J41" s="298"/>
      <c r="K41" s="298"/>
    </row>
    <row r="42" spans="1:11" hidden="1" collapsed="1">
      <c r="A42" s="291">
        <v>2</v>
      </c>
      <c r="B42" s="291">
        <v>4</v>
      </c>
      <c r="C42" s="291"/>
      <c r="D42" s="291"/>
      <c r="E42" s="291"/>
      <c r="F42" s="291"/>
      <c r="G42" s="296" t="s">
        <v>72</v>
      </c>
      <c r="H42" s="294">
        <v>13</v>
      </c>
      <c r="I42" s="295">
        <f>I43</f>
        <v>0</v>
      </c>
      <c r="J42" s="295">
        <f>J43</f>
        <v>0</v>
      </c>
      <c r="K42" s="295">
        <f>K43</f>
        <v>0</v>
      </c>
    </row>
    <row r="43" spans="1:11" hidden="1" collapsed="1">
      <c r="A43" s="292">
        <v>2</v>
      </c>
      <c r="B43" s="292">
        <v>4</v>
      </c>
      <c r="C43" s="292">
        <v>1</v>
      </c>
      <c r="D43" s="292"/>
      <c r="E43" s="292"/>
      <c r="F43" s="292"/>
      <c r="G43" s="297" t="s">
        <v>329</v>
      </c>
      <c r="H43" s="290">
        <v>14</v>
      </c>
      <c r="I43" s="298">
        <f>I44+I45+I46</f>
        <v>0</v>
      </c>
      <c r="J43" s="298">
        <f>J44+J45+J46</f>
        <v>0</v>
      </c>
      <c r="K43" s="298">
        <f>K44+K45+K46</f>
        <v>0</v>
      </c>
    </row>
    <row r="44" spans="1:11" hidden="1" collapsed="1">
      <c r="A44" s="292">
        <v>2</v>
      </c>
      <c r="B44" s="292">
        <v>4</v>
      </c>
      <c r="C44" s="292">
        <v>1</v>
      </c>
      <c r="D44" s="292">
        <v>1</v>
      </c>
      <c r="E44" s="292">
        <v>1</v>
      </c>
      <c r="F44" s="292">
        <v>1</v>
      </c>
      <c r="G44" s="297" t="s">
        <v>74</v>
      </c>
      <c r="H44" s="290">
        <v>15</v>
      </c>
      <c r="I44" s="298"/>
      <c r="J44" s="298"/>
      <c r="K44" s="298"/>
    </row>
    <row r="45" spans="1:11" hidden="1" collapsed="1">
      <c r="A45" s="292">
        <v>2</v>
      </c>
      <c r="B45" s="292">
        <v>4</v>
      </c>
      <c r="C45" s="292">
        <v>1</v>
      </c>
      <c r="D45" s="292">
        <v>1</v>
      </c>
      <c r="E45" s="292">
        <v>1</v>
      </c>
      <c r="F45" s="292">
        <v>2</v>
      </c>
      <c r="G45" s="297" t="s">
        <v>75</v>
      </c>
      <c r="H45" s="290">
        <v>16</v>
      </c>
      <c r="I45" s="298"/>
      <c r="J45" s="298"/>
      <c r="K45" s="298"/>
    </row>
    <row r="46" spans="1:11" hidden="1" collapsed="1">
      <c r="A46" s="292">
        <v>2</v>
      </c>
      <c r="B46" s="292">
        <v>4</v>
      </c>
      <c r="C46" s="292">
        <v>1</v>
      </c>
      <c r="D46" s="292">
        <v>1</v>
      </c>
      <c r="E46" s="292">
        <v>1</v>
      </c>
      <c r="F46" s="292">
        <v>3</v>
      </c>
      <c r="G46" s="297" t="s">
        <v>76</v>
      </c>
      <c r="H46" s="290">
        <v>17</v>
      </c>
      <c r="I46" s="298"/>
      <c r="J46" s="298"/>
      <c r="K46" s="298"/>
    </row>
    <row r="47" spans="1:11" hidden="1" collapsed="1">
      <c r="A47" s="291">
        <v>2</v>
      </c>
      <c r="B47" s="291">
        <v>5</v>
      </c>
      <c r="C47" s="291"/>
      <c r="D47" s="291"/>
      <c r="E47" s="291"/>
      <c r="F47" s="291"/>
      <c r="G47" s="296" t="s">
        <v>77</v>
      </c>
      <c r="H47" s="294">
        <v>18</v>
      </c>
      <c r="I47" s="295">
        <f>I48+I51+I54</f>
        <v>0</v>
      </c>
      <c r="J47" s="295">
        <f>J48+J51+J54</f>
        <v>0</v>
      </c>
      <c r="K47" s="295">
        <f>K48+K51+K54</f>
        <v>0</v>
      </c>
    </row>
    <row r="48" spans="1:11" hidden="1" collapsed="1">
      <c r="A48" s="292">
        <v>2</v>
      </c>
      <c r="B48" s="292">
        <v>5</v>
      </c>
      <c r="C48" s="292">
        <v>1</v>
      </c>
      <c r="D48" s="292"/>
      <c r="E48" s="292"/>
      <c r="F48" s="292"/>
      <c r="G48" s="297" t="s">
        <v>78</v>
      </c>
      <c r="H48" s="290">
        <v>19</v>
      </c>
      <c r="I48" s="298">
        <f>I49+I50</f>
        <v>0</v>
      </c>
      <c r="J48" s="298">
        <f>J49+J50</f>
        <v>0</v>
      </c>
      <c r="K48" s="298">
        <f>K49+K50</f>
        <v>0</v>
      </c>
    </row>
    <row r="49" spans="1:12" ht="24" hidden="1" customHeight="1" collapsed="1">
      <c r="A49" s="292">
        <v>2</v>
      </c>
      <c r="B49" s="292">
        <v>5</v>
      </c>
      <c r="C49" s="292">
        <v>1</v>
      </c>
      <c r="D49" s="292">
        <v>1</v>
      </c>
      <c r="E49" s="292">
        <v>1</v>
      </c>
      <c r="F49" s="292">
        <v>1</v>
      </c>
      <c r="G49" s="297" t="s">
        <v>79</v>
      </c>
      <c r="H49" s="290">
        <v>20</v>
      </c>
      <c r="I49" s="298"/>
      <c r="J49" s="298"/>
      <c r="K49" s="298"/>
      <c r="L49"/>
    </row>
    <row r="50" spans="1:12" hidden="1" collapsed="1">
      <c r="A50" s="292">
        <v>2</v>
      </c>
      <c r="B50" s="292">
        <v>5</v>
      </c>
      <c r="C50" s="292">
        <v>1</v>
      </c>
      <c r="D50" s="292">
        <v>1</v>
      </c>
      <c r="E50" s="292">
        <v>1</v>
      </c>
      <c r="F50" s="292">
        <v>2</v>
      </c>
      <c r="G50" s="297" t="s">
        <v>80</v>
      </c>
      <c r="H50" s="290">
        <v>21</v>
      </c>
      <c r="I50" s="298"/>
      <c r="J50" s="298"/>
      <c r="K50" s="298"/>
    </row>
    <row r="51" spans="1:12" hidden="1" collapsed="1">
      <c r="A51" s="292">
        <v>2</v>
      </c>
      <c r="B51" s="292">
        <v>5</v>
      </c>
      <c r="C51" s="292">
        <v>2</v>
      </c>
      <c r="D51" s="292"/>
      <c r="E51" s="292"/>
      <c r="F51" s="292"/>
      <c r="G51" s="297" t="s">
        <v>81</v>
      </c>
      <c r="H51" s="290">
        <v>22</v>
      </c>
      <c r="I51" s="298">
        <f>I52+I53</f>
        <v>0</v>
      </c>
      <c r="J51" s="298">
        <f>J52+J53</f>
        <v>0</v>
      </c>
      <c r="K51" s="298">
        <f>K52+K53</f>
        <v>0</v>
      </c>
    </row>
    <row r="52" spans="1:12" ht="24" hidden="1" customHeight="1" collapsed="1">
      <c r="A52" s="292">
        <v>2</v>
      </c>
      <c r="B52" s="292">
        <v>5</v>
      </c>
      <c r="C52" s="292">
        <v>2</v>
      </c>
      <c r="D52" s="292">
        <v>1</v>
      </c>
      <c r="E52" s="292">
        <v>1</v>
      </c>
      <c r="F52" s="292">
        <v>1</v>
      </c>
      <c r="G52" s="297" t="s">
        <v>82</v>
      </c>
      <c r="H52" s="290">
        <v>23</v>
      </c>
      <c r="I52" s="298"/>
      <c r="J52" s="298"/>
      <c r="K52" s="298"/>
      <c r="L52"/>
    </row>
    <row r="53" spans="1:12" ht="24" hidden="1" customHeight="1" collapsed="1">
      <c r="A53" s="292">
        <v>2</v>
      </c>
      <c r="B53" s="292">
        <v>5</v>
      </c>
      <c r="C53" s="292">
        <v>2</v>
      </c>
      <c r="D53" s="292">
        <v>1</v>
      </c>
      <c r="E53" s="292">
        <v>1</v>
      </c>
      <c r="F53" s="292">
        <v>2</v>
      </c>
      <c r="G53" s="297" t="s">
        <v>330</v>
      </c>
      <c r="H53" s="290">
        <v>24</v>
      </c>
      <c r="I53" s="298"/>
      <c r="J53" s="298"/>
      <c r="K53" s="298"/>
      <c r="L53"/>
    </row>
    <row r="54" spans="1:12" hidden="1" collapsed="1">
      <c r="A54" s="292">
        <v>2</v>
      </c>
      <c r="B54" s="292">
        <v>5</v>
      </c>
      <c r="C54" s="292">
        <v>3</v>
      </c>
      <c r="D54" s="292"/>
      <c r="E54" s="292"/>
      <c r="F54" s="292"/>
      <c r="G54" s="297" t="s">
        <v>84</v>
      </c>
      <c r="H54" s="290">
        <v>25</v>
      </c>
      <c r="I54" s="298">
        <f>I55+I56+I57+I58</f>
        <v>0</v>
      </c>
      <c r="J54" s="298">
        <f>J55+J56+J57+J58</f>
        <v>0</v>
      </c>
      <c r="K54" s="298">
        <f>K55+K56+K57+K58</f>
        <v>0</v>
      </c>
    </row>
    <row r="55" spans="1:12" ht="24" hidden="1" customHeight="1" collapsed="1">
      <c r="A55" s="292">
        <v>2</v>
      </c>
      <c r="B55" s="292">
        <v>5</v>
      </c>
      <c r="C55" s="292">
        <v>3</v>
      </c>
      <c r="D55" s="292">
        <v>1</v>
      </c>
      <c r="E55" s="292">
        <v>1</v>
      </c>
      <c r="F55" s="292">
        <v>1</v>
      </c>
      <c r="G55" s="297" t="s">
        <v>85</v>
      </c>
      <c r="H55" s="290">
        <v>26</v>
      </c>
      <c r="I55" s="298"/>
      <c r="J55" s="298"/>
      <c r="K55" s="298"/>
      <c r="L55"/>
    </row>
    <row r="56" spans="1:12" hidden="1" collapsed="1">
      <c r="A56" s="292">
        <v>2</v>
      </c>
      <c r="B56" s="292">
        <v>5</v>
      </c>
      <c r="C56" s="292">
        <v>3</v>
      </c>
      <c r="D56" s="292">
        <v>1</v>
      </c>
      <c r="E56" s="292">
        <v>1</v>
      </c>
      <c r="F56" s="292">
        <v>2</v>
      </c>
      <c r="G56" s="297" t="s">
        <v>86</v>
      </c>
      <c r="H56" s="290">
        <v>27</v>
      </c>
      <c r="I56" s="298"/>
      <c r="J56" s="298"/>
      <c r="K56" s="298"/>
    </row>
    <row r="57" spans="1:12" ht="24" hidden="1" customHeight="1" collapsed="1">
      <c r="A57" s="292">
        <v>2</v>
      </c>
      <c r="B57" s="292">
        <v>5</v>
      </c>
      <c r="C57" s="292">
        <v>3</v>
      </c>
      <c r="D57" s="292">
        <v>2</v>
      </c>
      <c r="E57" s="292">
        <v>1</v>
      </c>
      <c r="F57" s="292">
        <v>1</v>
      </c>
      <c r="G57" s="300" t="s">
        <v>87</v>
      </c>
      <c r="H57" s="290">
        <v>28</v>
      </c>
      <c r="I57" s="298"/>
      <c r="J57" s="298"/>
      <c r="K57" s="298"/>
      <c r="L57"/>
    </row>
    <row r="58" spans="1:12" hidden="1" collapsed="1">
      <c r="A58" s="292">
        <v>2</v>
      </c>
      <c r="B58" s="292">
        <v>5</v>
      </c>
      <c r="C58" s="292">
        <v>3</v>
      </c>
      <c r="D58" s="292">
        <v>2</v>
      </c>
      <c r="E58" s="292">
        <v>1</v>
      </c>
      <c r="F58" s="292">
        <v>2</v>
      </c>
      <c r="G58" s="300" t="s">
        <v>88</v>
      </c>
      <c r="H58" s="290">
        <v>29</v>
      </c>
      <c r="I58" s="298"/>
      <c r="J58" s="298"/>
      <c r="K58" s="298"/>
    </row>
    <row r="59" spans="1:12" hidden="1" collapsed="1">
      <c r="A59" s="291">
        <v>2</v>
      </c>
      <c r="B59" s="291">
        <v>6</v>
      </c>
      <c r="C59" s="291"/>
      <c r="D59" s="291"/>
      <c r="E59" s="291"/>
      <c r="F59" s="291"/>
      <c r="G59" s="296" t="s">
        <v>89</v>
      </c>
      <c r="H59" s="294">
        <v>30</v>
      </c>
      <c r="I59" s="295">
        <f>I60+I61+I62+I63+I64+I65</f>
        <v>0</v>
      </c>
      <c r="J59" s="295">
        <f>J60+J61+J62+J63+J64+J65</f>
        <v>0</v>
      </c>
      <c r="K59" s="295">
        <f>K60+K61+K62+K63+K64+K65</f>
        <v>0</v>
      </c>
    </row>
    <row r="60" spans="1:12" hidden="1" collapsed="1">
      <c r="A60" s="292">
        <v>2</v>
      </c>
      <c r="B60" s="292">
        <v>6</v>
      </c>
      <c r="C60" s="292">
        <v>1</v>
      </c>
      <c r="D60" s="292"/>
      <c r="E60" s="292"/>
      <c r="F60" s="292"/>
      <c r="G60" s="297" t="s">
        <v>331</v>
      </c>
      <c r="H60" s="290">
        <v>31</v>
      </c>
      <c r="I60" s="298"/>
      <c r="J60" s="298"/>
      <c r="K60" s="298"/>
    </row>
    <row r="61" spans="1:12" hidden="1" collapsed="1">
      <c r="A61" s="292">
        <v>2</v>
      </c>
      <c r="B61" s="292">
        <v>6</v>
      </c>
      <c r="C61" s="292">
        <v>2</v>
      </c>
      <c r="D61" s="292"/>
      <c r="E61" s="292"/>
      <c r="F61" s="292"/>
      <c r="G61" s="297" t="s">
        <v>332</v>
      </c>
      <c r="H61" s="290">
        <v>32</v>
      </c>
      <c r="I61" s="298"/>
      <c r="J61" s="298"/>
      <c r="K61" s="298"/>
    </row>
    <row r="62" spans="1:12" hidden="1" collapsed="1">
      <c r="A62" s="292">
        <v>2</v>
      </c>
      <c r="B62" s="292">
        <v>6</v>
      </c>
      <c r="C62" s="292">
        <v>3</v>
      </c>
      <c r="D62" s="292"/>
      <c r="E62" s="292"/>
      <c r="F62" s="292"/>
      <c r="G62" s="297" t="s">
        <v>333</v>
      </c>
      <c r="H62" s="290">
        <v>33</v>
      </c>
      <c r="I62" s="298"/>
      <c r="J62" s="298"/>
      <c r="K62" s="298"/>
    </row>
    <row r="63" spans="1:12" ht="24" hidden="1" customHeight="1" collapsed="1">
      <c r="A63" s="292">
        <v>2</v>
      </c>
      <c r="B63" s="292">
        <v>6</v>
      </c>
      <c r="C63" s="292">
        <v>4</v>
      </c>
      <c r="D63" s="292"/>
      <c r="E63" s="292"/>
      <c r="F63" s="292"/>
      <c r="G63" s="297" t="s">
        <v>95</v>
      </c>
      <c r="H63" s="290">
        <v>34</v>
      </c>
      <c r="I63" s="298"/>
      <c r="J63" s="298"/>
      <c r="K63" s="298"/>
      <c r="L63"/>
    </row>
    <row r="64" spans="1:12" ht="24" hidden="1" customHeight="1" collapsed="1">
      <c r="A64" s="292">
        <v>2</v>
      </c>
      <c r="B64" s="292">
        <v>6</v>
      </c>
      <c r="C64" s="292">
        <v>5</v>
      </c>
      <c r="D64" s="292"/>
      <c r="E64" s="292"/>
      <c r="F64" s="292"/>
      <c r="G64" s="297" t="s">
        <v>97</v>
      </c>
      <c r="H64" s="290">
        <v>35</v>
      </c>
      <c r="I64" s="298"/>
      <c r="J64" s="298"/>
      <c r="K64" s="298"/>
      <c r="L64"/>
    </row>
    <row r="65" spans="1:12" hidden="1" collapsed="1">
      <c r="A65" s="292">
        <v>2</v>
      </c>
      <c r="B65" s="292">
        <v>6</v>
      </c>
      <c r="C65" s="292">
        <v>6</v>
      </c>
      <c r="D65" s="292"/>
      <c r="E65" s="292"/>
      <c r="F65" s="292"/>
      <c r="G65" s="297" t="s">
        <v>98</v>
      </c>
      <c r="H65" s="290">
        <v>36</v>
      </c>
      <c r="I65" s="298"/>
      <c r="J65" s="298"/>
      <c r="K65" s="298"/>
    </row>
    <row r="66" spans="1:12">
      <c r="A66" s="291">
        <v>2</v>
      </c>
      <c r="B66" s="291">
        <v>7</v>
      </c>
      <c r="C66" s="292"/>
      <c r="D66" s="292"/>
      <c r="E66" s="292"/>
      <c r="F66" s="292"/>
      <c r="G66" s="296" t="s">
        <v>99</v>
      </c>
      <c r="H66" s="294">
        <v>37</v>
      </c>
      <c r="I66" s="295">
        <f>I67+I70+I74</f>
        <v>0</v>
      </c>
      <c r="J66" s="295">
        <f>J67+J70+J74</f>
        <v>1698.78</v>
      </c>
      <c r="K66" s="295">
        <f>K67+K70+K74</f>
        <v>0</v>
      </c>
    </row>
    <row r="67" spans="1:12" hidden="1" collapsed="1">
      <c r="A67" s="292">
        <v>2</v>
      </c>
      <c r="B67" s="292">
        <v>7</v>
      </c>
      <c r="C67" s="292">
        <v>1</v>
      </c>
      <c r="D67" s="292"/>
      <c r="E67" s="292"/>
      <c r="F67" s="292"/>
      <c r="G67" s="301" t="s">
        <v>334</v>
      </c>
      <c r="H67" s="290">
        <v>38</v>
      </c>
      <c r="I67" s="298">
        <f>I68+I69</f>
        <v>0</v>
      </c>
      <c r="J67" s="298">
        <f>J68+J69</f>
        <v>0</v>
      </c>
      <c r="K67" s="298">
        <f>K68+K69</f>
        <v>0</v>
      </c>
    </row>
    <row r="68" spans="1:12" hidden="1" collapsed="1">
      <c r="A68" s="292">
        <v>2</v>
      </c>
      <c r="B68" s="292">
        <v>7</v>
      </c>
      <c r="C68" s="292">
        <v>1</v>
      </c>
      <c r="D68" s="292">
        <v>1</v>
      </c>
      <c r="E68" s="292">
        <v>1</v>
      </c>
      <c r="F68" s="292">
        <v>1</v>
      </c>
      <c r="G68" s="301" t="s">
        <v>101</v>
      </c>
      <c r="H68" s="290">
        <v>39</v>
      </c>
      <c r="I68" s="298"/>
      <c r="J68" s="298"/>
      <c r="K68" s="298"/>
    </row>
    <row r="69" spans="1:12" hidden="1" collapsed="1">
      <c r="A69" s="292">
        <v>2</v>
      </c>
      <c r="B69" s="292">
        <v>7</v>
      </c>
      <c r="C69" s="292">
        <v>1</v>
      </c>
      <c r="D69" s="292">
        <v>1</v>
      </c>
      <c r="E69" s="292">
        <v>1</v>
      </c>
      <c r="F69" s="292">
        <v>2</v>
      </c>
      <c r="G69" s="301" t="s">
        <v>102</v>
      </c>
      <c r="H69" s="290">
        <v>40</v>
      </c>
      <c r="I69" s="298"/>
      <c r="J69" s="298"/>
      <c r="K69" s="298"/>
    </row>
    <row r="70" spans="1:12" ht="24" hidden="1" customHeight="1" collapsed="1">
      <c r="A70" s="292">
        <v>2</v>
      </c>
      <c r="B70" s="292">
        <v>7</v>
      </c>
      <c r="C70" s="292">
        <v>2</v>
      </c>
      <c r="D70" s="292"/>
      <c r="E70" s="292"/>
      <c r="F70" s="292"/>
      <c r="G70" s="297" t="s">
        <v>335</v>
      </c>
      <c r="H70" s="290">
        <v>41</v>
      </c>
      <c r="I70" s="298">
        <f>I71+I72+I73</f>
        <v>0</v>
      </c>
      <c r="J70" s="298">
        <f>J71+J72+J73</f>
        <v>0</v>
      </c>
      <c r="K70" s="298">
        <f>K71+K72+K73</f>
        <v>0</v>
      </c>
      <c r="L70"/>
    </row>
    <row r="71" spans="1:12" hidden="1" collapsed="1">
      <c r="A71" s="292">
        <v>2</v>
      </c>
      <c r="B71" s="292">
        <v>7</v>
      </c>
      <c r="C71" s="292">
        <v>2</v>
      </c>
      <c r="D71" s="292">
        <v>1</v>
      </c>
      <c r="E71" s="292">
        <v>1</v>
      </c>
      <c r="F71" s="292">
        <v>1</v>
      </c>
      <c r="G71" s="297" t="s">
        <v>336</v>
      </c>
      <c r="H71" s="290">
        <v>42</v>
      </c>
      <c r="I71" s="298"/>
      <c r="J71" s="298"/>
      <c r="K71" s="298"/>
    </row>
    <row r="72" spans="1:12" hidden="1" collapsed="1">
      <c r="A72" s="292">
        <v>2</v>
      </c>
      <c r="B72" s="292">
        <v>7</v>
      </c>
      <c r="C72" s="292">
        <v>2</v>
      </c>
      <c r="D72" s="292">
        <v>1</v>
      </c>
      <c r="E72" s="292">
        <v>1</v>
      </c>
      <c r="F72" s="292">
        <v>2</v>
      </c>
      <c r="G72" s="297" t="s">
        <v>337</v>
      </c>
      <c r="H72" s="290">
        <v>43</v>
      </c>
      <c r="I72" s="298"/>
      <c r="J72" s="298"/>
      <c r="K72" s="298"/>
    </row>
    <row r="73" spans="1:12" hidden="1" collapsed="1">
      <c r="A73" s="292">
        <v>2</v>
      </c>
      <c r="B73" s="292">
        <v>7</v>
      </c>
      <c r="C73" s="292">
        <v>2</v>
      </c>
      <c r="D73" s="292">
        <v>2</v>
      </c>
      <c r="E73" s="292">
        <v>1</v>
      </c>
      <c r="F73" s="292">
        <v>1</v>
      </c>
      <c r="G73" s="297" t="s">
        <v>107</v>
      </c>
      <c r="H73" s="290">
        <v>44</v>
      </c>
      <c r="I73" s="298"/>
      <c r="J73" s="298"/>
      <c r="K73" s="298"/>
    </row>
    <row r="74" spans="1:12">
      <c r="A74" s="292">
        <v>2</v>
      </c>
      <c r="B74" s="292">
        <v>7</v>
      </c>
      <c r="C74" s="292">
        <v>3</v>
      </c>
      <c r="D74" s="292"/>
      <c r="E74" s="292"/>
      <c r="F74" s="292"/>
      <c r="G74" s="297" t="s">
        <v>108</v>
      </c>
      <c r="H74" s="290">
        <v>45</v>
      </c>
      <c r="I74" s="298"/>
      <c r="J74" s="298">
        <v>1698.78</v>
      </c>
      <c r="K74" s="298"/>
    </row>
    <row r="75" spans="1:12" hidden="1" collapsed="1">
      <c r="A75" s="291">
        <v>2</v>
      </c>
      <c r="B75" s="291">
        <v>8</v>
      </c>
      <c r="C75" s="291"/>
      <c r="D75" s="291"/>
      <c r="E75" s="291"/>
      <c r="F75" s="291"/>
      <c r="G75" s="296" t="s">
        <v>338</v>
      </c>
      <c r="H75" s="294">
        <v>46</v>
      </c>
      <c r="I75" s="295">
        <f>I76+I80</f>
        <v>0</v>
      </c>
      <c r="J75" s="295">
        <f>J76+J80</f>
        <v>0</v>
      </c>
      <c r="K75" s="295">
        <f>K76+K80</f>
        <v>0</v>
      </c>
    </row>
    <row r="76" spans="1:12" hidden="1" collapsed="1">
      <c r="A76" s="292">
        <v>2</v>
      </c>
      <c r="B76" s="292">
        <v>8</v>
      </c>
      <c r="C76" s="292">
        <v>1</v>
      </c>
      <c r="D76" s="292">
        <v>1</v>
      </c>
      <c r="E76" s="292"/>
      <c r="F76" s="292"/>
      <c r="G76" s="297" t="s">
        <v>112</v>
      </c>
      <c r="H76" s="290">
        <v>47</v>
      </c>
      <c r="I76" s="298">
        <f>I77+I78+I79</f>
        <v>0</v>
      </c>
      <c r="J76" s="298">
        <f>J77+J78+J79</f>
        <v>0</v>
      </c>
      <c r="K76" s="298">
        <f>K77+K78+K79</f>
        <v>0</v>
      </c>
    </row>
    <row r="77" spans="1:12" hidden="1" collapsed="1">
      <c r="A77" s="292">
        <v>2</v>
      </c>
      <c r="B77" s="292">
        <v>8</v>
      </c>
      <c r="C77" s="292">
        <v>1</v>
      </c>
      <c r="D77" s="292">
        <v>1</v>
      </c>
      <c r="E77" s="292">
        <v>1</v>
      </c>
      <c r="F77" s="292">
        <v>1</v>
      </c>
      <c r="G77" s="297" t="s">
        <v>339</v>
      </c>
      <c r="H77" s="290">
        <v>48</v>
      </c>
      <c r="I77" s="298"/>
      <c r="J77" s="298"/>
      <c r="K77" s="298"/>
    </row>
    <row r="78" spans="1:12" hidden="1" collapsed="1">
      <c r="A78" s="292">
        <v>2</v>
      </c>
      <c r="B78" s="292">
        <v>8</v>
      </c>
      <c r="C78" s="292">
        <v>1</v>
      </c>
      <c r="D78" s="292">
        <v>1</v>
      </c>
      <c r="E78" s="292">
        <v>1</v>
      </c>
      <c r="F78" s="292">
        <v>2</v>
      </c>
      <c r="G78" s="297" t="s">
        <v>340</v>
      </c>
      <c r="H78" s="290">
        <v>49</v>
      </c>
      <c r="I78" s="298"/>
      <c r="J78" s="298"/>
      <c r="K78" s="298"/>
    </row>
    <row r="79" spans="1:12" hidden="1" collapsed="1">
      <c r="A79" s="292">
        <v>2</v>
      </c>
      <c r="B79" s="292">
        <v>8</v>
      </c>
      <c r="C79" s="292">
        <v>1</v>
      </c>
      <c r="D79" s="292">
        <v>1</v>
      </c>
      <c r="E79" s="292">
        <v>1</v>
      </c>
      <c r="F79" s="292">
        <v>3</v>
      </c>
      <c r="G79" s="300" t="s">
        <v>115</v>
      </c>
      <c r="H79" s="290">
        <v>50</v>
      </c>
      <c r="I79" s="298"/>
      <c r="J79" s="298"/>
      <c r="K79" s="298"/>
    </row>
    <row r="80" spans="1:12" hidden="1" collapsed="1">
      <c r="A80" s="292">
        <v>2</v>
      </c>
      <c r="B80" s="292">
        <v>8</v>
      </c>
      <c r="C80" s="292">
        <v>1</v>
      </c>
      <c r="D80" s="292">
        <v>2</v>
      </c>
      <c r="E80" s="292"/>
      <c r="F80" s="292"/>
      <c r="G80" s="297" t="s">
        <v>116</v>
      </c>
      <c r="H80" s="290">
        <v>51</v>
      </c>
      <c r="I80" s="298"/>
      <c r="J80" s="298"/>
      <c r="K80" s="298"/>
    </row>
    <row r="81" spans="1:12" ht="36" hidden="1" customHeight="1" collapsed="1">
      <c r="A81" s="302">
        <v>2</v>
      </c>
      <c r="B81" s="302">
        <v>9</v>
      </c>
      <c r="C81" s="302"/>
      <c r="D81" s="302"/>
      <c r="E81" s="302"/>
      <c r="F81" s="302"/>
      <c r="G81" s="296" t="s">
        <v>341</v>
      </c>
      <c r="H81" s="294">
        <v>52</v>
      </c>
      <c r="I81" s="295"/>
      <c r="J81" s="295"/>
      <c r="K81" s="295"/>
      <c r="L81"/>
    </row>
    <row r="82" spans="1:12" ht="48" hidden="1" customHeight="1" collapsed="1">
      <c r="A82" s="291">
        <v>3</v>
      </c>
      <c r="B82" s="291"/>
      <c r="C82" s="291"/>
      <c r="D82" s="291"/>
      <c r="E82" s="291"/>
      <c r="F82" s="291"/>
      <c r="G82" s="296" t="s">
        <v>342</v>
      </c>
      <c r="H82" s="294">
        <v>53</v>
      </c>
      <c r="I82" s="295">
        <f>I83+I89+I90</f>
        <v>0</v>
      </c>
      <c r="J82" s="295">
        <f>J83+J89+J90</f>
        <v>0</v>
      </c>
      <c r="K82" s="295">
        <f>K83+K89+K90</f>
        <v>0</v>
      </c>
      <c r="L82"/>
    </row>
    <row r="83" spans="1:12" ht="24" hidden="1" customHeight="1" collapsed="1">
      <c r="A83" s="291">
        <v>3</v>
      </c>
      <c r="B83" s="291">
        <v>1</v>
      </c>
      <c r="C83" s="291"/>
      <c r="D83" s="291"/>
      <c r="E83" s="291"/>
      <c r="F83" s="291"/>
      <c r="G83" s="296" t="s">
        <v>130</v>
      </c>
      <c r="H83" s="294">
        <v>54</v>
      </c>
      <c r="I83" s="295">
        <f>I84+I85+I86+I87+I88</f>
        <v>0</v>
      </c>
      <c r="J83" s="295">
        <f>J84+J85+J86+J87+J88</f>
        <v>0</v>
      </c>
      <c r="K83" s="295">
        <f>K84+K85+K86+K87+K88</f>
        <v>0</v>
      </c>
      <c r="L83"/>
    </row>
    <row r="84" spans="1:12" ht="24" hidden="1" customHeight="1" collapsed="1">
      <c r="A84" s="303">
        <v>3</v>
      </c>
      <c r="B84" s="303">
        <v>1</v>
      </c>
      <c r="C84" s="303">
        <v>1</v>
      </c>
      <c r="D84" s="304"/>
      <c r="E84" s="304"/>
      <c r="F84" s="304"/>
      <c r="G84" s="297" t="s">
        <v>343</v>
      </c>
      <c r="H84" s="290">
        <v>55</v>
      </c>
      <c r="I84" s="298"/>
      <c r="J84" s="298"/>
      <c r="K84" s="298"/>
      <c r="L84"/>
    </row>
    <row r="85" spans="1:12" hidden="1" collapsed="1">
      <c r="A85" s="303">
        <v>3</v>
      </c>
      <c r="B85" s="303">
        <v>1</v>
      </c>
      <c r="C85" s="303">
        <v>2</v>
      </c>
      <c r="D85" s="303"/>
      <c r="E85" s="304"/>
      <c r="F85" s="304"/>
      <c r="G85" s="300" t="s">
        <v>147</v>
      </c>
      <c r="H85" s="290">
        <v>56</v>
      </c>
      <c r="I85" s="298"/>
      <c r="J85" s="298"/>
      <c r="K85" s="298"/>
    </row>
    <row r="86" spans="1:12" hidden="1" collapsed="1">
      <c r="A86" s="303">
        <v>3</v>
      </c>
      <c r="B86" s="303">
        <v>1</v>
      </c>
      <c r="C86" s="303">
        <v>3</v>
      </c>
      <c r="D86" s="303"/>
      <c r="E86" s="303"/>
      <c r="F86" s="303"/>
      <c r="G86" s="300" t="s">
        <v>152</v>
      </c>
      <c r="H86" s="290">
        <v>57</v>
      </c>
      <c r="I86" s="298"/>
      <c r="J86" s="298"/>
      <c r="K86" s="298"/>
    </row>
    <row r="87" spans="1:12" ht="24" hidden="1" customHeight="1" collapsed="1">
      <c r="A87" s="303">
        <v>3</v>
      </c>
      <c r="B87" s="303">
        <v>1</v>
      </c>
      <c r="C87" s="303">
        <v>4</v>
      </c>
      <c r="D87" s="303"/>
      <c r="E87" s="303"/>
      <c r="F87" s="303"/>
      <c r="G87" s="300" t="s">
        <v>161</v>
      </c>
      <c r="H87" s="290">
        <v>58</v>
      </c>
      <c r="I87" s="298"/>
      <c r="J87" s="298"/>
      <c r="K87" s="298"/>
      <c r="L87"/>
    </row>
    <row r="88" spans="1:12" ht="24" hidden="1" customHeight="1" collapsed="1">
      <c r="A88" s="303">
        <v>3</v>
      </c>
      <c r="B88" s="303">
        <v>1</v>
      </c>
      <c r="C88" s="303">
        <v>5</v>
      </c>
      <c r="D88" s="303"/>
      <c r="E88" s="303"/>
      <c r="F88" s="303"/>
      <c r="G88" s="300" t="s">
        <v>344</v>
      </c>
      <c r="H88" s="290">
        <v>59</v>
      </c>
      <c r="I88" s="298"/>
      <c r="J88" s="298"/>
      <c r="K88" s="298"/>
      <c r="L88"/>
    </row>
    <row r="89" spans="1:12" ht="36" hidden="1" customHeight="1" collapsed="1">
      <c r="A89" s="304">
        <v>3</v>
      </c>
      <c r="B89" s="304">
        <v>2</v>
      </c>
      <c r="C89" s="304"/>
      <c r="D89" s="304"/>
      <c r="E89" s="304"/>
      <c r="F89" s="304"/>
      <c r="G89" s="305" t="s">
        <v>345</v>
      </c>
      <c r="H89" s="294">
        <v>60</v>
      </c>
      <c r="I89" s="295"/>
      <c r="J89" s="295"/>
      <c r="K89" s="295"/>
      <c r="L89"/>
    </row>
    <row r="90" spans="1:12" ht="24" hidden="1" customHeight="1" collapsed="1">
      <c r="A90" s="304">
        <v>3</v>
      </c>
      <c r="B90" s="304">
        <v>3</v>
      </c>
      <c r="C90" s="304"/>
      <c r="D90" s="304"/>
      <c r="E90" s="304"/>
      <c r="F90" s="304"/>
      <c r="G90" s="305" t="s">
        <v>204</v>
      </c>
      <c r="H90" s="294">
        <v>61</v>
      </c>
      <c r="I90" s="295"/>
      <c r="J90" s="295"/>
      <c r="K90" s="295"/>
      <c r="L90"/>
    </row>
    <row r="91" spans="1:12">
      <c r="A91" s="291"/>
      <c r="B91" s="291"/>
      <c r="C91" s="291"/>
      <c r="D91" s="291"/>
      <c r="E91" s="291"/>
      <c r="F91" s="291"/>
      <c r="G91" s="296" t="s">
        <v>346</v>
      </c>
      <c r="H91" s="294">
        <v>62</v>
      </c>
      <c r="I91" s="295">
        <f>I30+I82</f>
        <v>0</v>
      </c>
      <c r="J91" s="295">
        <f>J30+J82</f>
        <v>137073.61000000002</v>
      </c>
      <c r="K91" s="295">
        <f>K30+K82</f>
        <v>0</v>
      </c>
    </row>
    <row r="92" spans="1:12">
      <c r="A92" s="306"/>
      <c r="B92" s="306"/>
      <c r="C92" s="306"/>
      <c r="D92" s="307"/>
      <c r="E92" s="307"/>
      <c r="F92" s="307"/>
      <c r="G92" s="307"/>
      <c r="H92" s="275"/>
      <c r="I92" s="308"/>
      <c r="J92" s="308"/>
      <c r="K92" s="309"/>
    </row>
    <row r="93" spans="1:12">
      <c r="A93" s="308" t="s">
        <v>347</v>
      </c>
      <c r="B93" s="271"/>
      <c r="C93" s="271"/>
      <c r="D93" s="271"/>
      <c r="E93" s="271"/>
      <c r="F93" s="271"/>
      <c r="G93" s="271"/>
      <c r="H93" s="310"/>
      <c r="I93" s="311"/>
      <c r="J93" s="271"/>
      <c r="K93" s="271"/>
    </row>
    <row r="94" spans="1:12">
      <c r="A94" s="312" t="s">
        <v>230</v>
      </c>
      <c r="B94" s="313"/>
      <c r="C94" s="313"/>
      <c r="D94" s="313"/>
      <c r="E94" s="313"/>
      <c r="F94" s="313"/>
      <c r="G94" s="313"/>
      <c r="H94" s="314"/>
      <c r="I94" s="229"/>
      <c r="J94" s="449" t="s">
        <v>231</v>
      </c>
      <c r="K94" s="449"/>
    </row>
    <row r="95" spans="1:12">
      <c r="A95" s="456" t="s">
        <v>348</v>
      </c>
      <c r="B95" s="448"/>
      <c r="C95" s="448"/>
      <c r="D95" s="448"/>
      <c r="E95" s="448"/>
      <c r="F95" s="448"/>
      <c r="G95" s="448"/>
      <c r="H95" s="315"/>
      <c r="I95" s="316" t="s">
        <v>224</v>
      </c>
      <c r="J95" s="452" t="s">
        <v>225</v>
      </c>
      <c r="K95" s="452"/>
    </row>
    <row r="96" spans="1:12">
      <c r="A96" s="308"/>
      <c r="B96" s="308"/>
      <c r="C96" s="317"/>
      <c r="D96" s="308"/>
      <c r="E96" s="308"/>
      <c r="F96" s="447"/>
      <c r="G96" s="448"/>
      <c r="H96" s="315"/>
      <c r="I96" s="318"/>
      <c r="J96" s="319"/>
      <c r="K96" s="319"/>
    </row>
    <row r="97" spans="1:11">
      <c r="A97" s="313" t="s">
        <v>226</v>
      </c>
      <c r="B97" s="313"/>
      <c r="C97" s="313"/>
      <c r="D97" s="313"/>
      <c r="E97" s="313"/>
      <c r="F97" s="313"/>
      <c r="G97" s="313"/>
      <c r="H97" s="315"/>
      <c r="I97" s="229"/>
      <c r="J97" s="449" t="s">
        <v>227</v>
      </c>
      <c r="K97" s="449"/>
    </row>
    <row r="98" spans="1:11" ht="30.75" customHeight="1">
      <c r="A98" s="450" t="s">
        <v>349</v>
      </c>
      <c r="B98" s="451"/>
      <c r="C98" s="451"/>
      <c r="D98" s="451"/>
      <c r="E98" s="451"/>
      <c r="F98" s="451"/>
      <c r="G98" s="451"/>
      <c r="H98" s="314"/>
      <c r="I98" s="316" t="s">
        <v>224</v>
      </c>
      <c r="J98" s="452" t="s">
        <v>225</v>
      </c>
      <c r="K98" s="452"/>
    </row>
  </sheetData>
  <mergeCells count="26">
    <mergeCell ref="A11:K11"/>
    <mergeCell ref="A5:K5"/>
    <mergeCell ref="A6:K6"/>
    <mergeCell ref="A7:K7"/>
    <mergeCell ref="G8:K8"/>
    <mergeCell ref="A9:K9"/>
    <mergeCell ref="A12:K12"/>
    <mergeCell ref="A13:K13"/>
    <mergeCell ref="A15:K15"/>
    <mergeCell ref="A16:K16"/>
    <mergeCell ref="A18:K18"/>
    <mergeCell ref="F96:G96"/>
    <mergeCell ref="J97:K97"/>
    <mergeCell ref="A98:G98"/>
    <mergeCell ref="J98:K98"/>
    <mergeCell ref="I27:I28"/>
    <mergeCell ref="J27:K27"/>
    <mergeCell ref="A29:F29"/>
    <mergeCell ref="J94:K94"/>
    <mergeCell ref="A95:G95"/>
    <mergeCell ref="J95:K95"/>
    <mergeCell ref="A25:F28"/>
    <mergeCell ref="G25:G28"/>
    <mergeCell ref="H25:H28"/>
    <mergeCell ref="I25:K25"/>
    <mergeCell ref="I26:K2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CA9AC-FFAA-463D-B960-507C4611AD87}">
  <dimension ref="A1:K57"/>
  <sheetViews>
    <sheetView topLeftCell="A29" workbookViewId="0">
      <selection activeCell="N48" sqref="N48"/>
    </sheetView>
  </sheetViews>
  <sheetFormatPr defaultRowHeight="12.75"/>
  <cols>
    <col min="1" max="1" width="9.28515625" customWidth="1"/>
    <col min="2" max="2" width="24.7109375" customWidth="1"/>
    <col min="3" max="3" width="9.42578125" customWidth="1"/>
    <col min="4" max="4" width="10" customWidth="1"/>
    <col min="5" max="5" width="10.85546875" customWidth="1"/>
    <col min="6" max="6" width="8.28515625" customWidth="1"/>
    <col min="7" max="7" width="8" customWidth="1"/>
    <col min="8" max="8" width="8.28515625" customWidth="1"/>
  </cols>
  <sheetData>
    <row r="1" spans="1:8" ht="1.5" customHeight="1"/>
    <row r="2" spans="1:8">
      <c r="E2" s="487" t="s">
        <v>355</v>
      </c>
      <c r="F2" s="487"/>
      <c r="G2" s="487"/>
      <c r="H2" s="487"/>
    </row>
    <row r="3" spans="1:8">
      <c r="A3" s="245"/>
      <c r="E3" s="487" t="s">
        <v>356</v>
      </c>
      <c r="F3" s="487"/>
      <c r="G3" s="487"/>
      <c r="H3" s="487"/>
    </row>
    <row r="4" spans="1:8">
      <c r="E4" s="487" t="s">
        <v>357</v>
      </c>
      <c r="F4" s="487"/>
      <c r="G4" s="487"/>
      <c r="H4" s="487"/>
    </row>
    <row r="5" spans="1:8">
      <c r="E5" s="487" t="s">
        <v>358</v>
      </c>
      <c r="F5" s="487"/>
      <c r="G5" s="487"/>
      <c r="H5" s="487"/>
    </row>
    <row r="6" spans="1:8">
      <c r="E6" s="487" t="s">
        <v>359</v>
      </c>
      <c r="F6" s="487"/>
      <c r="G6" s="487"/>
      <c r="H6" s="487"/>
    </row>
    <row r="7" spans="1:8" ht="9" customHeight="1">
      <c r="F7" s="246"/>
      <c r="G7" s="246"/>
      <c r="H7" s="246"/>
    </row>
    <row r="8" spans="1:8" ht="15">
      <c r="B8" s="247" t="s">
        <v>289</v>
      </c>
      <c r="C8" s="248"/>
      <c r="D8" s="248"/>
    </row>
    <row r="9" spans="1:8">
      <c r="A9" s="473" t="s">
        <v>245</v>
      </c>
      <c r="B9" s="472"/>
      <c r="C9" s="473"/>
      <c r="D9" s="473"/>
      <c r="E9" s="249"/>
      <c r="F9" s="249"/>
      <c r="G9" s="249"/>
      <c r="H9" s="249"/>
    </row>
    <row r="10" spans="1:8" ht="9" customHeight="1"/>
    <row r="11" spans="1:8">
      <c r="A11" s="475" t="s">
        <v>360</v>
      </c>
      <c r="B11" s="475"/>
      <c r="C11" s="475"/>
      <c r="D11" s="475"/>
      <c r="E11" s="475"/>
      <c r="F11" s="475"/>
      <c r="G11" s="475"/>
      <c r="H11" s="475"/>
    </row>
    <row r="12" spans="1:8" ht="5.25" customHeight="1">
      <c r="B12" s="245"/>
      <c r="C12" s="245"/>
      <c r="D12" s="245"/>
      <c r="E12" s="245"/>
      <c r="F12" s="245"/>
      <c r="G12" s="245"/>
      <c r="H12" s="245"/>
    </row>
    <row r="13" spans="1:8">
      <c r="F13" s="469" t="s">
        <v>361</v>
      </c>
      <c r="G13" s="469"/>
      <c r="H13" s="469"/>
    </row>
    <row r="14" spans="1:8">
      <c r="C14" s="476"/>
      <c r="D14" s="476"/>
      <c r="E14" s="476"/>
      <c r="F14" s="245"/>
      <c r="G14" s="477" t="s">
        <v>362</v>
      </c>
      <c r="H14" s="477"/>
    </row>
    <row r="15" spans="1:8">
      <c r="A15" s="478" t="s">
        <v>25</v>
      </c>
      <c r="B15" s="478" t="s">
        <v>26</v>
      </c>
      <c r="C15" s="481" t="s">
        <v>363</v>
      </c>
      <c r="D15" s="484" t="s">
        <v>319</v>
      </c>
      <c r="E15" s="484"/>
      <c r="F15" s="484"/>
      <c r="G15" s="484"/>
      <c r="H15" s="484"/>
    </row>
    <row r="16" spans="1:8">
      <c r="A16" s="479"/>
      <c r="B16" s="479"/>
      <c r="C16" s="482"/>
      <c r="D16" s="485" t="s">
        <v>364</v>
      </c>
      <c r="E16" s="485" t="s">
        <v>365</v>
      </c>
      <c r="F16" s="485" t="s">
        <v>366</v>
      </c>
      <c r="G16" s="485" t="s">
        <v>367</v>
      </c>
      <c r="H16" s="485" t="s">
        <v>368</v>
      </c>
    </row>
    <row r="17" spans="1:8" ht="13.5" customHeight="1">
      <c r="A17" s="479"/>
      <c r="B17" s="479"/>
      <c r="C17" s="482"/>
      <c r="D17" s="485"/>
      <c r="E17" s="485"/>
      <c r="F17" s="485"/>
      <c r="G17" s="485"/>
      <c r="H17" s="486"/>
    </row>
    <row r="18" spans="1:8" ht="27.75" customHeight="1">
      <c r="A18" s="479"/>
      <c r="B18" s="479"/>
      <c r="C18" s="482"/>
      <c r="D18" s="485"/>
      <c r="E18" s="485"/>
      <c r="F18" s="485"/>
      <c r="G18" s="485"/>
      <c r="H18" s="486"/>
    </row>
    <row r="19" spans="1:8" ht="17.25" customHeight="1">
      <c r="A19" s="480"/>
      <c r="B19" s="480"/>
      <c r="C19" s="483"/>
      <c r="D19" s="250" t="s">
        <v>232</v>
      </c>
      <c r="E19" s="250" t="s">
        <v>303</v>
      </c>
      <c r="F19" s="250" t="s">
        <v>237</v>
      </c>
      <c r="G19" s="250" t="s">
        <v>241</v>
      </c>
      <c r="H19" s="251" t="s">
        <v>369</v>
      </c>
    </row>
    <row r="20" spans="1:8">
      <c r="A20" s="252" t="s">
        <v>370</v>
      </c>
      <c r="B20" s="253" t="s">
        <v>38</v>
      </c>
      <c r="C20" s="254">
        <f t="shared" ref="C20:C34" si="0">(D20+E20+F20+G20+H20)</f>
        <v>117223.95999999999</v>
      </c>
      <c r="D20" s="255">
        <v>68697.02</v>
      </c>
      <c r="E20" s="255"/>
      <c r="F20" s="256">
        <v>47325.26</v>
      </c>
      <c r="G20" s="255">
        <v>1201.68</v>
      </c>
      <c r="H20" s="255"/>
    </row>
    <row r="21" spans="1:8">
      <c r="A21" s="252"/>
      <c r="B21" s="253" t="s">
        <v>371</v>
      </c>
      <c r="C21" s="257">
        <f t="shared" si="0"/>
        <v>0</v>
      </c>
      <c r="D21" s="255"/>
      <c r="E21" s="255"/>
      <c r="F21" s="255"/>
      <c r="G21" s="255"/>
      <c r="H21" s="255"/>
    </row>
    <row r="22" spans="1:8">
      <c r="A22" s="252"/>
      <c r="B22" s="253" t="s">
        <v>372</v>
      </c>
      <c r="C22" s="254">
        <f t="shared" si="0"/>
        <v>19436.599999999999</v>
      </c>
      <c r="D22" s="256">
        <v>10150.33</v>
      </c>
      <c r="E22" s="255"/>
      <c r="F22" s="256">
        <v>8978.34</v>
      </c>
      <c r="G22" s="255">
        <v>307.93</v>
      </c>
      <c r="H22" s="255"/>
    </row>
    <row r="23" spans="1:8">
      <c r="A23" s="252" t="s">
        <v>373</v>
      </c>
      <c r="B23" s="253" t="s">
        <v>374</v>
      </c>
      <c r="C23" s="257">
        <f t="shared" si="0"/>
        <v>1888.6100000000001</v>
      </c>
      <c r="D23" s="255">
        <v>1121.96</v>
      </c>
      <c r="E23" s="255"/>
      <c r="F23" s="255">
        <v>737.22</v>
      </c>
      <c r="G23" s="255">
        <v>29.43</v>
      </c>
      <c r="H23" s="255"/>
    </row>
    <row r="24" spans="1:8" ht="21.75" customHeight="1">
      <c r="A24" s="252" t="s">
        <v>375</v>
      </c>
      <c r="B24" s="270" t="s">
        <v>376</v>
      </c>
      <c r="C24" s="257">
        <f t="shared" si="0"/>
        <v>16262.259999999998</v>
      </c>
      <c r="D24" s="258">
        <f>(D25+D26+D27+D28+D29+D30+D31+D32+D33+D34+D35+D41+D42+D43)</f>
        <v>10581.589999999998</v>
      </c>
      <c r="E24" s="253">
        <f t="shared" ref="E24:G24" si="1">(E25+E26+E27+E28+E29+E30+E31+E32+E33+E34+E35+E41+E42+E43)</f>
        <v>0</v>
      </c>
      <c r="F24" s="253">
        <f t="shared" si="1"/>
        <v>375.89</v>
      </c>
      <c r="G24" s="253">
        <f t="shared" si="1"/>
        <v>5304.78</v>
      </c>
      <c r="H24" s="253">
        <f>(H25+H26+H27+H28+H29+H30+H31+H32+H33+H34+H35+H41+H42+H43)</f>
        <v>0</v>
      </c>
    </row>
    <row r="25" spans="1:8">
      <c r="A25" s="252" t="s">
        <v>377</v>
      </c>
      <c r="B25" s="259" t="s">
        <v>43</v>
      </c>
      <c r="C25" s="257">
        <f t="shared" si="0"/>
        <v>4972.7699999999995</v>
      </c>
      <c r="D25" s="255"/>
      <c r="E25" s="255"/>
      <c r="F25" s="255"/>
      <c r="G25" s="255">
        <f>195.69+1087.89+1484.75+197.25+289.79+1225.16+492.24</f>
        <v>4972.7699999999995</v>
      </c>
      <c r="H25" s="255"/>
    </row>
    <row r="26" spans="1:8" ht="24">
      <c r="A26" s="252" t="s">
        <v>378</v>
      </c>
      <c r="B26" s="259" t="s">
        <v>379</v>
      </c>
      <c r="C26" s="257">
        <f t="shared" si="0"/>
        <v>10.7</v>
      </c>
      <c r="D26" s="255">
        <f>10.7</f>
        <v>10.7</v>
      </c>
      <c r="E26" s="255"/>
      <c r="F26" s="255"/>
      <c r="G26" s="255"/>
      <c r="H26" s="255"/>
    </row>
    <row r="27" spans="1:8" ht="24">
      <c r="A27" s="252" t="s">
        <v>380</v>
      </c>
      <c r="B27" s="259" t="s">
        <v>381</v>
      </c>
      <c r="C27" s="254">
        <f t="shared" si="0"/>
        <v>138.29</v>
      </c>
      <c r="D27" s="256">
        <f>79.61+58.68</f>
        <v>138.29</v>
      </c>
      <c r="E27" s="255"/>
      <c r="F27" s="255"/>
      <c r="G27" s="255"/>
      <c r="H27" s="255"/>
    </row>
    <row r="28" spans="1:8" ht="24">
      <c r="A28" s="252" t="s">
        <v>382</v>
      </c>
      <c r="B28" s="259" t="s">
        <v>383</v>
      </c>
      <c r="C28" s="257">
        <f t="shared" si="0"/>
        <v>0</v>
      </c>
      <c r="D28" s="256"/>
      <c r="E28" s="255"/>
      <c r="F28" s="255"/>
      <c r="G28" s="255"/>
      <c r="H28" s="255"/>
    </row>
    <row r="29" spans="1:8" ht="24">
      <c r="A29" s="252" t="s">
        <v>384</v>
      </c>
      <c r="B29" s="259" t="s">
        <v>385</v>
      </c>
      <c r="C29" s="257">
        <f t="shared" si="0"/>
        <v>0</v>
      </c>
      <c r="D29" s="255"/>
      <c r="E29" s="255"/>
      <c r="F29" s="255"/>
      <c r="G29" s="255"/>
      <c r="H29" s="255"/>
    </row>
    <row r="30" spans="1:8">
      <c r="A30" s="252" t="s">
        <v>386</v>
      </c>
      <c r="B30" s="259" t="s">
        <v>48</v>
      </c>
      <c r="C30" s="257">
        <f t="shared" si="0"/>
        <v>0</v>
      </c>
      <c r="D30" s="255"/>
      <c r="E30" s="255"/>
      <c r="F30" s="255"/>
      <c r="G30" s="255"/>
      <c r="H30" s="255"/>
    </row>
    <row r="31" spans="1:8" ht="24">
      <c r="A31" s="252" t="s">
        <v>387</v>
      </c>
      <c r="B31" s="259" t="s">
        <v>49</v>
      </c>
      <c r="C31" s="257">
        <f t="shared" si="0"/>
        <v>0</v>
      </c>
      <c r="D31" s="255"/>
      <c r="E31" s="255"/>
      <c r="F31" s="255"/>
      <c r="G31" s="255"/>
      <c r="H31" s="255"/>
    </row>
    <row r="32" spans="1:8" ht="24">
      <c r="A32" s="252" t="s">
        <v>388</v>
      </c>
      <c r="B32" s="260" t="s">
        <v>389</v>
      </c>
      <c r="C32" s="257">
        <f t="shared" si="0"/>
        <v>4123.8999999999996</v>
      </c>
      <c r="D32" s="255">
        <f>3505.31+618.59</f>
        <v>4123.8999999999996</v>
      </c>
      <c r="E32" s="255"/>
      <c r="F32" s="255"/>
      <c r="G32" s="255"/>
      <c r="H32" s="255"/>
    </row>
    <row r="33" spans="1:8" ht="23.25" customHeight="1">
      <c r="A33" s="252" t="s">
        <v>390</v>
      </c>
      <c r="B33" s="259" t="s">
        <v>391</v>
      </c>
      <c r="C33" s="257">
        <f t="shared" si="0"/>
        <v>72.83</v>
      </c>
      <c r="D33" s="255">
        <f>72.83</f>
        <v>72.83</v>
      </c>
      <c r="E33" s="255"/>
      <c r="F33" s="255"/>
      <c r="G33" s="255"/>
      <c r="H33" s="255"/>
    </row>
    <row r="34" spans="1:8">
      <c r="A34" s="252" t="s">
        <v>392</v>
      </c>
      <c r="B34" s="259" t="s">
        <v>52</v>
      </c>
      <c r="C34" s="257">
        <f t="shared" si="0"/>
        <v>6.96</v>
      </c>
      <c r="D34" s="255"/>
      <c r="E34" s="255"/>
      <c r="F34" s="255">
        <f>6.96</f>
        <v>6.96</v>
      </c>
      <c r="G34" s="255"/>
      <c r="H34" s="255"/>
    </row>
    <row r="35" spans="1:8" ht="24" customHeight="1">
      <c r="A35" s="252" t="s">
        <v>393</v>
      </c>
      <c r="B35" s="259" t="s">
        <v>54</v>
      </c>
      <c r="C35" s="254">
        <f>(D35+E35+F35+G35+H35)</f>
        <v>5616.99</v>
      </c>
      <c r="D35" s="258">
        <f>(D37+D38+D39+D40)</f>
        <v>5616.99</v>
      </c>
      <c r="E35" s="253">
        <f>(E37+E38+E39+E40)</f>
        <v>0</v>
      </c>
      <c r="F35" s="253">
        <f>(F37+F38+F39+F40)</f>
        <v>0</v>
      </c>
      <c r="G35" s="253">
        <f>(G37+G38+G39+G40)</f>
        <v>0</v>
      </c>
      <c r="H35" s="253">
        <f>(H37+H38+H39+H40)</f>
        <v>0</v>
      </c>
    </row>
    <row r="36" spans="1:8">
      <c r="A36" s="252"/>
      <c r="B36" s="253" t="s">
        <v>371</v>
      </c>
      <c r="C36" s="257"/>
      <c r="D36" s="253"/>
      <c r="E36" s="255"/>
      <c r="F36" s="255"/>
      <c r="G36" s="255"/>
      <c r="H36" s="255"/>
    </row>
    <row r="37" spans="1:8">
      <c r="A37" s="252"/>
      <c r="B37" s="259" t="s">
        <v>394</v>
      </c>
      <c r="C37" s="254">
        <f t="shared" ref="C37:C48" si="2">(D37+E37+F37+G37+H37)</f>
        <v>5174.78</v>
      </c>
      <c r="D37" s="258">
        <f>3056.81+2117.97</f>
        <v>5174.78</v>
      </c>
      <c r="E37" s="255"/>
      <c r="F37" s="255"/>
      <c r="G37" s="255"/>
      <c r="H37" s="255"/>
    </row>
    <row r="38" spans="1:8">
      <c r="A38" s="252"/>
      <c r="B38" s="259" t="s">
        <v>395</v>
      </c>
      <c r="C38" s="257">
        <f t="shared" si="2"/>
        <v>0</v>
      </c>
      <c r="D38" s="253"/>
      <c r="E38" s="255"/>
      <c r="F38" s="255"/>
      <c r="G38" s="255"/>
      <c r="H38" s="255"/>
    </row>
    <row r="39" spans="1:8">
      <c r="A39" s="252"/>
      <c r="B39" s="259" t="s">
        <v>396</v>
      </c>
      <c r="C39" s="257">
        <f t="shared" si="2"/>
        <v>442.21</v>
      </c>
      <c r="D39" s="253">
        <f>442.21</f>
        <v>442.21</v>
      </c>
      <c r="E39" s="255"/>
      <c r="F39" s="255"/>
      <c r="G39" s="255"/>
      <c r="H39" s="255"/>
    </row>
    <row r="40" spans="1:8">
      <c r="A40" s="252"/>
      <c r="B40" s="259" t="s">
        <v>397</v>
      </c>
      <c r="C40" s="257">
        <f t="shared" si="2"/>
        <v>0</v>
      </c>
      <c r="D40" s="253"/>
      <c r="E40" s="255"/>
      <c r="F40" s="255"/>
      <c r="G40" s="255"/>
      <c r="H40" s="255"/>
    </row>
    <row r="41" spans="1:8" ht="36">
      <c r="A41" s="252" t="s">
        <v>398</v>
      </c>
      <c r="B41" s="259" t="s">
        <v>55</v>
      </c>
      <c r="C41" s="254">
        <f t="shared" si="2"/>
        <v>96.8</v>
      </c>
      <c r="D41" s="255">
        <f>96.8</f>
        <v>96.8</v>
      </c>
      <c r="E41" s="255"/>
      <c r="F41" s="256"/>
      <c r="G41" s="255"/>
      <c r="H41" s="255"/>
    </row>
    <row r="42" spans="1:8">
      <c r="A42" s="252" t="s">
        <v>399</v>
      </c>
      <c r="B42" s="259" t="s">
        <v>56</v>
      </c>
      <c r="C42" s="257">
        <f t="shared" si="2"/>
        <v>0</v>
      </c>
      <c r="D42" s="255"/>
      <c r="E42" s="255"/>
      <c r="F42" s="255"/>
      <c r="G42" s="255"/>
      <c r="H42" s="255"/>
    </row>
    <row r="43" spans="1:8" ht="24">
      <c r="A43" s="252" t="s">
        <v>400</v>
      </c>
      <c r="B43" s="259" t="s">
        <v>58</v>
      </c>
      <c r="C43" s="254">
        <f t="shared" si="2"/>
        <v>1223.02</v>
      </c>
      <c r="D43" s="258">
        <f>117.39+105.99+14+200+84.7</f>
        <v>522.08000000000004</v>
      </c>
      <c r="E43" s="253"/>
      <c r="F43" s="253">
        <f>368.93</f>
        <v>368.93</v>
      </c>
      <c r="G43" s="253">
        <f>332.01</f>
        <v>332.01</v>
      </c>
      <c r="H43" s="253"/>
    </row>
    <row r="44" spans="1:8">
      <c r="A44" s="252" t="s">
        <v>401</v>
      </c>
      <c r="B44" s="253" t="s">
        <v>336</v>
      </c>
      <c r="C44" s="257">
        <f t="shared" si="2"/>
        <v>0</v>
      </c>
      <c r="D44" s="255"/>
      <c r="E44" s="255"/>
      <c r="F44" s="255"/>
      <c r="G44" s="255"/>
      <c r="H44" s="255"/>
    </row>
    <row r="45" spans="1:8" ht="24">
      <c r="A45" s="252" t="s">
        <v>402</v>
      </c>
      <c r="B45" s="269" t="s">
        <v>403</v>
      </c>
      <c r="C45" s="254">
        <f t="shared" si="2"/>
        <v>1698.78</v>
      </c>
      <c r="D45" s="256">
        <v>1609.47</v>
      </c>
      <c r="E45" s="255"/>
      <c r="F45" s="255">
        <v>89.31</v>
      </c>
      <c r="G45" s="255"/>
      <c r="H45" s="255"/>
    </row>
    <row r="46" spans="1:8" hidden="1">
      <c r="A46" s="252" t="s">
        <v>404</v>
      </c>
      <c r="B46" s="253" t="s">
        <v>405</v>
      </c>
      <c r="C46" s="254">
        <f t="shared" si="2"/>
        <v>0</v>
      </c>
      <c r="D46" s="256"/>
      <c r="E46" s="255"/>
      <c r="F46" s="255"/>
      <c r="G46" s="255"/>
      <c r="H46" s="255"/>
    </row>
    <row r="47" spans="1:8" ht="11.25" customHeight="1">
      <c r="A47" s="252"/>
      <c r="B47" s="253"/>
      <c r="C47" s="257">
        <f t="shared" si="2"/>
        <v>0</v>
      </c>
      <c r="D47" s="255"/>
      <c r="E47" s="255"/>
      <c r="F47" s="255"/>
      <c r="G47" s="255"/>
      <c r="H47" s="255"/>
    </row>
    <row r="48" spans="1:8">
      <c r="A48" s="261"/>
      <c r="B48" s="262" t="s">
        <v>406</v>
      </c>
      <c r="C48" s="254">
        <f t="shared" si="2"/>
        <v>137073.60999999999</v>
      </c>
      <c r="D48" s="254">
        <f>(D20+D23+D24+D44+D45+D46)</f>
        <v>82010.040000000008</v>
      </c>
      <c r="E48" s="257">
        <f t="shared" ref="E48:H48" si="3">(E20+E23+E24+E44+E45+E47)</f>
        <v>0</v>
      </c>
      <c r="F48" s="254">
        <f t="shared" si="3"/>
        <v>48527.68</v>
      </c>
      <c r="G48" s="257">
        <f>(G20+G23+G24+G44+G45+G47)</f>
        <v>6535.8899999999994</v>
      </c>
      <c r="H48" s="257">
        <f t="shared" si="3"/>
        <v>0</v>
      </c>
    </row>
    <row r="49" spans="1:11" ht="10.5" customHeight="1">
      <c r="A49" s="263"/>
      <c r="B49" s="263"/>
      <c r="C49" s="263"/>
      <c r="D49" s="263"/>
      <c r="E49" s="263"/>
      <c r="F49" s="263"/>
      <c r="G49" s="263"/>
      <c r="H49" s="263"/>
    </row>
    <row r="50" spans="1:11" ht="14.25">
      <c r="A50" s="466" t="s">
        <v>230</v>
      </c>
      <c r="B50" s="466"/>
      <c r="C50" s="467"/>
      <c r="D50" s="467"/>
      <c r="E50" s="263"/>
      <c r="F50" s="468" t="s">
        <v>231</v>
      </c>
      <c r="G50" s="468"/>
      <c r="H50" s="468"/>
    </row>
    <row r="51" spans="1:11" ht="12.75" customHeight="1">
      <c r="A51" s="263"/>
      <c r="B51" s="263"/>
      <c r="C51" s="472" t="s">
        <v>407</v>
      </c>
      <c r="D51" s="472"/>
      <c r="E51" s="473" t="s">
        <v>408</v>
      </c>
      <c r="F51" s="473"/>
      <c r="G51" s="473"/>
      <c r="H51" s="473"/>
    </row>
    <row r="52" spans="1:11" ht="9" customHeight="1">
      <c r="A52" s="263"/>
      <c r="B52" s="263"/>
      <c r="C52" s="249"/>
      <c r="D52" s="249"/>
      <c r="E52" s="249"/>
      <c r="F52" s="249"/>
      <c r="G52" s="249"/>
      <c r="H52" s="249"/>
    </row>
    <row r="53" spans="1:11" ht="14.25" customHeight="1">
      <c r="A53" s="471" t="s">
        <v>409</v>
      </c>
      <c r="B53" s="471"/>
      <c r="C53" s="467"/>
      <c r="D53" s="467"/>
      <c r="E53" s="263"/>
      <c r="F53" s="474" t="s">
        <v>410</v>
      </c>
      <c r="G53" s="474"/>
      <c r="H53" s="474"/>
      <c r="I53" s="264"/>
      <c r="J53" s="264"/>
      <c r="K53" s="264"/>
    </row>
    <row r="54" spans="1:11" ht="12" customHeight="1">
      <c r="A54" s="471"/>
      <c r="B54" s="471"/>
      <c r="C54" s="472" t="s">
        <v>407</v>
      </c>
      <c r="D54" s="472"/>
      <c r="E54" s="473" t="s">
        <v>408</v>
      </c>
      <c r="F54" s="473"/>
      <c r="G54" s="473"/>
      <c r="H54" s="473"/>
    </row>
    <row r="55" spans="1:11" ht="9.75" customHeight="1">
      <c r="C55" s="249"/>
      <c r="D55" s="249"/>
      <c r="E55" s="249"/>
      <c r="F55" s="249"/>
      <c r="G55" s="469"/>
      <c r="H55" s="469"/>
    </row>
    <row r="56" spans="1:11" ht="1.5" customHeight="1"/>
    <row r="57" spans="1:11">
      <c r="A57" s="470" t="s">
        <v>413</v>
      </c>
      <c r="B57" s="470"/>
      <c r="C57" s="470"/>
      <c r="D57" s="470"/>
      <c r="E57" s="470"/>
    </row>
  </sheetData>
  <mergeCells count="31">
    <mergeCell ref="A9:D9"/>
    <mergeCell ref="E2:H2"/>
    <mergeCell ref="E3:H3"/>
    <mergeCell ref="E4:H4"/>
    <mergeCell ref="E5:H5"/>
    <mergeCell ref="E6:H6"/>
    <mergeCell ref="A11:H11"/>
    <mergeCell ref="F13:H13"/>
    <mergeCell ref="C14:E14"/>
    <mergeCell ref="G14:H14"/>
    <mergeCell ref="A15:A19"/>
    <mergeCell ref="B15:B19"/>
    <mergeCell ref="C15:C19"/>
    <mergeCell ref="D15:H15"/>
    <mergeCell ref="D16:D18"/>
    <mergeCell ref="E16:E18"/>
    <mergeCell ref="F16:F18"/>
    <mergeCell ref="G16:G18"/>
    <mergeCell ref="H16:H18"/>
    <mergeCell ref="A50:B50"/>
    <mergeCell ref="C50:D50"/>
    <mergeCell ref="F50:H50"/>
    <mergeCell ref="G55:H55"/>
    <mergeCell ref="A57:E57"/>
    <mergeCell ref="A53:B54"/>
    <mergeCell ref="C51:D51"/>
    <mergeCell ref="E51:H51"/>
    <mergeCell ref="C53:D53"/>
    <mergeCell ref="F53:H53"/>
    <mergeCell ref="C54:D54"/>
    <mergeCell ref="E54:H54"/>
  </mergeCells>
  <pageMargins left="0.15748031496062992" right="0.70866141732283472" top="0.15748031496062992" bottom="0.15748031496062992" header="0.15748031496062992" footer="0.15748031496062992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72018-080D-48DD-B5A4-4C7A830F13BE}">
  <dimension ref="A2:I35"/>
  <sheetViews>
    <sheetView topLeftCell="A15" workbookViewId="0">
      <selection activeCell="K31" sqref="K31"/>
    </sheetView>
  </sheetViews>
  <sheetFormatPr defaultRowHeight="15"/>
  <cols>
    <col min="1" max="1" width="6.42578125" style="229" customWidth="1"/>
    <col min="2" max="2" width="13.7109375" style="229" customWidth="1"/>
    <col min="3" max="3" width="11.5703125" style="229" customWidth="1"/>
    <col min="4" max="4" width="9.140625" style="229"/>
    <col min="5" max="5" width="7.140625" style="229" customWidth="1"/>
    <col min="6" max="6" width="13.7109375" style="229" customWidth="1"/>
    <col min="7" max="7" width="10" style="229" customWidth="1"/>
    <col min="8" max="8" width="13.5703125" style="229" customWidth="1"/>
    <col min="9" max="9" width="9.140625" style="229"/>
    <col min="257" max="257" width="6.42578125" customWidth="1"/>
    <col min="258" max="258" width="13.7109375" customWidth="1"/>
    <col min="259" max="259" width="11.5703125" customWidth="1"/>
    <col min="261" max="261" width="7.140625" customWidth="1"/>
    <col min="262" max="262" width="13.7109375" customWidth="1"/>
    <col min="263" max="263" width="10" customWidth="1"/>
    <col min="264" max="264" width="13.5703125" customWidth="1"/>
    <col min="513" max="513" width="6.42578125" customWidth="1"/>
    <col min="514" max="514" width="13.7109375" customWidth="1"/>
    <col min="515" max="515" width="11.5703125" customWidth="1"/>
    <col min="517" max="517" width="7.140625" customWidth="1"/>
    <col min="518" max="518" width="13.7109375" customWidth="1"/>
    <col min="519" max="519" width="10" customWidth="1"/>
    <col min="520" max="520" width="13.5703125" customWidth="1"/>
    <col min="769" max="769" width="6.42578125" customWidth="1"/>
    <col min="770" max="770" width="13.7109375" customWidth="1"/>
    <col min="771" max="771" width="11.5703125" customWidth="1"/>
    <col min="773" max="773" width="7.140625" customWidth="1"/>
    <col min="774" max="774" width="13.7109375" customWidth="1"/>
    <col min="775" max="775" width="10" customWidth="1"/>
    <col min="776" max="776" width="13.5703125" customWidth="1"/>
    <col min="1025" max="1025" width="6.42578125" customWidth="1"/>
    <col min="1026" max="1026" width="13.7109375" customWidth="1"/>
    <col min="1027" max="1027" width="11.5703125" customWidth="1"/>
    <col min="1029" max="1029" width="7.140625" customWidth="1"/>
    <col min="1030" max="1030" width="13.7109375" customWidth="1"/>
    <col min="1031" max="1031" width="10" customWidth="1"/>
    <col min="1032" max="1032" width="13.5703125" customWidth="1"/>
    <col min="1281" max="1281" width="6.42578125" customWidth="1"/>
    <col min="1282" max="1282" width="13.7109375" customWidth="1"/>
    <col min="1283" max="1283" width="11.5703125" customWidth="1"/>
    <col min="1285" max="1285" width="7.140625" customWidth="1"/>
    <col min="1286" max="1286" width="13.7109375" customWidth="1"/>
    <col min="1287" max="1287" width="10" customWidth="1"/>
    <col min="1288" max="1288" width="13.5703125" customWidth="1"/>
    <col min="1537" max="1537" width="6.42578125" customWidth="1"/>
    <col min="1538" max="1538" width="13.7109375" customWidth="1"/>
    <col min="1539" max="1539" width="11.5703125" customWidth="1"/>
    <col min="1541" max="1541" width="7.140625" customWidth="1"/>
    <col min="1542" max="1542" width="13.7109375" customWidth="1"/>
    <col min="1543" max="1543" width="10" customWidth="1"/>
    <col min="1544" max="1544" width="13.5703125" customWidth="1"/>
    <col min="1793" max="1793" width="6.42578125" customWidth="1"/>
    <col min="1794" max="1794" width="13.7109375" customWidth="1"/>
    <col min="1795" max="1795" width="11.5703125" customWidth="1"/>
    <col min="1797" max="1797" width="7.140625" customWidth="1"/>
    <col min="1798" max="1798" width="13.7109375" customWidth="1"/>
    <col min="1799" max="1799" width="10" customWidth="1"/>
    <col min="1800" max="1800" width="13.5703125" customWidth="1"/>
    <col min="2049" max="2049" width="6.42578125" customWidth="1"/>
    <col min="2050" max="2050" width="13.7109375" customWidth="1"/>
    <col min="2051" max="2051" width="11.5703125" customWidth="1"/>
    <col min="2053" max="2053" width="7.140625" customWidth="1"/>
    <col min="2054" max="2054" width="13.7109375" customWidth="1"/>
    <col min="2055" max="2055" width="10" customWidth="1"/>
    <col min="2056" max="2056" width="13.5703125" customWidth="1"/>
    <col min="2305" max="2305" width="6.42578125" customWidth="1"/>
    <col min="2306" max="2306" width="13.7109375" customWidth="1"/>
    <col min="2307" max="2307" width="11.5703125" customWidth="1"/>
    <col min="2309" max="2309" width="7.140625" customWidth="1"/>
    <col min="2310" max="2310" width="13.7109375" customWidth="1"/>
    <col min="2311" max="2311" width="10" customWidth="1"/>
    <col min="2312" max="2312" width="13.5703125" customWidth="1"/>
    <col min="2561" max="2561" width="6.42578125" customWidth="1"/>
    <col min="2562" max="2562" width="13.7109375" customWidth="1"/>
    <col min="2563" max="2563" width="11.5703125" customWidth="1"/>
    <col min="2565" max="2565" width="7.140625" customWidth="1"/>
    <col min="2566" max="2566" width="13.7109375" customWidth="1"/>
    <col min="2567" max="2567" width="10" customWidth="1"/>
    <col min="2568" max="2568" width="13.5703125" customWidth="1"/>
    <col min="2817" max="2817" width="6.42578125" customWidth="1"/>
    <col min="2818" max="2818" width="13.7109375" customWidth="1"/>
    <col min="2819" max="2819" width="11.5703125" customWidth="1"/>
    <col min="2821" max="2821" width="7.140625" customWidth="1"/>
    <col min="2822" max="2822" width="13.7109375" customWidth="1"/>
    <col min="2823" max="2823" width="10" customWidth="1"/>
    <col min="2824" max="2824" width="13.5703125" customWidth="1"/>
    <col min="3073" max="3073" width="6.42578125" customWidth="1"/>
    <col min="3074" max="3074" width="13.7109375" customWidth="1"/>
    <col min="3075" max="3075" width="11.5703125" customWidth="1"/>
    <col min="3077" max="3077" width="7.140625" customWidth="1"/>
    <col min="3078" max="3078" width="13.7109375" customWidth="1"/>
    <col min="3079" max="3079" width="10" customWidth="1"/>
    <col min="3080" max="3080" width="13.5703125" customWidth="1"/>
    <col min="3329" max="3329" width="6.42578125" customWidth="1"/>
    <col min="3330" max="3330" width="13.7109375" customWidth="1"/>
    <col min="3331" max="3331" width="11.5703125" customWidth="1"/>
    <col min="3333" max="3333" width="7.140625" customWidth="1"/>
    <col min="3334" max="3334" width="13.7109375" customWidth="1"/>
    <col min="3335" max="3335" width="10" customWidth="1"/>
    <col min="3336" max="3336" width="13.5703125" customWidth="1"/>
    <col min="3585" max="3585" width="6.42578125" customWidth="1"/>
    <col min="3586" max="3586" width="13.7109375" customWidth="1"/>
    <col min="3587" max="3587" width="11.5703125" customWidth="1"/>
    <col min="3589" max="3589" width="7.140625" customWidth="1"/>
    <col min="3590" max="3590" width="13.7109375" customWidth="1"/>
    <col min="3591" max="3591" width="10" customWidth="1"/>
    <col min="3592" max="3592" width="13.5703125" customWidth="1"/>
    <col min="3841" max="3841" width="6.42578125" customWidth="1"/>
    <col min="3842" max="3842" width="13.7109375" customWidth="1"/>
    <col min="3843" max="3843" width="11.5703125" customWidth="1"/>
    <col min="3845" max="3845" width="7.140625" customWidth="1"/>
    <col min="3846" max="3846" width="13.7109375" customWidth="1"/>
    <col min="3847" max="3847" width="10" customWidth="1"/>
    <col min="3848" max="3848" width="13.5703125" customWidth="1"/>
    <col min="4097" max="4097" width="6.42578125" customWidth="1"/>
    <col min="4098" max="4098" width="13.7109375" customWidth="1"/>
    <col min="4099" max="4099" width="11.5703125" customWidth="1"/>
    <col min="4101" max="4101" width="7.140625" customWidth="1"/>
    <col min="4102" max="4102" width="13.7109375" customWidth="1"/>
    <col min="4103" max="4103" width="10" customWidth="1"/>
    <col min="4104" max="4104" width="13.5703125" customWidth="1"/>
    <col min="4353" max="4353" width="6.42578125" customWidth="1"/>
    <col min="4354" max="4354" width="13.7109375" customWidth="1"/>
    <col min="4355" max="4355" width="11.5703125" customWidth="1"/>
    <col min="4357" max="4357" width="7.140625" customWidth="1"/>
    <col min="4358" max="4358" width="13.7109375" customWidth="1"/>
    <col min="4359" max="4359" width="10" customWidth="1"/>
    <col min="4360" max="4360" width="13.5703125" customWidth="1"/>
    <col min="4609" max="4609" width="6.42578125" customWidth="1"/>
    <col min="4610" max="4610" width="13.7109375" customWidth="1"/>
    <col min="4611" max="4611" width="11.5703125" customWidth="1"/>
    <col min="4613" max="4613" width="7.140625" customWidth="1"/>
    <col min="4614" max="4614" width="13.7109375" customWidth="1"/>
    <col min="4615" max="4615" width="10" customWidth="1"/>
    <col min="4616" max="4616" width="13.5703125" customWidth="1"/>
    <col min="4865" max="4865" width="6.42578125" customWidth="1"/>
    <col min="4866" max="4866" width="13.7109375" customWidth="1"/>
    <col min="4867" max="4867" width="11.5703125" customWidth="1"/>
    <col min="4869" max="4869" width="7.140625" customWidth="1"/>
    <col min="4870" max="4870" width="13.7109375" customWidth="1"/>
    <col min="4871" max="4871" width="10" customWidth="1"/>
    <col min="4872" max="4872" width="13.5703125" customWidth="1"/>
    <col min="5121" max="5121" width="6.42578125" customWidth="1"/>
    <col min="5122" max="5122" width="13.7109375" customWidth="1"/>
    <col min="5123" max="5123" width="11.5703125" customWidth="1"/>
    <col min="5125" max="5125" width="7.140625" customWidth="1"/>
    <col min="5126" max="5126" width="13.7109375" customWidth="1"/>
    <col min="5127" max="5127" width="10" customWidth="1"/>
    <col min="5128" max="5128" width="13.5703125" customWidth="1"/>
    <col min="5377" max="5377" width="6.42578125" customWidth="1"/>
    <col min="5378" max="5378" width="13.7109375" customWidth="1"/>
    <col min="5379" max="5379" width="11.5703125" customWidth="1"/>
    <col min="5381" max="5381" width="7.140625" customWidth="1"/>
    <col min="5382" max="5382" width="13.7109375" customWidth="1"/>
    <col min="5383" max="5383" width="10" customWidth="1"/>
    <col min="5384" max="5384" width="13.5703125" customWidth="1"/>
    <col min="5633" max="5633" width="6.42578125" customWidth="1"/>
    <col min="5634" max="5634" width="13.7109375" customWidth="1"/>
    <col min="5635" max="5635" width="11.5703125" customWidth="1"/>
    <col min="5637" max="5637" width="7.140625" customWidth="1"/>
    <col min="5638" max="5638" width="13.7109375" customWidth="1"/>
    <col min="5639" max="5639" width="10" customWidth="1"/>
    <col min="5640" max="5640" width="13.5703125" customWidth="1"/>
    <col min="5889" max="5889" width="6.42578125" customWidth="1"/>
    <col min="5890" max="5890" width="13.7109375" customWidth="1"/>
    <col min="5891" max="5891" width="11.5703125" customWidth="1"/>
    <col min="5893" max="5893" width="7.140625" customWidth="1"/>
    <col min="5894" max="5894" width="13.7109375" customWidth="1"/>
    <col min="5895" max="5895" width="10" customWidth="1"/>
    <col min="5896" max="5896" width="13.5703125" customWidth="1"/>
    <col min="6145" max="6145" width="6.42578125" customWidth="1"/>
    <col min="6146" max="6146" width="13.7109375" customWidth="1"/>
    <col min="6147" max="6147" width="11.5703125" customWidth="1"/>
    <col min="6149" max="6149" width="7.140625" customWidth="1"/>
    <col min="6150" max="6150" width="13.7109375" customWidth="1"/>
    <col min="6151" max="6151" width="10" customWidth="1"/>
    <col min="6152" max="6152" width="13.5703125" customWidth="1"/>
    <col min="6401" max="6401" width="6.42578125" customWidth="1"/>
    <col min="6402" max="6402" width="13.7109375" customWidth="1"/>
    <col min="6403" max="6403" width="11.5703125" customWidth="1"/>
    <col min="6405" max="6405" width="7.140625" customWidth="1"/>
    <col min="6406" max="6406" width="13.7109375" customWidth="1"/>
    <col min="6407" max="6407" width="10" customWidth="1"/>
    <col min="6408" max="6408" width="13.5703125" customWidth="1"/>
    <col min="6657" max="6657" width="6.42578125" customWidth="1"/>
    <col min="6658" max="6658" width="13.7109375" customWidth="1"/>
    <col min="6659" max="6659" width="11.5703125" customWidth="1"/>
    <col min="6661" max="6661" width="7.140625" customWidth="1"/>
    <col min="6662" max="6662" width="13.7109375" customWidth="1"/>
    <col min="6663" max="6663" width="10" customWidth="1"/>
    <col min="6664" max="6664" width="13.5703125" customWidth="1"/>
    <col min="6913" max="6913" width="6.42578125" customWidth="1"/>
    <col min="6914" max="6914" width="13.7109375" customWidth="1"/>
    <col min="6915" max="6915" width="11.5703125" customWidth="1"/>
    <col min="6917" max="6917" width="7.140625" customWidth="1"/>
    <col min="6918" max="6918" width="13.7109375" customWidth="1"/>
    <col min="6919" max="6919" width="10" customWidth="1"/>
    <col min="6920" max="6920" width="13.5703125" customWidth="1"/>
    <col min="7169" max="7169" width="6.42578125" customWidth="1"/>
    <col min="7170" max="7170" width="13.7109375" customWidth="1"/>
    <col min="7171" max="7171" width="11.5703125" customWidth="1"/>
    <col min="7173" max="7173" width="7.140625" customWidth="1"/>
    <col min="7174" max="7174" width="13.7109375" customWidth="1"/>
    <col min="7175" max="7175" width="10" customWidth="1"/>
    <col min="7176" max="7176" width="13.5703125" customWidth="1"/>
    <col min="7425" max="7425" width="6.42578125" customWidth="1"/>
    <col min="7426" max="7426" width="13.7109375" customWidth="1"/>
    <col min="7427" max="7427" width="11.5703125" customWidth="1"/>
    <col min="7429" max="7429" width="7.140625" customWidth="1"/>
    <col min="7430" max="7430" width="13.7109375" customWidth="1"/>
    <col min="7431" max="7431" width="10" customWidth="1"/>
    <col min="7432" max="7432" width="13.5703125" customWidth="1"/>
    <col min="7681" max="7681" width="6.42578125" customWidth="1"/>
    <col min="7682" max="7682" width="13.7109375" customWidth="1"/>
    <col min="7683" max="7683" width="11.5703125" customWidth="1"/>
    <col min="7685" max="7685" width="7.140625" customWidth="1"/>
    <col min="7686" max="7686" width="13.7109375" customWidth="1"/>
    <col min="7687" max="7687" width="10" customWidth="1"/>
    <col min="7688" max="7688" width="13.5703125" customWidth="1"/>
    <col min="7937" max="7937" width="6.42578125" customWidth="1"/>
    <col min="7938" max="7938" width="13.7109375" customWidth="1"/>
    <col min="7939" max="7939" width="11.5703125" customWidth="1"/>
    <col min="7941" max="7941" width="7.140625" customWidth="1"/>
    <col min="7942" max="7942" width="13.7109375" customWidth="1"/>
    <col min="7943" max="7943" width="10" customWidth="1"/>
    <col min="7944" max="7944" width="13.5703125" customWidth="1"/>
    <col min="8193" max="8193" width="6.42578125" customWidth="1"/>
    <col min="8194" max="8194" width="13.7109375" customWidth="1"/>
    <col min="8195" max="8195" width="11.5703125" customWidth="1"/>
    <col min="8197" max="8197" width="7.140625" customWidth="1"/>
    <col min="8198" max="8198" width="13.7109375" customWidth="1"/>
    <col min="8199" max="8199" width="10" customWidth="1"/>
    <col min="8200" max="8200" width="13.5703125" customWidth="1"/>
    <col min="8449" max="8449" width="6.42578125" customWidth="1"/>
    <col min="8450" max="8450" width="13.7109375" customWidth="1"/>
    <col min="8451" max="8451" width="11.5703125" customWidth="1"/>
    <col min="8453" max="8453" width="7.140625" customWidth="1"/>
    <col min="8454" max="8454" width="13.7109375" customWidth="1"/>
    <col min="8455" max="8455" width="10" customWidth="1"/>
    <col min="8456" max="8456" width="13.5703125" customWidth="1"/>
    <col min="8705" max="8705" width="6.42578125" customWidth="1"/>
    <col min="8706" max="8706" width="13.7109375" customWidth="1"/>
    <col min="8707" max="8707" width="11.5703125" customWidth="1"/>
    <col min="8709" max="8709" width="7.140625" customWidth="1"/>
    <col min="8710" max="8710" width="13.7109375" customWidth="1"/>
    <col min="8711" max="8711" width="10" customWidth="1"/>
    <col min="8712" max="8712" width="13.5703125" customWidth="1"/>
    <col min="8961" max="8961" width="6.42578125" customWidth="1"/>
    <col min="8962" max="8962" width="13.7109375" customWidth="1"/>
    <col min="8963" max="8963" width="11.5703125" customWidth="1"/>
    <col min="8965" max="8965" width="7.140625" customWidth="1"/>
    <col min="8966" max="8966" width="13.7109375" customWidth="1"/>
    <col min="8967" max="8967" width="10" customWidth="1"/>
    <col min="8968" max="8968" width="13.5703125" customWidth="1"/>
    <col min="9217" max="9217" width="6.42578125" customWidth="1"/>
    <col min="9218" max="9218" width="13.7109375" customWidth="1"/>
    <col min="9219" max="9219" width="11.5703125" customWidth="1"/>
    <col min="9221" max="9221" width="7.140625" customWidth="1"/>
    <col min="9222" max="9222" width="13.7109375" customWidth="1"/>
    <col min="9223" max="9223" width="10" customWidth="1"/>
    <col min="9224" max="9224" width="13.5703125" customWidth="1"/>
    <col min="9473" max="9473" width="6.42578125" customWidth="1"/>
    <col min="9474" max="9474" width="13.7109375" customWidth="1"/>
    <col min="9475" max="9475" width="11.5703125" customWidth="1"/>
    <col min="9477" max="9477" width="7.140625" customWidth="1"/>
    <col min="9478" max="9478" width="13.7109375" customWidth="1"/>
    <col min="9479" max="9479" width="10" customWidth="1"/>
    <col min="9480" max="9480" width="13.5703125" customWidth="1"/>
    <col min="9729" max="9729" width="6.42578125" customWidth="1"/>
    <col min="9730" max="9730" width="13.7109375" customWidth="1"/>
    <col min="9731" max="9731" width="11.5703125" customWidth="1"/>
    <col min="9733" max="9733" width="7.140625" customWidth="1"/>
    <col min="9734" max="9734" width="13.7109375" customWidth="1"/>
    <col min="9735" max="9735" width="10" customWidth="1"/>
    <col min="9736" max="9736" width="13.5703125" customWidth="1"/>
    <col min="9985" max="9985" width="6.42578125" customWidth="1"/>
    <col min="9986" max="9986" width="13.7109375" customWidth="1"/>
    <col min="9987" max="9987" width="11.5703125" customWidth="1"/>
    <col min="9989" max="9989" width="7.140625" customWidth="1"/>
    <col min="9990" max="9990" width="13.7109375" customWidth="1"/>
    <col min="9991" max="9991" width="10" customWidth="1"/>
    <col min="9992" max="9992" width="13.5703125" customWidth="1"/>
    <col min="10241" max="10241" width="6.42578125" customWidth="1"/>
    <col min="10242" max="10242" width="13.7109375" customWidth="1"/>
    <col min="10243" max="10243" width="11.5703125" customWidth="1"/>
    <col min="10245" max="10245" width="7.140625" customWidth="1"/>
    <col min="10246" max="10246" width="13.7109375" customWidth="1"/>
    <col min="10247" max="10247" width="10" customWidth="1"/>
    <col min="10248" max="10248" width="13.5703125" customWidth="1"/>
    <col min="10497" max="10497" width="6.42578125" customWidth="1"/>
    <col min="10498" max="10498" width="13.7109375" customWidth="1"/>
    <col min="10499" max="10499" width="11.5703125" customWidth="1"/>
    <col min="10501" max="10501" width="7.140625" customWidth="1"/>
    <col min="10502" max="10502" width="13.7109375" customWidth="1"/>
    <col min="10503" max="10503" width="10" customWidth="1"/>
    <col min="10504" max="10504" width="13.5703125" customWidth="1"/>
    <col min="10753" max="10753" width="6.42578125" customWidth="1"/>
    <col min="10754" max="10754" width="13.7109375" customWidth="1"/>
    <col min="10755" max="10755" width="11.5703125" customWidth="1"/>
    <col min="10757" max="10757" width="7.140625" customWidth="1"/>
    <col min="10758" max="10758" width="13.7109375" customWidth="1"/>
    <col min="10759" max="10759" width="10" customWidth="1"/>
    <col min="10760" max="10760" width="13.5703125" customWidth="1"/>
    <col min="11009" max="11009" width="6.42578125" customWidth="1"/>
    <col min="11010" max="11010" width="13.7109375" customWidth="1"/>
    <col min="11011" max="11011" width="11.5703125" customWidth="1"/>
    <col min="11013" max="11013" width="7.140625" customWidth="1"/>
    <col min="11014" max="11014" width="13.7109375" customWidth="1"/>
    <col min="11015" max="11015" width="10" customWidth="1"/>
    <col min="11016" max="11016" width="13.5703125" customWidth="1"/>
    <col min="11265" max="11265" width="6.42578125" customWidth="1"/>
    <col min="11266" max="11266" width="13.7109375" customWidth="1"/>
    <col min="11267" max="11267" width="11.5703125" customWidth="1"/>
    <col min="11269" max="11269" width="7.140625" customWidth="1"/>
    <col min="11270" max="11270" width="13.7109375" customWidth="1"/>
    <col min="11271" max="11271" width="10" customWidth="1"/>
    <col min="11272" max="11272" width="13.5703125" customWidth="1"/>
    <col min="11521" max="11521" width="6.42578125" customWidth="1"/>
    <col min="11522" max="11522" width="13.7109375" customWidth="1"/>
    <col min="11523" max="11523" width="11.5703125" customWidth="1"/>
    <col min="11525" max="11525" width="7.140625" customWidth="1"/>
    <col min="11526" max="11526" width="13.7109375" customWidth="1"/>
    <col min="11527" max="11527" width="10" customWidth="1"/>
    <col min="11528" max="11528" width="13.5703125" customWidth="1"/>
    <col min="11777" max="11777" width="6.42578125" customWidth="1"/>
    <col min="11778" max="11778" width="13.7109375" customWidth="1"/>
    <col min="11779" max="11779" width="11.5703125" customWidth="1"/>
    <col min="11781" max="11781" width="7.140625" customWidth="1"/>
    <col min="11782" max="11782" width="13.7109375" customWidth="1"/>
    <col min="11783" max="11783" width="10" customWidth="1"/>
    <col min="11784" max="11784" width="13.5703125" customWidth="1"/>
    <col min="12033" max="12033" width="6.42578125" customWidth="1"/>
    <col min="12034" max="12034" width="13.7109375" customWidth="1"/>
    <col min="12035" max="12035" width="11.5703125" customWidth="1"/>
    <col min="12037" max="12037" width="7.140625" customWidth="1"/>
    <col min="12038" max="12038" width="13.7109375" customWidth="1"/>
    <col min="12039" max="12039" width="10" customWidth="1"/>
    <col min="12040" max="12040" width="13.5703125" customWidth="1"/>
    <col min="12289" max="12289" width="6.42578125" customWidth="1"/>
    <col min="12290" max="12290" width="13.7109375" customWidth="1"/>
    <col min="12291" max="12291" width="11.5703125" customWidth="1"/>
    <col min="12293" max="12293" width="7.140625" customWidth="1"/>
    <col min="12294" max="12294" width="13.7109375" customWidth="1"/>
    <col min="12295" max="12295" width="10" customWidth="1"/>
    <col min="12296" max="12296" width="13.5703125" customWidth="1"/>
    <col min="12545" max="12545" width="6.42578125" customWidth="1"/>
    <col min="12546" max="12546" width="13.7109375" customWidth="1"/>
    <col min="12547" max="12547" width="11.5703125" customWidth="1"/>
    <col min="12549" max="12549" width="7.140625" customWidth="1"/>
    <col min="12550" max="12550" width="13.7109375" customWidth="1"/>
    <col min="12551" max="12551" width="10" customWidth="1"/>
    <col min="12552" max="12552" width="13.5703125" customWidth="1"/>
    <col min="12801" max="12801" width="6.42578125" customWidth="1"/>
    <col min="12802" max="12802" width="13.7109375" customWidth="1"/>
    <col min="12803" max="12803" width="11.5703125" customWidth="1"/>
    <col min="12805" max="12805" width="7.140625" customWidth="1"/>
    <col min="12806" max="12806" width="13.7109375" customWidth="1"/>
    <col min="12807" max="12807" width="10" customWidth="1"/>
    <col min="12808" max="12808" width="13.5703125" customWidth="1"/>
    <col min="13057" max="13057" width="6.42578125" customWidth="1"/>
    <col min="13058" max="13058" width="13.7109375" customWidth="1"/>
    <col min="13059" max="13059" width="11.5703125" customWidth="1"/>
    <col min="13061" max="13061" width="7.140625" customWidth="1"/>
    <col min="13062" max="13062" width="13.7109375" customWidth="1"/>
    <col min="13063" max="13063" width="10" customWidth="1"/>
    <col min="13064" max="13064" width="13.5703125" customWidth="1"/>
    <col min="13313" max="13313" width="6.42578125" customWidth="1"/>
    <col min="13314" max="13314" width="13.7109375" customWidth="1"/>
    <col min="13315" max="13315" width="11.5703125" customWidth="1"/>
    <col min="13317" max="13317" width="7.140625" customWidth="1"/>
    <col min="13318" max="13318" width="13.7109375" customWidth="1"/>
    <col min="13319" max="13319" width="10" customWidth="1"/>
    <col min="13320" max="13320" width="13.5703125" customWidth="1"/>
    <col min="13569" max="13569" width="6.42578125" customWidth="1"/>
    <col min="13570" max="13570" width="13.7109375" customWidth="1"/>
    <col min="13571" max="13571" width="11.5703125" customWidth="1"/>
    <col min="13573" max="13573" width="7.140625" customWidth="1"/>
    <col min="13574" max="13574" width="13.7109375" customWidth="1"/>
    <col min="13575" max="13575" width="10" customWidth="1"/>
    <col min="13576" max="13576" width="13.5703125" customWidth="1"/>
    <col min="13825" max="13825" width="6.42578125" customWidth="1"/>
    <col min="13826" max="13826" width="13.7109375" customWidth="1"/>
    <col min="13827" max="13827" width="11.5703125" customWidth="1"/>
    <col min="13829" max="13829" width="7.140625" customWidth="1"/>
    <col min="13830" max="13830" width="13.7109375" customWidth="1"/>
    <col min="13831" max="13831" width="10" customWidth="1"/>
    <col min="13832" max="13832" width="13.5703125" customWidth="1"/>
    <col min="14081" max="14081" width="6.42578125" customWidth="1"/>
    <col min="14082" max="14082" width="13.7109375" customWidth="1"/>
    <col min="14083" max="14083" width="11.5703125" customWidth="1"/>
    <col min="14085" max="14085" width="7.140625" customWidth="1"/>
    <col min="14086" max="14086" width="13.7109375" customWidth="1"/>
    <col min="14087" max="14087" width="10" customWidth="1"/>
    <col min="14088" max="14088" width="13.5703125" customWidth="1"/>
    <col min="14337" max="14337" width="6.42578125" customWidth="1"/>
    <col min="14338" max="14338" width="13.7109375" customWidth="1"/>
    <col min="14339" max="14339" width="11.5703125" customWidth="1"/>
    <col min="14341" max="14341" width="7.140625" customWidth="1"/>
    <col min="14342" max="14342" width="13.7109375" customWidth="1"/>
    <col min="14343" max="14343" width="10" customWidth="1"/>
    <col min="14344" max="14344" width="13.5703125" customWidth="1"/>
    <col min="14593" max="14593" width="6.42578125" customWidth="1"/>
    <col min="14594" max="14594" width="13.7109375" customWidth="1"/>
    <col min="14595" max="14595" width="11.5703125" customWidth="1"/>
    <col min="14597" max="14597" width="7.140625" customWidth="1"/>
    <col min="14598" max="14598" width="13.7109375" customWidth="1"/>
    <col min="14599" max="14599" width="10" customWidth="1"/>
    <col min="14600" max="14600" width="13.5703125" customWidth="1"/>
    <col min="14849" max="14849" width="6.42578125" customWidth="1"/>
    <col min="14850" max="14850" width="13.7109375" customWidth="1"/>
    <col min="14851" max="14851" width="11.5703125" customWidth="1"/>
    <col min="14853" max="14853" width="7.140625" customWidth="1"/>
    <col min="14854" max="14854" width="13.7109375" customWidth="1"/>
    <col min="14855" max="14855" width="10" customWidth="1"/>
    <col min="14856" max="14856" width="13.5703125" customWidth="1"/>
    <col min="15105" max="15105" width="6.42578125" customWidth="1"/>
    <col min="15106" max="15106" width="13.7109375" customWidth="1"/>
    <col min="15107" max="15107" width="11.5703125" customWidth="1"/>
    <col min="15109" max="15109" width="7.140625" customWidth="1"/>
    <col min="15110" max="15110" width="13.7109375" customWidth="1"/>
    <col min="15111" max="15111" width="10" customWidth="1"/>
    <col min="15112" max="15112" width="13.5703125" customWidth="1"/>
    <col min="15361" max="15361" width="6.42578125" customWidth="1"/>
    <col min="15362" max="15362" width="13.7109375" customWidth="1"/>
    <col min="15363" max="15363" width="11.5703125" customWidth="1"/>
    <col min="15365" max="15365" width="7.140625" customWidth="1"/>
    <col min="15366" max="15366" width="13.7109375" customWidth="1"/>
    <col min="15367" max="15367" width="10" customWidth="1"/>
    <col min="15368" max="15368" width="13.5703125" customWidth="1"/>
    <col min="15617" max="15617" width="6.42578125" customWidth="1"/>
    <col min="15618" max="15618" width="13.7109375" customWidth="1"/>
    <col min="15619" max="15619" width="11.5703125" customWidth="1"/>
    <col min="15621" max="15621" width="7.140625" customWidth="1"/>
    <col min="15622" max="15622" width="13.7109375" customWidth="1"/>
    <col min="15623" max="15623" width="10" customWidth="1"/>
    <col min="15624" max="15624" width="13.5703125" customWidth="1"/>
    <col min="15873" max="15873" width="6.42578125" customWidth="1"/>
    <col min="15874" max="15874" width="13.7109375" customWidth="1"/>
    <col min="15875" max="15875" width="11.5703125" customWidth="1"/>
    <col min="15877" max="15877" width="7.140625" customWidth="1"/>
    <col min="15878" max="15878" width="13.7109375" customWidth="1"/>
    <col min="15879" max="15879" width="10" customWidth="1"/>
    <col min="15880" max="15880" width="13.5703125" customWidth="1"/>
    <col min="16129" max="16129" width="6.42578125" customWidth="1"/>
    <col min="16130" max="16130" width="13.7109375" customWidth="1"/>
    <col min="16131" max="16131" width="11.5703125" customWidth="1"/>
    <col min="16133" max="16133" width="7.140625" customWidth="1"/>
    <col min="16134" max="16134" width="13.7109375" customWidth="1"/>
    <col min="16135" max="16135" width="10" customWidth="1"/>
    <col min="16136" max="16136" width="13.5703125" customWidth="1"/>
  </cols>
  <sheetData>
    <row r="2" spans="1:9">
      <c r="A2" s="373" t="s">
        <v>289</v>
      </c>
      <c r="B2" s="373"/>
      <c r="C2" s="373"/>
      <c r="D2" s="373"/>
      <c r="E2" s="373"/>
      <c r="F2" s="373"/>
      <c r="G2" s="373"/>
      <c r="H2" s="373"/>
    </row>
    <row r="3" spans="1:9">
      <c r="A3" s="374" t="s">
        <v>245</v>
      </c>
      <c r="B3" s="374"/>
      <c r="C3" s="374"/>
      <c r="D3" s="374"/>
      <c r="E3" s="374"/>
      <c r="F3" s="374"/>
      <c r="G3" s="374"/>
      <c r="H3" s="374"/>
    </row>
    <row r="6" spans="1:9">
      <c r="A6" s="375" t="s">
        <v>305</v>
      </c>
      <c r="B6" s="375"/>
      <c r="C6" s="375"/>
      <c r="D6" s="375"/>
      <c r="E6" s="375"/>
      <c r="F6" s="375"/>
      <c r="G6" s="375"/>
      <c r="H6" s="375"/>
    </row>
    <row r="9" spans="1:9" ht="15.75" customHeight="1">
      <c r="A9" s="376" t="s">
        <v>350</v>
      </c>
      <c r="B9" s="376"/>
      <c r="C9" s="376"/>
      <c r="D9" s="376"/>
      <c r="E9" s="376"/>
      <c r="F9" s="376"/>
      <c r="G9" s="376"/>
      <c r="H9" s="376"/>
      <c r="I9"/>
    </row>
    <row r="10" spans="1:9">
      <c r="D10" s="230"/>
    </row>
    <row r="11" spans="1:9">
      <c r="C11" s="375" t="s">
        <v>306</v>
      </c>
      <c r="D11" s="375"/>
      <c r="E11" s="375"/>
      <c r="F11" s="375"/>
    </row>
    <row r="12" spans="1:9">
      <c r="B12" s="377" t="s">
        <v>307</v>
      </c>
      <c r="C12" s="377"/>
      <c r="D12" s="377"/>
      <c r="E12" s="377"/>
      <c r="F12" s="377"/>
      <c r="G12" s="377"/>
    </row>
    <row r="14" spans="1:9" ht="15" customHeight="1">
      <c r="A14" s="367" t="s">
        <v>291</v>
      </c>
      <c r="B14" s="367"/>
      <c r="C14" s="231" t="s">
        <v>308</v>
      </c>
      <c r="D14" s="232"/>
      <c r="E14" s="232"/>
      <c r="F14" s="232"/>
      <c r="G14" s="232"/>
      <c r="H14" s="232"/>
      <c r="I14"/>
    </row>
    <row r="15" spans="1:9">
      <c r="A15" s="378" t="s">
        <v>351</v>
      </c>
      <c r="B15" s="378"/>
      <c r="C15" s="378"/>
      <c r="D15" s="378"/>
      <c r="E15" s="378"/>
      <c r="F15" s="378"/>
      <c r="G15" s="378"/>
      <c r="H15" s="378"/>
    </row>
    <row r="16" spans="1:9" ht="28.5">
      <c r="A16" s="243" t="s">
        <v>293</v>
      </c>
      <c r="B16" s="243" t="s">
        <v>294</v>
      </c>
      <c r="C16" s="379" t="s">
        <v>295</v>
      </c>
      <c r="D16" s="380"/>
      <c r="E16" s="381"/>
      <c r="F16" s="243" t="s">
        <v>296</v>
      </c>
      <c r="G16" s="244" t="s">
        <v>297</v>
      </c>
      <c r="H16" s="244" t="s">
        <v>298</v>
      </c>
      <c r="I16"/>
    </row>
    <row r="17" spans="1:8">
      <c r="A17" s="234">
        <v>1</v>
      </c>
      <c r="B17" s="235" t="s">
        <v>237</v>
      </c>
      <c r="C17" s="370" t="s">
        <v>299</v>
      </c>
      <c r="D17" s="370"/>
      <c r="E17" s="370"/>
      <c r="F17" s="236" t="s">
        <v>300</v>
      </c>
      <c r="G17" s="237">
        <v>1</v>
      </c>
      <c r="H17" s="238">
        <v>48527.68</v>
      </c>
    </row>
    <row r="18" spans="1:8">
      <c r="A18" s="234">
        <v>2</v>
      </c>
      <c r="B18" s="235" t="s">
        <v>237</v>
      </c>
      <c r="C18" s="370" t="s">
        <v>352</v>
      </c>
      <c r="D18" s="370"/>
      <c r="E18" s="370"/>
      <c r="F18" s="236" t="s">
        <v>300</v>
      </c>
      <c r="G18" s="237">
        <v>1</v>
      </c>
      <c r="H18" s="238">
        <v>2794.14</v>
      </c>
    </row>
    <row r="19" spans="1:8">
      <c r="A19" s="234">
        <v>3</v>
      </c>
      <c r="B19" s="235" t="s">
        <v>237</v>
      </c>
      <c r="C19" s="370" t="s">
        <v>353</v>
      </c>
      <c r="D19" s="370"/>
      <c r="E19" s="370"/>
      <c r="F19" s="236" t="s">
        <v>300</v>
      </c>
      <c r="G19" s="237">
        <v>1</v>
      </c>
      <c r="H19" s="238">
        <v>46080.95</v>
      </c>
    </row>
    <row r="20" spans="1:8">
      <c r="A20" s="234">
        <v>4</v>
      </c>
      <c r="B20" s="235" t="s">
        <v>237</v>
      </c>
      <c r="C20" s="370" t="s">
        <v>354</v>
      </c>
      <c r="D20" s="370"/>
      <c r="E20" s="370"/>
      <c r="F20" s="236" t="s">
        <v>300</v>
      </c>
      <c r="G20" s="237">
        <v>1</v>
      </c>
      <c r="H20" s="238">
        <v>703.49</v>
      </c>
    </row>
    <row r="21" spans="1:8">
      <c r="A21" s="234"/>
      <c r="B21" s="235"/>
      <c r="C21" s="371" t="s">
        <v>301</v>
      </c>
      <c r="D21" s="371"/>
      <c r="E21" s="371"/>
      <c r="F21" s="239" t="s">
        <v>300</v>
      </c>
      <c r="G21" s="240">
        <v>1</v>
      </c>
      <c r="H21" s="241">
        <f>0+H17+H18+H19</f>
        <v>97402.76999999999</v>
      </c>
    </row>
    <row r="22" spans="1:8">
      <c r="A22" s="234">
        <v>5</v>
      </c>
      <c r="B22" s="235" t="s">
        <v>232</v>
      </c>
      <c r="C22" s="370" t="s">
        <v>302</v>
      </c>
      <c r="D22" s="370"/>
      <c r="E22" s="370"/>
      <c r="F22" s="236" t="s">
        <v>300</v>
      </c>
      <c r="G22" s="237">
        <v>1</v>
      </c>
      <c r="H22" s="238">
        <v>117.39</v>
      </c>
    </row>
    <row r="23" spans="1:8">
      <c r="A23" s="234">
        <v>6</v>
      </c>
      <c r="B23" s="235" t="s">
        <v>232</v>
      </c>
      <c r="C23" s="370" t="s">
        <v>299</v>
      </c>
      <c r="D23" s="370"/>
      <c r="E23" s="370"/>
      <c r="F23" s="236" t="s">
        <v>300</v>
      </c>
      <c r="G23" s="237">
        <v>1</v>
      </c>
      <c r="H23" s="238">
        <v>81892.649999999994</v>
      </c>
    </row>
    <row r="24" spans="1:8">
      <c r="A24" s="234">
        <v>7</v>
      </c>
      <c r="B24" s="235" t="s">
        <v>232</v>
      </c>
      <c r="C24" s="370" t="s">
        <v>352</v>
      </c>
      <c r="D24" s="370"/>
      <c r="E24" s="370"/>
      <c r="F24" s="236" t="s">
        <v>300</v>
      </c>
      <c r="G24" s="237">
        <v>1</v>
      </c>
      <c r="H24" s="238">
        <v>6104.34</v>
      </c>
    </row>
    <row r="25" spans="1:8">
      <c r="A25" s="234">
        <v>8</v>
      </c>
      <c r="B25" s="235" t="s">
        <v>232</v>
      </c>
      <c r="C25" s="370" t="s">
        <v>353</v>
      </c>
      <c r="D25" s="370"/>
      <c r="E25" s="370"/>
      <c r="F25" s="236" t="s">
        <v>300</v>
      </c>
      <c r="G25" s="237">
        <v>1</v>
      </c>
      <c r="H25" s="238">
        <v>48749.52</v>
      </c>
    </row>
    <row r="26" spans="1:8">
      <c r="A26" s="234">
        <v>9</v>
      </c>
      <c r="B26" s="235" t="s">
        <v>232</v>
      </c>
      <c r="C26" s="370" t="s">
        <v>354</v>
      </c>
      <c r="D26" s="370"/>
      <c r="E26" s="370"/>
      <c r="F26" s="236" t="s">
        <v>300</v>
      </c>
      <c r="G26" s="237">
        <v>1</v>
      </c>
      <c r="H26" s="238">
        <v>755.88</v>
      </c>
    </row>
    <row r="27" spans="1:8">
      <c r="A27" s="234"/>
      <c r="B27" s="235"/>
      <c r="C27" s="371" t="s">
        <v>301</v>
      </c>
      <c r="D27" s="371"/>
      <c r="E27" s="371"/>
      <c r="F27" s="239" t="s">
        <v>300</v>
      </c>
      <c r="G27" s="240">
        <v>1</v>
      </c>
      <c r="H27" s="241">
        <f>0+H22+H23+H24+H25</f>
        <v>136863.9</v>
      </c>
    </row>
    <row r="28" spans="1:8">
      <c r="C28" s="372"/>
      <c r="D28" s="372"/>
      <c r="E28" s="372"/>
    </row>
    <row r="30" spans="1:8">
      <c r="A30" s="367" t="s">
        <v>230</v>
      </c>
      <c r="B30" s="367"/>
      <c r="C30" s="367"/>
      <c r="D30" s="367"/>
      <c r="E30" s="368" t="s">
        <v>231</v>
      </c>
      <c r="F30" s="368"/>
      <c r="G30" s="368"/>
      <c r="H30" s="368"/>
    </row>
    <row r="31" spans="1:8">
      <c r="E31" s="369" t="s">
        <v>304</v>
      </c>
      <c r="F31" s="369"/>
      <c r="G31" s="369"/>
      <c r="H31" s="369"/>
    </row>
    <row r="34" spans="1:8" ht="30" customHeight="1">
      <c r="A34" s="367" t="s">
        <v>226</v>
      </c>
      <c r="B34" s="367"/>
      <c r="C34" s="367"/>
      <c r="D34" s="367"/>
      <c r="E34" s="368" t="s">
        <v>227</v>
      </c>
      <c r="F34" s="368"/>
      <c r="G34" s="368"/>
      <c r="H34" s="368"/>
    </row>
    <row r="35" spans="1:8">
      <c r="E35" s="369" t="s">
        <v>304</v>
      </c>
      <c r="F35" s="369"/>
      <c r="G35" s="369"/>
      <c r="H35" s="369"/>
    </row>
  </sheetData>
  <mergeCells count="27">
    <mergeCell ref="E35:H35"/>
    <mergeCell ref="C26:E26"/>
    <mergeCell ref="C27:E27"/>
    <mergeCell ref="C28:E28"/>
    <mergeCell ref="C20:E20"/>
    <mergeCell ref="C21:E21"/>
    <mergeCell ref="C22:E22"/>
    <mergeCell ref="C23:E23"/>
    <mergeCell ref="C24:E24"/>
    <mergeCell ref="C25:E25"/>
    <mergeCell ref="A30:D30"/>
    <mergeCell ref="E30:H30"/>
    <mergeCell ref="E31:H31"/>
    <mergeCell ref="A34:D34"/>
    <mergeCell ref="E34:H34"/>
    <mergeCell ref="C19:E19"/>
    <mergeCell ref="A2:H2"/>
    <mergeCell ref="A3:H3"/>
    <mergeCell ref="A6:H6"/>
    <mergeCell ref="A9:H9"/>
    <mergeCell ref="C11:F11"/>
    <mergeCell ref="B12:G12"/>
    <mergeCell ref="A14:B14"/>
    <mergeCell ref="A15:H15"/>
    <mergeCell ref="C16:E16"/>
    <mergeCell ref="C17:E17"/>
    <mergeCell ref="C18:E18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3B9E5-A0CF-4142-BE5E-6423B002D6D5}">
  <dimension ref="A2:I35"/>
  <sheetViews>
    <sheetView workbookViewId="0">
      <selection activeCell="K40" sqref="K40"/>
    </sheetView>
  </sheetViews>
  <sheetFormatPr defaultRowHeight="15"/>
  <cols>
    <col min="1" max="1" width="6.42578125" style="229" customWidth="1"/>
    <col min="2" max="2" width="13.7109375" style="229" customWidth="1"/>
    <col min="3" max="3" width="11.5703125" style="229" customWidth="1"/>
    <col min="4" max="4" width="9.140625" style="229"/>
    <col min="5" max="5" width="7.140625" style="229" customWidth="1"/>
    <col min="6" max="6" width="13.7109375" style="229" customWidth="1"/>
    <col min="7" max="7" width="10" style="229" customWidth="1"/>
    <col min="8" max="8" width="13.5703125" style="229" customWidth="1"/>
    <col min="9" max="9" width="9.140625" style="229"/>
    <col min="257" max="257" width="6.42578125" customWidth="1"/>
    <col min="258" max="258" width="13.7109375" customWidth="1"/>
    <col min="259" max="259" width="11.5703125" customWidth="1"/>
    <col min="261" max="261" width="7.140625" customWidth="1"/>
    <col min="262" max="262" width="13.7109375" customWidth="1"/>
    <col min="263" max="263" width="10" customWidth="1"/>
    <col min="264" max="264" width="13.5703125" customWidth="1"/>
    <col min="513" max="513" width="6.42578125" customWidth="1"/>
    <col min="514" max="514" width="13.7109375" customWidth="1"/>
    <col min="515" max="515" width="11.5703125" customWidth="1"/>
    <col min="517" max="517" width="7.140625" customWidth="1"/>
    <col min="518" max="518" width="13.7109375" customWidth="1"/>
    <col min="519" max="519" width="10" customWidth="1"/>
    <col min="520" max="520" width="13.5703125" customWidth="1"/>
    <col min="769" max="769" width="6.42578125" customWidth="1"/>
    <col min="770" max="770" width="13.7109375" customWidth="1"/>
    <col min="771" max="771" width="11.5703125" customWidth="1"/>
    <col min="773" max="773" width="7.140625" customWidth="1"/>
    <col min="774" max="774" width="13.7109375" customWidth="1"/>
    <col min="775" max="775" width="10" customWidth="1"/>
    <col min="776" max="776" width="13.5703125" customWidth="1"/>
    <col min="1025" max="1025" width="6.42578125" customWidth="1"/>
    <col min="1026" max="1026" width="13.7109375" customWidth="1"/>
    <col min="1027" max="1027" width="11.5703125" customWidth="1"/>
    <col min="1029" max="1029" width="7.140625" customWidth="1"/>
    <col min="1030" max="1030" width="13.7109375" customWidth="1"/>
    <col min="1031" max="1031" width="10" customWidth="1"/>
    <col min="1032" max="1032" width="13.5703125" customWidth="1"/>
    <col min="1281" max="1281" width="6.42578125" customWidth="1"/>
    <col min="1282" max="1282" width="13.7109375" customWidth="1"/>
    <col min="1283" max="1283" width="11.5703125" customWidth="1"/>
    <col min="1285" max="1285" width="7.140625" customWidth="1"/>
    <col min="1286" max="1286" width="13.7109375" customWidth="1"/>
    <col min="1287" max="1287" width="10" customWidth="1"/>
    <col min="1288" max="1288" width="13.5703125" customWidth="1"/>
    <col min="1537" max="1537" width="6.42578125" customWidth="1"/>
    <col min="1538" max="1538" width="13.7109375" customWidth="1"/>
    <col min="1539" max="1539" width="11.5703125" customWidth="1"/>
    <col min="1541" max="1541" width="7.140625" customWidth="1"/>
    <col min="1542" max="1542" width="13.7109375" customWidth="1"/>
    <col min="1543" max="1543" width="10" customWidth="1"/>
    <col min="1544" max="1544" width="13.5703125" customWidth="1"/>
    <col min="1793" max="1793" width="6.42578125" customWidth="1"/>
    <col min="1794" max="1794" width="13.7109375" customWidth="1"/>
    <col min="1795" max="1795" width="11.5703125" customWidth="1"/>
    <col min="1797" max="1797" width="7.140625" customWidth="1"/>
    <col min="1798" max="1798" width="13.7109375" customWidth="1"/>
    <col min="1799" max="1799" width="10" customWidth="1"/>
    <col min="1800" max="1800" width="13.5703125" customWidth="1"/>
    <col min="2049" max="2049" width="6.42578125" customWidth="1"/>
    <col min="2050" max="2050" width="13.7109375" customWidth="1"/>
    <col min="2051" max="2051" width="11.5703125" customWidth="1"/>
    <col min="2053" max="2053" width="7.140625" customWidth="1"/>
    <col min="2054" max="2054" width="13.7109375" customWidth="1"/>
    <col min="2055" max="2055" width="10" customWidth="1"/>
    <col min="2056" max="2056" width="13.5703125" customWidth="1"/>
    <col min="2305" max="2305" width="6.42578125" customWidth="1"/>
    <col min="2306" max="2306" width="13.7109375" customWidth="1"/>
    <col min="2307" max="2307" width="11.5703125" customWidth="1"/>
    <col min="2309" max="2309" width="7.140625" customWidth="1"/>
    <col min="2310" max="2310" width="13.7109375" customWidth="1"/>
    <col min="2311" max="2311" width="10" customWidth="1"/>
    <col min="2312" max="2312" width="13.5703125" customWidth="1"/>
    <col min="2561" max="2561" width="6.42578125" customWidth="1"/>
    <col min="2562" max="2562" width="13.7109375" customWidth="1"/>
    <col min="2563" max="2563" width="11.5703125" customWidth="1"/>
    <col min="2565" max="2565" width="7.140625" customWidth="1"/>
    <col min="2566" max="2566" width="13.7109375" customWidth="1"/>
    <col min="2567" max="2567" width="10" customWidth="1"/>
    <col min="2568" max="2568" width="13.5703125" customWidth="1"/>
    <col min="2817" max="2817" width="6.42578125" customWidth="1"/>
    <col min="2818" max="2818" width="13.7109375" customWidth="1"/>
    <col min="2819" max="2819" width="11.5703125" customWidth="1"/>
    <col min="2821" max="2821" width="7.140625" customWidth="1"/>
    <col min="2822" max="2822" width="13.7109375" customWidth="1"/>
    <col min="2823" max="2823" width="10" customWidth="1"/>
    <col min="2824" max="2824" width="13.5703125" customWidth="1"/>
    <col min="3073" max="3073" width="6.42578125" customWidth="1"/>
    <col min="3074" max="3074" width="13.7109375" customWidth="1"/>
    <col min="3075" max="3075" width="11.5703125" customWidth="1"/>
    <col min="3077" max="3077" width="7.140625" customWidth="1"/>
    <col min="3078" max="3078" width="13.7109375" customWidth="1"/>
    <col min="3079" max="3079" width="10" customWidth="1"/>
    <col min="3080" max="3080" width="13.5703125" customWidth="1"/>
    <col min="3329" max="3329" width="6.42578125" customWidth="1"/>
    <col min="3330" max="3330" width="13.7109375" customWidth="1"/>
    <col min="3331" max="3331" width="11.5703125" customWidth="1"/>
    <col min="3333" max="3333" width="7.140625" customWidth="1"/>
    <col min="3334" max="3334" width="13.7109375" customWidth="1"/>
    <col min="3335" max="3335" width="10" customWidth="1"/>
    <col min="3336" max="3336" width="13.5703125" customWidth="1"/>
    <col min="3585" max="3585" width="6.42578125" customWidth="1"/>
    <col min="3586" max="3586" width="13.7109375" customWidth="1"/>
    <col min="3587" max="3587" width="11.5703125" customWidth="1"/>
    <col min="3589" max="3589" width="7.140625" customWidth="1"/>
    <col min="3590" max="3590" width="13.7109375" customWidth="1"/>
    <col min="3591" max="3591" width="10" customWidth="1"/>
    <col min="3592" max="3592" width="13.5703125" customWidth="1"/>
    <col min="3841" max="3841" width="6.42578125" customWidth="1"/>
    <col min="3842" max="3842" width="13.7109375" customWidth="1"/>
    <col min="3843" max="3843" width="11.5703125" customWidth="1"/>
    <col min="3845" max="3845" width="7.140625" customWidth="1"/>
    <col min="3846" max="3846" width="13.7109375" customWidth="1"/>
    <col min="3847" max="3847" width="10" customWidth="1"/>
    <col min="3848" max="3848" width="13.5703125" customWidth="1"/>
    <col min="4097" max="4097" width="6.42578125" customWidth="1"/>
    <col min="4098" max="4098" width="13.7109375" customWidth="1"/>
    <col min="4099" max="4099" width="11.5703125" customWidth="1"/>
    <col min="4101" max="4101" width="7.140625" customWidth="1"/>
    <col min="4102" max="4102" width="13.7109375" customWidth="1"/>
    <col min="4103" max="4103" width="10" customWidth="1"/>
    <col min="4104" max="4104" width="13.5703125" customWidth="1"/>
    <col min="4353" max="4353" width="6.42578125" customWidth="1"/>
    <col min="4354" max="4354" width="13.7109375" customWidth="1"/>
    <col min="4355" max="4355" width="11.5703125" customWidth="1"/>
    <col min="4357" max="4357" width="7.140625" customWidth="1"/>
    <col min="4358" max="4358" width="13.7109375" customWidth="1"/>
    <col min="4359" max="4359" width="10" customWidth="1"/>
    <col min="4360" max="4360" width="13.5703125" customWidth="1"/>
    <col min="4609" max="4609" width="6.42578125" customWidth="1"/>
    <col min="4610" max="4610" width="13.7109375" customWidth="1"/>
    <col min="4611" max="4611" width="11.5703125" customWidth="1"/>
    <col min="4613" max="4613" width="7.140625" customWidth="1"/>
    <col min="4614" max="4614" width="13.7109375" customWidth="1"/>
    <col min="4615" max="4615" width="10" customWidth="1"/>
    <col min="4616" max="4616" width="13.5703125" customWidth="1"/>
    <col min="4865" max="4865" width="6.42578125" customWidth="1"/>
    <col min="4866" max="4866" width="13.7109375" customWidth="1"/>
    <col min="4867" max="4867" width="11.5703125" customWidth="1"/>
    <col min="4869" max="4869" width="7.140625" customWidth="1"/>
    <col min="4870" max="4870" width="13.7109375" customWidth="1"/>
    <col min="4871" max="4871" width="10" customWidth="1"/>
    <col min="4872" max="4872" width="13.5703125" customWidth="1"/>
    <col min="5121" max="5121" width="6.42578125" customWidth="1"/>
    <col min="5122" max="5122" width="13.7109375" customWidth="1"/>
    <col min="5123" max="5123" width="11.5703125" customWidth="1"/>
    <col min="5125" max="5125" width="7.140625" customWidth="1"/>
    <col min="5126" max="5126" width="13.7109375" customWidth="1"/>
    <col min="5127" max="5127" width="10" customWidth="1"/>
    <col min="5128" max="5128" width="13.5703125" customWidth="1"/>
    <col min="5377" max="5377" width="6.42578125" customWidth="1"/>
    <col min="5378" max="5378" width="13.7109375" customWidth="1"/>
    <col min="5379" max="5379" width="11.5703125" customWidth="1"/>
    <col min="5381" max="5381" width="7.140625" customWidth="1"/>
    <col min="5382" max="5382" width="13.7109375" customWidth="1"/>
    <col min="5383" max="5383" width="10" customWidth="1"/>
    <col min="5384" max="5384" width="13.5703125" customWidth="1"/>
    <col min="5633" max="5633" width="6.42578125" customWidth="1"/>
    <col min="5634" max="5634" width="13.7109375" customWidth="1"/>
    <col min="5635" max="5635" width="11.5703125" customWidth="1"/>
    <col min="5637" max="5637" width="7.140625" customWidth="1"/>
    <col min="5638" max="5638" width="13.7109375" customWidth="1"/>
    <col min="5639" max="5639" width="10" customWidth="1"/>
    <col min="5640" max="5640" width="13.5703125" customWidth="1"/>
    <col min="5889" max="5889" width="6.42578125" customWidth="1"/>
    <col min="5890" max="5890" width="13.7109375" customWidth="1"/>
    <col min="5891" max="5891" width="11.5703125" customWidth="1"/>
    <col min="5893" max="5893" width="7.140625" customWidth="1"/>
    <col min="5894" max="5894" width="13.7109375" customWidth="1"/>
    <col min="5895" max="5895" width="10" customWidth="1"/>
    <col min="5896" max="5896" width="13.5703125" customWidth="1"/>
    <col min="6145" max="6145" width="6.42578125" customWidth="1"/>
    <col min="6146" max="6146" width="13.7109375" customWidth="1"/>
    <col min="6147" max="6147" width="11.5703125" customWidth="1"/>
    <col min="6149" max="6149" width="7.140625" customWidth="1"/>
    <col min="6150" max="6150" width="13.7109375" customWidth="1"/>
    <col min="6151" max="6151" width="10" customWidth="1"/>
    <col min="6152" max="6152" width="13.5703125" customWidth="1"/>
    <col min="6401" max="6401" width="6.42578125" customWidth="1"/>
    <col min="6402" max="6402" width="13.7109375" customWidth="1"/>
    <col min="6403" max="6403" width="11.5703125" customWidth="1"/>
    <col min="6405" max="6405" width="7.140625" customWidth="1"/>
    <col min="6406" max="6406" width="13.7109375" customWidth="1"/>
    <col min="6407" max="6407" width="10" customWidth="1"/>
    <col min="6408" max="6408" width="13.5703125" customWidth="1"/>
    <col min="6657" max="6657" width="6.42578125" customWidth="1"/>
    <col min="6658" max="6658" width="13.7109375" customWidth="1"/>
    <col min="6659" max="6659" width="11.5703125" customWidth="1"/>
    <col min="6661" max="6661" width="7.140625" customWidth="1"/>
    <col min="6662" max="6662" width="13.7109375" customWidth="1"/>
    <col min="6663" max="6663" width="10" customWidth="1"/>
    <col min="6664" max="6664" width="13.5703125" customWidth="1"/>
    <col min="6913" max="6913" width="6.42578125" customWidth="1"/>
    <col min="6914" max="6914" width="13.7109375" customWidth="1"/>
    <col min="6915" max="6915" width="11.5703125" customWidth="1"/>
    <col min="6917" max="6917" width="7.140625" customWidth="1"/>
    <col min="6918" max="6918" width="13.7109375" customWidth="1"/>
    <col min="6919" max="6919" width="10" customWidth="1"/>
    <col min="6920" max="6920" width="13.5703125" customWidth="1"/>
    <col min="7169" max="7169" width="6.42578125" customWidth="1"/>
    <col min="7170" max="7170" width="13.7109375" customWidth="1"/>
    <col min="7171" max="7171" width="11.5703125" customWidth="1"/>
    <col min="7173" max="7173" width="7.140625" customWidth="1"/>
    <col min="7174" max="7174" width="13.7109375" customWidth="1"/>
    <col min="7175" max="7175" width="10" customWidth="1"/>
    <col min="7176" max="7176" width="13.5703125" customWidth="1"/>
    <col min="7425" max="7425" width="6.42578125" customWidth="1"/>
    <col min="7426" max="7426" width="13.7109375" customWidth="1"/>
    <col min="7427" max="7427" width="11.5703125" customWidth="1"/>
    <col min="7429" max="7429" width="7.140625" customWidth="1"/>
    <col min="7430" max="7430" width="13.7109375" customWidth="1"/>
    <col min="7431" max="7431" width="10" customWidth="1"/>
    <col min="7432" max="7432" width="13.5703125" customWidth="1"/>
    <col min="7681" max="7681" width="6.42578125" customWidth="1"/>
    <col min="7682" max="7682" width="13.7109375" customWidth="1"/>
    <col min="7683" max="7683" width="11.5703125" customWidth="1"/>
    <col min="7685" max="7685" width="7.140625" customWidth="1"/>
    <col min="7686" max="7686" width="13.7109375" customWidth="1"/>
    <col min="7687" max="7687" width="10" customWidth="1"/>
    <col min="7688" max="7688" width="13.5703125" customWidth="1"/>
    <col min="7937" max="7937" width="6.42578125" customWidth="1"/>
    <col min="7938" max="7938" width="13.7109375" customWidth="1"/>
    <col min="7939" max="7939" width="11.5703125" customWidth="1"/>
    <col min="7941" max="7941" width="7.140625" customWidth="1"/>
    <col min="7942" max="7942" width="13.7109375" customWidth="1"/>
    <col min="7943" max="7943" width="10" customWidth="1"/>
    <col min="7944" max="7944" width="13.5703125" customWidth="1"/>
    <col min="8193" max="8193" width="6.42578125" customWidth="1"/>
    <col min="8194" max="8194" width="13.7109375" customWidth="1"/>
    <col min="8195" max="8195" width="11.5703125" customWidth="1"/>
    <col min="8197" max="8197" width="7.140625" customWidth="1"/>
    <col min="8198" max="8198" width="13.7109375" customWidth="1"/>
    <col min="8199" max="8199" width="10" customWidth="1"/>
    <col min="8200" max="8200" width="13.5703125" customWidth="1"/>
    <col min="8449" max="8449" width="6.42578125" customWidth="1"/>
    <col min="8450" max="8450" width="13.7109375" customWidth="1"/>
    <col min="8451" max="8451" width="11.5703125" customWidth="1"/>
    <col min="8453" max="8453" width="7.140625" customWidth="1"/>
    <col min="8454" max="8454" width="13.7109375" customWidth="1"/>
    <col min="8455" max="8455" width="10" customWidth="1"/>
    <col min="8456" max="8456" width="13.5703125" customWidth="1"/>
    <col min="8705" max="8705" width="6.42578125" customWidth="1"/>
    <col min="8706" max="8706" width="13.7109375" customWidth="1"/>
    <col min="8707" max="8707" width="11.5703125" customWidth="1"/>
    <col min="8709" max="8709" width="7.140625" customWidth="1"/>
    <col min="8710" max="8710" width="13.7109375" customWidth="1"/>
    <col min="8711" max="8711" width="10" customWidth="1"/>
    <col min="8712" max="8712" width="13.5703125" customWidth="1"/>
    <col min="8961" max="8961" width="6.42578125" customWidth="1"/>
    <col min="8962" max="8962" width="13.7109375" customWidth="1"/>
    <col min="8963" max="8963" width="11.5703125" customWidth="1"/>
    <col min="8965" max="8965" width="7.140625" customWidth="1"/>
    <col min="8966" max="8966" width="13.7109375" customWidth="1"/>
    <col min="8967" max="8967" width="10" customWidth="1"/>
    <col min="8968" max="8968" width="13.5703125" customWidth="1"/>
    <col min="9217" max="9217" width="6.42578125" customWidth="1"/>
    <col min="9218" max="9218" width="13.7109375" customWidth="1"/>
    <col min="9219" max="9219" width="11.5703125" customWidth="1"/>
    <col min="9221" max="9221" width="7.140625" customWidth="1"/>
    <col min="9222" max="9222" width="13.7109375" customWidth="1"/>
    <col min="9223" max="9223" width="10" customWidth="1"/>
    <col min="9224" max="9224" width="13.5703125" customWidth="1"/>
    <col min="9473" max="9473" width="6.42578125" customWidth="1"/>
    <col min="9474" max="9474" width="13.7109375" customWidth="1"/>
    <col min="9475" max="9475" width="11.5703125" customWidth="1"/>
    <col min="9477" max="9477" width="7.140625" customWidth="1"/>
    <col min="9478" max="9478" width="13.7109375" customWidth="1"/>
    <col min="9479" max="9479" width="10" customWidth="1"/>
    <col min="9480" max="9480" width="13.5703125" customWidth="1"/>
    <col min="9729" max="9729" width="6.42578125" customWidth="1"/>
    <col min="9730" max="9730" width="13.7109375" customWidth="1"/>
    <col min="9731" max="9731" width="11.5703125" customWidth="1"/>
    <col min="9733" max="9733" width="7.140625" customWidth="1"/>
    <col min="9734" max="9734" width="13.7109375" customWidth="1"/>
    <col min="9735" max="9735" width="10" customWidth="1"/>
    <col min="9736" max="9736" width="13.5703125" customWidth="1"/>
    <col min="9985" max="9985" width="6.42578125" customWidth="1"/>
    <col min="9986" max="9986" width="13.7109375" customWidth="1"/>
    <col min="9987" max="9987" width="11.5703125" customWidth="1"/>
    <col min="9989" max="9989" width="7.140625" customWidth="1"/>
    <col min="9990" max="9990" width="13.7109375" customWidth="1"/>
    <col min="9991" max="9991" width="10" customWidth="1"/>
    <col min="9992" max="9992" width="13.5703125" customWidth="1"/>
    <col min="10241" max="10241" width="6.42578125" customWidth="1"/>
    <col min="10242" max="10242" width="13.7109375" customWidth="1"/>
    <col min="10243" max="10243" width="11.5703125" customWidth="1"/>
    <col min="10245" max="10245" width="7.140625" customWidth="1"/>
    <col min="10246" max="10246" width="13.7109375" customWidth="1"/>
    <col min="10247" max="10247" width="10" customWidth="1"/>
    <col min="10248" max="10248" width="13.5703125" customWidth="1"/>
    <col min="10497" max="10497" width="6.42578125" customWidth="1"/>
    <col min="10498" max="10498" width="13.7109375" customWidth="1"/>
    <col min="10499" max="10499" width="11.5703125" customWidth="1"/>
    <col min="10501" max="10501" width="7.140625" customWidth="1"/>
    <col min="10502" max="10502" width="13.7109375" customWidth="1"/>
    <col min="10503" max="10503" width="10" customWidth="1"/>
    <col min="10504" max="10504" width="13.5703125" customWidth="1"/>
    <col min="10753" max="10753" width="6.42578125" customWidth="1"/>
    <col min="10754" max="10754" width="13.7109375" customWidth="1"/>
    <col min="10755" max="10755" width="11.5703125" customWidth="1"/>
    <col min="10757" max="10757" width="7.140625" customWidth="1"/>
    <col min="10758" max="10758" width="13.7109375" customWidth="1"/>
    <col min="10759" max="10759" width="10" customWidth="1"/>
    <col min="10760" max="10760" width="13.5703125" customWidth="1"/>
    <col min="11009" max="11009" width="6.42578125" customWidth="1"/>
    <col min="11010" max="11010" width="13.7109375" customWidth="1"/>
    <col min="11011" max="11011" width="11.5703125" customWidth="1"/>
    <col min="11013" max="11013" width="7.140625" customWidth="1"/>
    <col min="11014" max="11014" width="13.7109375" customWidth="1"/>
    <col min="11015" max="11015" width="10" customWidth="1"/>
    <col min="11016" max="11016" width="13.5703125" customWidth="1"/>
    <col min="11265" max="11265" width="6.42578125" customWidth="1"/>
    <col min="11266" max="11266" width="13.7109375" customWidth="1"/>
    <col min="11267" max="11267" width="11.5703125" customWidth="1"/>
    <col min="11269" max="11269" width="7.140625" customWidth="1"/>
    <col min="11270" max="11270" width="13.7109375" customWidth="1"/>
    <col min="11271" max="11271" width="10" customWidth="1"/>
    <col min="11272" max="11272" width="13.5703125" customWidth="1"/>
    <col min="11521" max="11521" width="6.42578125" customWidth="1"/>
    <col min="11522" max="11522" width="13.7109375" customWidth="1"/>
    <col min="11523" max="11523" width="11.5703125" customWidth="1"/>
    <col min="11525" max="11525" width="7.140625" customWidth="1"/>
    <col min="11526" max="11526" width="13.7109375" customWidth="1"/>
    <col min="11527" max="11527" width="10" customWidth="1"/>
    <col min="11528" max="11528" width="13.5703125" customWidth="1"/>
    <col min="11777" max="11777" width="6.42578125" customWidth="1"/>
    <col min="11778" max="11778" width="13.7109375" customWidth="1"/>
    <col min="11779" max="11779" width="11.5703125" customWidth="1"/>
    <col min="11781" max="11781" width="7.140625" customWidth="1"/>
    <col min="11782" max="11782" width="13.7109375" customWidth="1"/>
    <col min="11783" max="11783" width="10" customWidth="1"/>
    <col min="11784" max="11784" width="13.5703125" customWidth="1"/>
    <col min="12033" max="12033" width="6.42578125" customWidth="1"/>
    <col min="12034" max="12034" width="13.7109375" customWidth="1"/>
    <col min="12035" max="12035" width="11.5703125" customWidth="1"/>
    <col min="12037" max="12037" width="7.140625" customWidth="1"/>
    <col min="12038" max="12038" width="13.7109375" customWidth="1"/>
    <col min="12039" max="12039" width="10" customWidth="1"/>
    <col min="12040" max="12040" width="13.5703125" customWidth="1"/>
    <col min="12289" max="12289" width="6.42578125" customWidth="1"/>
    <col min="12290" max="12290" width="13.7109375" customWidth="1"/>
    <col min="12291" max="12291" width="11.5703125" customWidth="1"/>
    <col min="12293" max="12293" width="7.140625" customWidth="1"/>
    <col min="12294" max="12294" width="13.7109375" customWidth="1"/>
    <col min="12295" max="12295" width="10" customWidth="1"/>
    <col min="12296" max="12296" width="13.5703125" customWidth="1"/>
    <col min="12545" max="12545" width="6.42578125" customWidth="1"/>
    <col min="12546" max="12546" width="13.7109375" customWidth="1"/>
    <col min="12547" max="12547" width="11.5703125" customWidth="1"/>
    <col min="12549" max="12549" width="7.140625" customWidth="1"/>
    <col min="12550" max="12550" width="13.7109375" customWidth="1"/>
    <col min="12551" max="12551" width="10" customWidth="1"/>
    <col min="12552" max="12552" width="13.5703125" customWidth="1"/>
    <col min="12801" max="12801" width="6.42578125" customWidth="1"/>
    <col min="12802" max="12802" width="13.7109375" customWidth="1"/>
    <col min="12803" max="12803" width="11.5703125" customWidth="1"/>
    <col min="12805" max="12805" width="7.140625" customWidth="1"/>
    <col min="12806" max="12806" width="13.7109375" customWidth="1"/>
    <col min="12807" max="12807" width="10" customWidth="1"/>
    <col min="12808" max="12808" width="13.5703125" customWidth="1"/>
    <col min="13057" max="13057" width="6.42578125" customWidth="1"/>
    <col min="13058" max="13058" width="13.7109375" customWidth="1"/>
    <col min="13059" max="13059" width="11.5703125" customWidth="1"/>
    <col min="13061" max="13061" width="7.140625" customWidth="1"/>
    <col min="13062" max="13062" width="13.7109375" customWidth="1"/>
    <col min="13063" max="13063" width="10" customWidth="1"/>
    <col min="13064" max="13064" width="13.5703125" customWidth="1"/>
    <col min="13313" max="13313" width="6.42578125" customWidth="1"/>
    <col min="13314" max="13314" width="13.7109375" customWidth="1"/>
    <col min="13315" max="13315" width="11.5703125" customWidth="1"/>
    <col min="13317" max="13317" width="7.140625" customWidth="1"/>
    <col min="13318" max="13318" width="13.7109375" customWidth="1"/>
    <col min="13319" max="13319" width="10" customWidth="1"/>
    <col min="13320" max="13320" width="13.5703125" customWidth="1"/>
    <col min="13569" max="13569" width="6.42578125" customWidth="1"/>
    <col min="13570" max="13570" width="13.7109375" customWidth="1"/>
    <col min="13571" max="13571" width="11.5703125" customWidth="1"/>
    <col min="13573" max="13573" width="7.140625" customWidth="1"/>
    <col min="13574" max="13574" width="13.7109375" customWidth="1"/>
    <col min="13575" max="13575" width="10" customWidth="1"/>
    <col min="13576" max="13576" width="13.5703125" customWidth="1"/>
    <col min="13825" max="13825" width="6.42578125" customWidth="1"/>
    <col min="13826" max="13826" width="13.7109375" customWidth="1"/>
    <col min="13827" max="13827" width="11.5703125" customWidth="1"/>
    <col min="13829" max="13829" width="7.140625" customWidth="1"/>
    <col min="13830" max="13830" width="13.7109375" customWidth="1"/>
    <col min="13831" max="13831" width="10" customWidth="1"/>
    <col min="13832" max="13832" width="13.5703125" customWidth="1"/>
    <col min="14081" max="14081" width="6.42578125" customWidth="1"/>
    <col min="14082" max="14082" width="13.7109375" customWidth="1"/>
    <col min="14083" max="14083" width="11.5703125" customWidth="1"/>
    <col min="14085" max="14085" width="7.140625" customWidth="1"/>
    <col min="14086" max="14086" width="13.7109375" customWidth="1"/>
    <col min="14087" max="14087" width="10" customWidth="1"/>
    <col min="14088" max="14088" width="13.5703125" customWidth="1"/>
    <col min="14337" max="14337" width="6.42578125" customWidth="1"/>
    <col min="14338" max="14338" width="13.7109375" customWidth="1"/>
    <col min="14339" max="14339" width="11.5703125" customWidth="1"/>
    <col min="14341" max="14341" width="7.140625" customWidth="1"/>
    <col min="14342" max="14342" width="13.7109375" customWidth="1"/>
    <col min="14343" max="14343" width="10" customWidth="1"/>
    <col min="14344" max="14344" width="13.5703125" customWidth="1"/>
    <col min="14593" max="14593" width="6.42578125" customWidth="1"/>
    <col min="14594" max="14594" width="13.7109375" customWidth="1"/>
    <col min="14595" max="14595" width="11.5703125" customWidth="1"/>
    <col min="14597" max="14597" width="7.140625" customWidth="1"/>
    <col min="14598" max="14598" width="13.7109375" customWidth="1"/>
    <col min="14599" max="14599" width="10" customWidth="1"/>
    <col min="14600" max="14600" width="13.5703125" customWidth="1"/>
    <col min="14849" max="14849" width="6.42578125" customWidth="1"/>
    <col min="14850" max="14850" width="13.7109375" customWidth="1"/>
    <col min="14851" max="14851" width="11.5703125" customWidth="1"/>
    <col min="14853" max="14853" width="7.140625" customWidth="1"/>
    <col min="14854" max="14854" width="13.7109375" customWidth="1"/>
    <col min="14855" max="14855" width="10" customWidth="1"/>
    <col min="14856" max="14856" width="13.5703125" customWidth="1"/>
    <col min="15105" max="15105" width="6.42578125" customWidth="1"/>
    <col min="15106" max="15106" width="13.7109375" customWidth="1"/>
    <col min="15107" max="15107" width="11.5703125" customWidth="1"/>
    <col min="15109" max="15109" width="7.140625" customWidth="1"/>
    <col min="15110" max="15110" width="13.7109375" customWidth="1"/>
    <col min="15111" max="15111" width="10" customWidth="1"/>
    <col min="15112" max="15112" width="13.5703125" customWidth="1"/>
    <col min="15361" max="15361" width="6.42578125" customWidth="1"/>
    <col min="15362" max="15362" width="13.7109375" customWidth="1"/>
    <col min="15363" max="15363" width="11.5703125" customWidth="1"/>
    <col min="15365" max="15365" width="7.140625" customWidth="1"/>
    <col min="15366" max="15366" width="13.7109375" customWidth="1"/>
    <col min="15367" max="15367" width="10" customWidth="1"/>
    <col min="15368" max="15368" width="13.5703125" customWidth="1"/>
    <col min="15617" max="15617" width="6.42578125" customWidth="1"/>
    <col min="15618" max="15618" width="13.7109375" customWidth="1"/>
    <col min="15619" max="15619" width="11.5703125" customWidth="1"/>
    <col min="15621" max="15621" width="7.140625" customWidth="1"/>
    <col min="15622" max="15622" width="13.7109375" customWidth="1"/>
    <col min="15623" max="15623" width="10" customWidth="1"/>
    <col min="15624" max="15624" width="13.5703125" customWidth="1"/>
    <col min="15873" max="15873" width="6.42578125" customWidth="1"/>
    <col min="15874" max="15874" width="13.7109375" customWidth="1"/>
    <col min="15875" max="15875" width="11.5703125" customWidth="1"/>
    <col min="15877" max="15877" width="7.140625" customWidth="1"/>
    <col min="15878" max="15878" width="13.7109375" customWidth="1"/>
    <col min="15879" max="15879" width="10" customWidth="1"/>
    <col min="15880" max="15880" width="13.5703125" customWidth="1"/>
    <col min="16129" max="16129" width="6.42578125" customWidth="1"/>
    <col min="16130" max="16130" width="13.7109375" customWidth="1"/>
    <col min="16131" max="16131" width="11.5703125" customWidth="1"/>
    <col min="16133" max="16133" width="7.140625" customWidth="1"/>
    <col min="16134" max="16134" width="13.7109375" customWidth="1"/>
    <col min="16135" max="16135" width="10" customWidth="1"/>
    <col min="16136" max="16136" width="13.5703125" customWidth="1"/>
  </cols>
  <sheetData>
    <row r="2" spans="1:9">
      <c r="A2" s="373" t="s">
        <v>289</v>
      </c>
      <c r="B2" s="373"/>
      <c r="C2" s="373"/>
      <c r="D2" s="373"/>
      <c r="E2" s="373"/>
      <c r="F2" s="373"/>
      <c r="G2" s="373"/>
      <c r="H2" s="373"/>
    </row>
    <row r="3" spans="1:9">
      <c r="A3" s="374" t="s">
        <v>245</v>
      </c>
      <c r="B3" s="374"/>
      <c r="C3" s="374"/>
      <c r="D3" s="374"/>
      <c r="E3" s="374"/>
      <c r="F3" s="374"/>
      <c r="G3" s="374"/>
      <c r="H3" s="374"/>
    </row>
    <row r="6" spans="1:9">
      <c r="A6" s="375" t="s">
        <v>305</v>
      </c>
      <c r="B6" s="375"/>
      <c r="C6" s="375"/>
      <c r="D6" s="375"/>
      <c r="E6" s="375"/>
      <c r="F6" s="375"/>
      <c r="G6" s="375"/>
      <c r="H6" s="375"/>
    </row>
    <row r="9" spans="1:9" ht="15.75" customHeight="1">
      <c r="A9" s="376" t="s">
        <v>350</v>
      </c>
      <c r="B9" s="376"/>
      <c r="C9" s="376"/>
      <c r="D9" s="376"/>
      <c r="E9" s="376"/>
      <c r="F9" s="376"/>
      <c r="G9" s="376"/>
      <c r="H9" s="376"/>
      <c r="I9"/>
    </row>
    <row r="10" spans="1:9">
      <c r="D10" s="230"/>
    </row>
    <row r="11" spans="1:9">
      <c r="C11" s="375" t="s">
        <v>306</v>
      </c>
      <c r="D11" s="375"/>
      <c r="E11" s="375"/>
      <c r="F11" s="375"/>
    </row>
    <row r="12" spans="1:9">
      <c r="B12" s="377" t="s">
        <v>307</v>
      </c>
      <c r="C12" s="377"/>
      <c r="D12" s="377"/>
      <c r="E12" s="377"/>
      <c r="F12" s="377"/>
      <c r="G12" s="377"/>
    </row>
    <row r="14" spans="1:9" ht="15" customHeight="1">
      <c r="A14" s="367" t="s">
        <v>291</v>
      </c>
      <c r="B14" s="367"/>
      <c r="C14" s="231" t="s">
        <v>308</v>
      </c>
      <c r="D14" s="232"/>
      <c r="E14" s="232"/>
      <c r="F14" s="232"/>
      <c r="G14" s="232"/>
      <c r="H14" s="232"/>
      <c r="I14"/>
    </row>
    <row r="15" spans="1:9">
      <c r="A15" s="378" t="s">
        <v>351</v>
      </c>
      <c r="B15" s="378"/>
      <c r="C15" s="378"/>
      <c r="D15" s="378"/>
      <c r="E15" s="378"/>
      <c r="F15" s="378"/>
      <c r="G15" s="378"/>
      <c r="H15" s="378"/>
    </row>
    <row r="16" spans="1:9" ht="28.5">
      <c r="A16" s="243" t="s">
        <v>293</v>
      </c>
      <c r="B16" s="243" t="s">
        <v>294</v>
      </c>
      <c r="C16" s="379" t="s">
        <v>295</v>
      </c>
      <c r="D16" s="380"/>
      <c r="E16" s="381"/>
      <c r="F16" s="243" t="s">
        <v>296</v>
      </c>
      <c r="G16" s="244" t="s">
        <v>297</v>
      </c>
      <c r="H16" s="244" t="s">
        <v>298</v>
      </c>
      <c r="I16"/>
    </row>
    <row r="17" spans="1:8">
      <c r="A17" s="234">
        <v>1</v>
      </c>
      <c r="B17" s="235" t="s">
        <v>237</v>
      </c>
      <c r="C17" s="370" t="s">
        <v>299</v>
      </c>
      <c r="D17" s="370"/>
      <c r="E17" s="370"/>
      <c r="F17" s="236" t="s">
        <v>9</v>
      </c>
      <c r="G17" s="237" t="s">
        <v>9</v>
      </c>
      <c r="H17" s="238">
        <v>48527.68</v>
      </c>
    </row>
    <row r="18" spans="1:8">
      <c r="A18" s="234">
        <v>2</v>
      </c>
      <c r="B18" s="235" t="s">
        <v>237</v>
      </c>
      <c r="C18" s="370" t="s">
        <v>352</v>
      </c>
      <c r="D18" s="370"/>
      <c r="E18" s="370"/>
      <c r="F18" s="236" t="s">
        <v>9</v>
      </c>
      <c r="G18" s="237" t="s">
        <v>9</v>
      </c>
      <c r="H18" s="238">
        <v>2794.14</v>
      </c>
    </row>
    <row r="19" spans="1:8">
      <c r="A19" s="234">
        <v>3</v>
      </c>
      <c r="B19" s="235" t="s">
        <v>237</v>
      </c>
      <c r="C19" s="370" t="s">
        <v>353</v>
      </c>
      <c r="D19" s="370"/>
      <c r="E19" s="370"/>
      <c r="F19" s="236" t="s">
        <v>9</v>
      </c>
      <c r="G19" s="237" t="s">
        <v>9</v>
      </c>
      <c r="H19" s="238">
        <v>46080.95</v>
      </c>
    </row>
    <row r="20" spans="1:8">
      <c r="A20" s="234">
        <v>4</v>
      </c>
      <c r="B20" s="235" t="s">
        <v>237</v>
      </c>
      <c r="C20" s="370" t="s">
        <v>354</v>
      </c>
      <c r="D20" s="370"/>
      <c r="E20" s="370"/>
      <c r="F20" s="236" t="s">
        <v>9</v>
      </c>
      <c r="G20" s="237" t="s">
        <v>9</v>
      </c>
      <c r="H20" s="238">
        <v>703.49</v>
      </c>
    </row>
    <row r="21" spans="1:8">
      <c r="A21" s="234"/>
      <c r="B21" s="235"/>
      <c r="C21" s="371" t="s">
        <v>301</v>
      </c>
      <c r="D21" s="371"/>
      <c r="E21" s="371"/>
      <c r="F21" s="239" t="s">
        <v>9</v>
      </c>
      <c r="G21" s="240" t="s">
        <v>9</v>
      </c>
      <c r="H21" s="241">
        <f>0+H17+H18+H19</f>
        <v>97402.76999999999</v>
      </c>
    </row>
    <row r="22" spans="1:8">
      <c r="A22" s="234">
        <v>5</v>
      </c>
      <c r="B22" s="235" t="s">
        <v>232</v>
      </c>
      <c r="C22" s="370" t="s">
        <v>302</v>
      </c>
      <c r="D22" s="370"/>
      <c r="E22" s="370"/>
      <c r="F22" s="236" t="s">
        <v>9</v>
      </c>
      <c r="G22" s="237" t="s">
        <v>9</v>
      </c>
      <c r="H22" s="238">
        <v>117.39</v>
      </c>
    </row>
    <row r="23" spans="1:8">
      <c r="A23" s="234">
        <v>6</v>
      </c>
      <c r="B23" s="235" t="s">
        <v>232</v>
      </c>
      <c r="C23" s="370" t="s">
        <v>299</v>
      </c>
      <c r="D23" s="370"/>
      <c r="E23" s="370"/>
      <c r="F23" s="236" t="s">
        <v>9</v>
      </c>
      <c r="G23" s="237" t="s">
        <v>9</v>
      </c>
      <c r="H23" s="238">
        <v>81892.649999999994</v>
      </c>
    </row>
    <row r="24" spans="1:8">
      <c r="A24" s="234">
        <v>7</v>
      </c>
      <c r="B24" s="235" t="s">
        <v>232</v>
      </c>
      <c r="C24" s="370" t="s">
        <v>352</v>
      </c>
      <c r="D24" s="370"/>
      <c r="E24" s="370"/>
      <c r="F24" s="236" t="s">
        <v>9</v>
      </c>
      <c r="G24" s="237" t="s">
        <v>9</v>
      </c>
      <c r="H24" s="238">
        <v>6104.34</v>
      </c>
    </row>
    <row r="25" spans="1:8">
      <c r="A25" s="234">
        <v>8</v>
      </c>
      <c r="B25" s="235" t="s">
        <v>232</v>
      </c>
      <c r="C25" s="370" t="s">
        <v>353</v>
      </c>
      <c r="D25" s="370"/>
      <c r="E25" s="370"/>
      <c r="F25" s="236" t="s">
        <v>9</v>
      </c>
      <c r="G25" s="237" t="s">
        <v>9</v>
      </c>
      <c r="H25" s="238">
        <v>48749.52</v>
      </c>
    </row>
    <row r="26" spans="1:8">
      <c r="A26" s="234">
        <v>9</v>
      </c>
      <c r="B26" s="235" t="s">
        <v>232</v>
      </c>
      <c r="C26" s="370" t="s">
        <v>354</v>
      </c>
      <c r="D26" s="370"/>
      <c r="E26" s="370"/>
      <c r="F26" s="236" t="s">
        <v>9</v>
      </c>
      <c r="G26" s="237" t="s">
        <v>9</v>
      </c>
      <c r="H26" s="238">
        <v>755.88</v>
      </c>
    </row>
    <row r="27" spans="1:8">
      <c r="A27" s="234"/>
      <c r="B27" s="235"/>
      <c r="C27" s="371" t="s">
        <v>301</v>
      </c>
      <c r="D27" s="371"/>
      <c r="E27" s="371"/>
      <c r="F27" s="239" t="s">
        <v>9</v>
      </c>
      <c r="G27" s="240" t="s">
        <v>9</v>
      </c>
      <c r="H27" s="241">
        <f>0+H22+H23+H24+H25</f>
        <v>136863.9</v>
      </c>
    </row>
    <row r="28" spans="1:8">
      <c r="C28" s="372"/>
      <c r="D28" s="372"/>
      <c r="E28" s="372"/>
    </row>
    <row r="30" spans="1:8">
      <c r="A30" s="367" t="s">
        <v>230</v>
      </c>
      <c r="B30" s="367"/>
      <c r="C30" s="367"/>
      <c r="D30" s="367"/>
      <c r="E30" s="368" t="s">
        <v>231</v>
      </c>
      <c r="F30" s="368"/>
      <c r="G30" s="368"/>
      <c r="H30" s="368"/>
    </row>
    <row r="31" spans="1:8">
      <c r="E31" s="369" t="s">
        <v>304</v>
      </c>
      <c r="F31" s="369"/>
      <c r="G31" s="369"/>
      <c r="H31" s="369"/>
    </row>
    <row r="34" spans="1:8" ht="27.75" customHeight="1">
      <c r="A34" s="367" t="s">
        <v>226</v>
      </c>
      <c r="B34" s="367"/>
      <c r="C34" s="367"/>
      <c r="D34" s="367"/>
      <c r="E34" s="368" t="s">
        <v>227</v>
      </c>
      <c r="F34" s="368"/>
      <c r="G34" s="368"/>
      <c r="H34" s="368"/>
    </row>
    <row r="35" spans="1:8">
      <c r="E35" s="369" t="s">
        <v>304</v>
      </c>
      <c r="F35" s="369"/>
      <c r="G35" s="369"/>
      <c r="H35" s="369"/>
    </row>
  </sheetData>
  <mergeCells count="27">
    <mergeCell ref="C19:E19"/>
    <mergeCell ref="A2:H2"/>
    <mergeCell ref="A3:H3"/>
    <mergeCell ref="A6:H6"/>
    <mergeCell ref="A9:H9"/>
    <mergeCell ref="C11:F11"/>
    <mergeCell ref="B12:G12"/>
    <mergeCell ref="A14:B14"/>
    <mergeCell ref="A15:H15"/>
    <mergeCell ref="C16:E16"/>
    <mergeCell ref="C17:E17"/>
    <mergeCell ref="C18:E18"/>
    <mergeCell ref="C20:E20"/>
    <mergeCell ref="C21:E21"/>
    <mergeCell ref="C22:E22"/>
    <mergeCell ref="C23:E23"/>
    <mergeCell ref="C24:E24"/>
    <mergeCell ref="A34:D34"/>
    <mergeCell ref="E34:H34"/>
    <mergeCell ref="E35:H35"/>
    <mergeCell ref="C25:E25"/>
    <mergeCell ref="A30:D30"/>
    <mergeCell ref="E30:H30"/>
    <mergeCell ref="E31:H31"/>
    <mergeCell ref="C26:E26"/>
    <mergeCell ref="C27:E27"/>
    <mergeCell ref="C28:E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BD1D7-1FEF-486A-B258-FD6D6FD90250}">
  <dimension ref="A1:R378"/>
  <sheetViews>
    <sheetView workbookViewId="0">
      <selection activeCell="T24" sqref="T24"/>
    </sheetView>
  </sheetViews>
  <sheetFormatPr defaultColWidth="9.140625" defaultRowHeight="12.75"/>
  <cols>
    <col min="1" max="4" width="2" style="23" customWidth="1"/>
    <col min="5" max="5" width="2.140625" style="23" customWidth="1"/>
    <col min="6" max="6" width="2.42578125" style="148" customWidth="1"/>
    <col min="7" max="7" width="27.28515625" style="23" customWidth="1"/>
    <col min="8" max="8" width="4.7109375" style="23" customWidth="1"/>
    <col min="9" max="9" width="9.28515625" style="23" customWidth="1"/>
    <col min="10" max="12" width="11.140625" style="23" customWidth="1"/>
    <col min="13" max="13" width="0.140625" style="23" hidden="1" customWidth="1"/>
    <col min="14" max="14" width="6.140625" style="23" hidden="1" customWidth="1"/>
    <col min="15" max="15" width="8.85546875" style="23" hidden="1" customWidth="1"/>
    <col min="16" max="16" width="9.140625" style="23"/>
    <col min="17" max="17" width="6.140625" style="23" customWidth="1"/>
    <col min="18" max="18" width="9.140625" style="23"/>
  </cols>
  <sheetData>
    <row r="1" spans="1:17" ht="24.75" customHeight="1">
      <c r="G1" s="1"/>
      <c r="H1" s="4"/>
      <c r="I1" s="350" t="s">
        <v>0</v>
      </c>
      <c r="J1" s="350"/>
      <c r="K1" s="350"/>
      <c r="L1" s="350"/>
      <c r="M1" s="3"/>
      <c r="N1" s="150"/>
      <c r="O1" s="150"/>
      <c r="P1" s="150"/>
      <c r="Q1" s="150"/>
    </row>
    <row r="2" spans="1:17" ht="22.5" customHeight="1">
      <c r="H2" s="4"/>
      <c r="I2" s="351" t="s">
        <v>1</v>
      </c>
      <c r="J2" s="351"/>
      <c r="K2" s="351"/>
      <c r="L2" s="351"/>
      <c r="M2" s="3"/>
      <c r="N2" s="150"/>
      <c r="O2" s="150"/>
      <c r="P2" s="150"/>
      <c r="Q2" s="5"/>
    </row>
    <row r="3" spans="1:17" ht="13.5" customHeight="1">
      <c r="H3" s="19"/>
      <c r="I3" s="150" t="s">
        <v>2</v>
      </c>
      <c r="J3" s="150"/>
      <c r="K3" s="2"/>
      <c r="L3" s="2"/>
      <c r="M3" s="3"/>
      <c r="N3" s="150"/>
      <c r="O3" s="150"/>
      <c r="P3" s="150"/>
      <c r="Q3" s="6"/>
    </row>
    <row r="4" spans="1:17" ht="6" customHeight="1">
      <c r="G4" s="7" t="s">
        <v>3</v>
      </c>
      <c r="H4" s="4"/>
      <c r="I4"/>
      <c r="J4" s="2"/>
      <c r="K4" s="2"/>
      <c r="L4" s="2"/>
      <c r="M4" s="3"/>
      <c r="N4" s="8"/>
      <c r="O4" s="8"/>
      <c r="P4" s="150"/>
      <c r="Q4" s="6"/>
    </row>
    <row r="5" spans="1:17" ht="5.25" customHeight="1">
      <c r="H5" s="9"/>
      <c r="I5"/>
      <c r="J5" s="2"/>
      <c r="K5" s="2"/>
      <c r="L5" s="2"/>
      <c r="M5" s="3"/>
      <c r="N5" s="150"/>
      <c r="O5" s="150"/>
      <c r="P5" s="150"/>
      <c r="Q5" s="6"/>
    </row>
    <row r="6" spans="1:17" ht="3.75" customHeight="1">
      <c r="H6" s="9"/>
      <c r="I6"/>
      <c r="J6" s="10"/>
      <c r="K6" s="2"/>
      <c r="L6" s="2"/>
      <c r="M6" s="3"/>
      <c r="N6" s="150"/>
      <c r="O6" s="150"/>
      <c r="P6" s="150"/>
    </row>
    <row r="7" spans="1:17" ht="6.75" customHeight="1">
      <c r="H7" s="9"/>
      <c r="I7"/>
      <c r="K7" s="150"/>
      <c r="L7" s="150"/>
      <c r="M7" s="3"/>
      <c r="N7" s="150"/>
      <c r="O7" s="150"/>
      <c r="P7" s="150"/>
      <c r="Q7" s="12"/>
    </row>
    <row r="8" spans="1:17" ht="32.25" customHeight="1">
      <c r="A8" s="356" t="s">
        <v>4</v>
      </c>
      <c r="B8" s="356"/>
      <c r="C8" s="356"/>
      <c r="D8" s="356"/>
      <c r="E8" s="356"/>
      <c r="F8" s="356"/>
      <c r="G8" s="356"/>
      <c r="H8" s="356"/>
      <c r="I8" s="356"/>
      <c r="J8" s="356"/>
      <c r="K8" s="356"/>
      <c r="L8" s="356"/>
      <c r="M8" s="11"/>
      <c r="N8" s="11"/>
      <c r="O8" s="11"/>
      <c r="P8" s="11"/>
      <c r="Q8" s="11"/>
    </row>
    <row r="9" spans="1:17" ht="12" customHeight="1">
      <c r="G9" s="11"/>
      <c r="H9" s="12"/>
      <c r="I9" s="12"/>
      <c r="J9" s="13"/>
      <c r="K9" s="13"/>
      <c r="L9" s="14"/>
      <c r="M9" s="3"/>
    </row>
    <row r="10" spans="1:17" ht="18" customHeight="1">
      <c r="A10" s="349" t="s">
        <v>5</v>
      </c>
      <c r="B10" s="349"/>
      <c r="C10" s="349"/>
      <c r="D10" s="349"/>
      <c r="E10" s="349"/>
      <c r="F10" s="349"/>
      <c r="G10" s="349"/>
      <c r="H10" s="349"/>
      <c r="I10" s="349"/>
      <c r="J10" s="349"/>
      <c r="K10" s="349"/>
      <c r="L10" s="349"/>
      <c r="M10" s="3"/>
    </row>
    <row r="11" spans="1:17" ht="18.75" customHeight="1">
      <c r="A11" s="353" t="s">
        <v>6</v>
      </c>
      <c r="B11" s="354"/>
      <c r="C11" s="354"/>
      <c r="D11" s="354"/>
      <c r="E11" s="354"/>
      <c r="F11" s="354"/>
      <c r="G11" s="354"/>
      <c r="H11" s="354"/>
      <c r="I11" s="354"/>
      <c r="J11" s="354"/>
      <c r="K11" s="354"/>
      <c r="L11" s="354"/>
      <c r="M11" s="3"/>
    </row>
    <row r="12" spans="1:17" ht="7.5" customHeight="1">
      <c r="A12" s="146"/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3"/>
    </row>
    <row r="13" spans="1:17" ht="14.25" customHeight="1">
      <c r="A13" s="146"/>
      <c r="B13" s="147"/>
      <c r="C13" s="147"/>
      <c r="D13" s="147"/>
      <c r="E13" s="147"/>
      <c r="F13" s="147"/>
      <c r="G13" s="355" t="s">
        <v>7</v>
      </c>
      <c r="H13" s="355"/>
      <c r="I13" s="355"/>
      <c r="J13" s="355"/>
      <c r="K13" s="355"/>
      <c r="L13" s="147"/>
      <c r="M13" s="3"/>
    </row>
    <row r="14" spans="1:17" ht="16.5" customHeight="1">
      <c r="A14" s="356" t="s">
        <v>8</v>
      </c>
      <c r="B14" s="356"/>
      <c r="C14" s="356"/>
      <c r="D14" s="356"/>
      <c r="E14" s="356"/>
      <c r="F14" s="356"/>
      <c r="G14" s="356"/>
      <c r="H14" s="356"/>
      <c r="I14" s="356"/>
      <c r="J14" s="356"/>
      <c r="K14" s="356"/>
      <c r="L14" s="356"/>
      <c r="M14" s="3"/>
      <c r="P14" s="23" t="s">
        <v>9</v>
      </c>
    </row>
    <row r="15" spans="1:17" ht="15.75" customHeight="1">
      <c r="G15" s="347" t="s">
        <v>10</v>
      </c>
      <c r="H15" s="347"/>
      <c r="I15" s="347"/>
      <c r="J15" s="347"/>
      <c r="K15" s="347"/>
      <c r="M15" s="3"/>
    </row>
    <row r="16" spans="1:17" ht="12" customHeight="1">
      <c r="G16" s="357" t="s">
        <v>11</v>
      </c>
      <c r="H16" s="357"/>
      <c r="I16" s="357"/>
      <c r="J16" s="357"/>
      <c r="K16" s="357"/>
    </row>
    <row r="17" spans="1:13" ht="12" customHeight="1">
      <c r="B17" s="356" t="s">
        <v>12</v>
      </c>
      <c r="C17" s="356"/>
      <c r="D17" s="356"/>
      <c r="E17" s="356"/>
      <c r="F17" s="356"/>
      <c r="G17" s="356"/>
      <c r="H17" s="356"/>
      <c r="I17" s="356"/>
      <c r="J17" s="356"/>
      <c r="K17" s="356"/>
      <c r="L17" s="356"/>
    </row>
    <row r="18" spans="1:13" ht="12" customHeight="1"/>
    <row r="19" spans="1:13" ht="12.75" customHeight="1">
      <c r="G19" s="347" t="s">
        <v>13</v>
      </c>
      <c r="H19" s="347"/>
      <c r="I19" s="347"/>
      <c r="J19" s="347"/>
      <c r="K19" s="347"/>
    </row>
    <row r="20" spans="1:13" ht="11.25" customHeight="1">
      <c r="G20" s="358" t="s">
        <v>14</v>
      </c>
      <c r="H20" s="358"/>
      <c r="I20" s="358"/>
      <c r="J20" s="358"/>
      <c r="K20" s="358"/>
    </row>
    <row r="21" spans="1:13" ht="11.25" customHeight="1">
      <c r="G21" s="150"/>
      <c r="H21" s="150"/>
      <c r="I21" s="150"/>
      <c r="J21" s="150"/>
      <c r="K21" s="150"/>
    </row>
    <row r="22" spans="1:13">
      <c r="B22"/>
      <c r="C22"/>
      <c r="D22"/>
      <c r="E22" s="359"/>
      <c r="F22" s="359"/>
      <c r="G22" s="359"/>
      <c r="H22" s="359"/>
      <c r="I22" s="359"/>
      <c r="J22" s="359"/>
      <c r="K22" s="359"/>
      <c r="L22"/>
    </row>
    <row r="23" spans="1:13" ht="12" customHeight="1">
      <c r="A23" s="360" t="s">
        <v>15</v>
      </c>
      <c r="B23" s="360"/>
      <c r="C23" s="360"/>
      <c r="D23" s="360"/>
      <c r="E23" s="360"/>
      <c r="F23" s="360"/>
      <c r="G23" s="360"/>
      <c r="H23" s="360"/>
      <c r="I23" s="360"/>
      <c r="J23" s="360"/>
      <c r="K23" s="360"/>
      <c r="L23" s="360"/>
      <c r="M23" s="15"/>
    </row>
    <row r="24" spans="1:13" ht="12" customHeight="1">
      <c r="F24" s="23"/>
      <c r="J24" s="16"/>
      <c r="K24" s="14"/>
      <c r="L24" s="17" t="s">
        <v>16</v>
      </c>
      <c r="M24" s="15"/>
    </row>
    <row r="25" spans="1:13" ht="11.25" customHeight="1">
      <c r="F25" s="23"/>
      <c r="J25" s="18" t="s">
        <v>17</v>
      </c>
      <c r="K25" s="19"/>
      <c r="L25" s="22"/>
      <c r="M25" s="15"/>
    </row>
    <row r="26" spans="1:13" ht="12" customHeight="1">
      <c r="E26" s="150"/>
      <c r="F26" s="149"/>
      <c r="I26" s="20"/>
      <c r="J26" s="20"/>
      <c r="K26" s="21" t="s">
        <v>18</v>
      </c>
      <c r="L26" s="22"/>
      <c r="M26" s="15"/>
    </row>
    <row r="27" spans="1:13" ht="12.75" customHeight="1">
      <c r="A27" s="323"/>
      <c r="B27" s="323"/>
      <c r="C27" s="323"/>
      <c r="D27" s="323"/>
      <c r="E27" s="323"/>
      <c r="F27" s="323"/>
      <c r="G27" s="323"/>
      <c r="H27" s="323"/>
      <c r="I27" s="323"/>
      <c r="K27" s="21" t="s">
        <v>19</v>
      </c>
      <c r="L27" s="24" t="s">
        <v>20</v>
      </c>
      <c r="M27" s="15"/>
    </row>
    <row r="28" spans="1:13" ht="12" customHeight="1">
      <c r="A28" s="323" t="s">
        <v>9</v>
      </c>
      <c r="B28" s="323"/>
      <c r="C28" s="323"/>
      <c r="D28" s="323"/>
      <c r="E28" s="323"/>
      <c r="F28" s="323"/>
      <c r="G28" s="323"/>
      <c r="H28" s="323"/>
      <c r="I28" s="323"/>
      <c r="J28" s="145" t="s">
        <v>21</v>
      </c>
      <c r="K28" s="25"/>
      <c r="L28" s="22"/>
      <c r="M28" s="15"/>
    </row>
    <row r="29" spans="1:13" ht="12.75" customHeight="1">
      <c r="F29" s="23"/>
      <c r="G29" s="26" t="s">
        <v>22</v>
      </c>
      <c r="H29" s="97" t="s">
        <v>232</v>
      </c>
      <c r="I29" s="98"/>
      <c r="J29" s="27"/>
      <c r="K29" s="22"/>
      <c r="L29" s="22"/>
      <c r="M29" s="15"/>
    </row>
    <row r="30" spans="1:13" ht="13.5" customHeight="1">
      <c r="F30" s="23"/>
      <c r="G30" s="352" t="s">
        <v>23</v>
      </c>
      <c r="H30" s="352"/>
      <c r="I30" s="140"/>
      <c r="J30" s="141"/>
      <c r="K30" s="142"/>
      <c r="L30" s="142"/>
      <c r="M30" s="15"/>
    </row>
    <row r="31" spans="1:13" ht="14.25" customHeight="1">
      <c r="A31" s="28" t="s">
        <v>233</v>
      </c>
      <c r="B31" s="28"/>
      <c r="C31" s="28"/>
      <c r="D31" s="28"/>
      <c r="E31" s="28"/>
      <c r="F31" s="29"/>
      <c r="G31" s="30"/>
      <c r="I31" s="30"/>
      <c r="J31" s="30"/>
      <c r="K31" s="31"/>
      <c r="L31" s="32" t="s">
        <v>24</v>
      </c>
      <c r="M31" s="33"/>
    </row>
    <row r="32" spans="1:13" ht="24" customHeight="1">
      <c r="A32" s="331" t="s">
        <v>25</v>
      </c>
      <c r="B32" s="332"/>
      <c r="C32" s="332"/>
      <c r="D32" s="332"/>
      <c r="E32" s="332"/>
      <c r="F32" s="332"/>
      <c r="G32" s="335" t="s">
        <v>26</v>
      </c>
      <c r="H32" s="337" t="s">
        <v>27</v>
      </c>
      <c r="I32" s="339" t="s">
        <v>28</v>
      </c>
      <c r="J32" s="340"/>
      <c r="K32" s="341" t="s">
        <v>29</v>
      </c>
      <c r="L32" s="343" t="s">
        <v>30</v>
      </c>
      <c r="M32" s="33"/>
    </row>
    <row r="33" spans="1:18" ht="46.5" customHeight="1">
      <c r="A33" s="333"/>
      <c r="B33" s="334"/>
      <c r="C33" s="334"/>
      <c r="D33" s="334"/>
      <c r="E33" s="334"/>
      <c r="F33" s="334"/>
      <c r="G33" s="336"/>
      <c r="H33" s="338"/>
      <c r="I33" s="34" t="s">
        <v>31</v>
      </c>
      <c r="J33" s="35" t="s">
        <v>32</v>
      </c>
      <c r="K33" s="342"/>
      <c r="L33" s="344"/>
    </row>
    <row r="34" spans="1:18" ht="11.25" customHeight="1">
      <c r="A34" s="324" t="s">
        <v>33</v>
      </c>
      <c r="B34" s="325"/>
      <c r="C34" s="325"/>
      <c r="D34" s="325"/>
      <c r="E34" s="325"/>
      <c r="F34" s="326"/>
      <c r="G34" s="36">
        <v>2</v>
      </c>
      <c r="H34" s="37">
        <v>3</v>
      </c>
      <c r="I34" s="38" t="s">
        <v>34</v>
      </c>
      <c r="J34" s="39" t="s">
        <v>35</v>
      </c>
      <c r="K34" s="40">
        <v>6</v>
      </c>
      <c r="L34" s="40">
        <v>7</v>
      </c>
    </row>
    <row r="35" spans="1:18" s="46" customFormat="1" ht="14.25" customHeight="1">
      <c r="A35" s="41">
        <v>2</v>
      </c>
      <c r="B35" s="41"/>
      <c r="C35" s="42"/>
      <c r="D35" s="43"/>
      <c r="E35" s="41"/>
      <c r="F35" s="44"/>
      <c r="G35" s="43" t="s">
        <v>36</v>
      </c>
      <c r="H35" s="45">
        <v>1</v>
      </c>
      <c r="I35" s="265">
        <f>SUM(I36+I47+I67+I88+I95+I115+I141+I160+I170)</f>
        <v>1079400</v>
      </c>
      <c r="J35" s="109">
        <f>SUM(J36+J47+J67+J88+J95+J115+J141+J160+J170)</f>
        <v>222300</v>
      </c>
      <c r="K35" s="110">
        <f>SUM(K36+K47+K67+K88+K95+K115+K141+K160+K170)</f>
        <v>194520.27</v>
      </c>
      <c r="L35" s="109">
        <f>SUM(L36+L47+L67+L88+L95+L115+L141+L160+L170)</f>
        <v>194520.27</v>
      </c>
    </row>
    <row r="36" spans="1:18" ht="16.5" customHeight="1">
      <c r="A36" s="41">
        <v>2</v>
      </c>
      <c r="B36" s="47">
        <v>1</v>
      </c>
      <c r="C36" s="48"/>
      <c r="D36" s="56"/>
      <c r="E36" s="49"/>
      <c r="F36" s="50"/>
      <c r="G36" s="51" t="s">
        <v>37</v>
      </c>
      <c r="H36" s="45">
        <v>2</v>
      </c>
      <c r="I36" s="109">
        <f>SUM(I37+I43)</f>
        <v>893300</v>
      </c>
      <c r="J36" s="109">
        <f>SUM(J37+J43)</f>
        <v>160600</v>
      </c>
      <c r="K36" s="122">
        <f>SUM(K37+K43)</f>
        <v>157428.37</v>
      </c>
      <c r="L36" s="114">
        <f>SUM(L37+L43)</f>
        <v>157428.37</v>
      </c>
      <c r="M36"/>
    </row>
    <row r="37" spans="1:18" ht="14.25" customHeight="1">
      <c r="A37" s="60">
        <v>2</v>
      </c>
      <c r="B37" s="60">
        <v>1</v>
      </c>
      <c r="C37" s="61">
        <v>1</v>
      </c>
      <c r="D37" s="52"/>
      <c r="E37" s="60"/>
      <c r="F37" s="62"/>
      <c r="G37" s="52" t="s">
        <v>38</v>
      </c>
      <c r="H37" s="45">
        <v>3</v>
      </c>
      <c r="I37" s="109">
        <f>SUM(I38)</f>
        <v>880100</v>
      </c>
      <c r="J37" s="109">
        <f>SUM(J38)</f>
        <v>158000</v>
      </c>
      <c r="K37" s="110">
        <f>SUM(K38)</f>
        <v>155009.32</v>
      </c>
      <c r="L37" s="109">
        <f>SUM(L38)</f>
        <v>155009.32</v>
      </c>
      <c r="M37"/>
      <c r="Q37"/>
    </row>
    <row r="38" spans="1:18" ht="13.5" customHeight="1">
      <c r="A38" s="59">
        <v>2</v>
      </c>
      <c r="B38" s="60">
        <v>1</v>
      </c>
      <c r="C38" s="61">
        <v>1</v>
      </c>
      <c r="D38" s="52">
        <v>1</v>
      </c>
      <c r="E38" s="60"/>
      <c r="F38" s="62"/>
      <c r="G38" s="52" t="s">
        <v>38</v>
      </c>
      <c r="H38" s="45">
        <v>4</v>
      </c>
      <c r="I38" s="109">
        <f>SUM(I39+I41)</f>
        <v>880100</v>
      </c>
      <c r="J38" s="109">
        <f t="shared" ref="J38:L39" si="0">SUM(J39)</f>
        <v>158000</v>
      </c>
      <c r="K38" s="109">
        <f t="shared" si="0"/>
        <v>155009.32</v>
      </c>
      <c r="L38" s="109">
        <f t="shared" si="0"/>
        <v>155009.32</v>
      </c>
      <c r="M38"/>
      <c r="Q38" s="53"/>
    </row>
    <row r="39" spans="1:18" ht="14.25" customHeight="1">
      <c r="A39" s="59">
        <v>2</v>
      </c>
      <c r="B39" s="60">
        <v>1</v>
      </c>
      <c r="C39" s="61">
        <v>1</v>
      </c>
      <c r="D39" s="52">
        <v>1</v>
      </c>
      <c r="E39" s="60">
        <v>1</v>
      </c>
      <c r="F39" s="62"/>
      <c r="G39" s="52" t="s">
        <v>39</v>
      </c>
      <c r="H39" s="45">
        <v>5</v>
      </c>
      <c r="I39" s="110">
        <f>SUM(I40)</f>
        <v>880100</v>
      </c>
      <c r="J39" s="110">
        <f t="shared" si="0"/>
        <v>158000</v>
      </c>
      <c r="K39" s="110">
        <f t="shared" si="0"/>
        <v>155009.32</v>
      </c>
      <c r="L39" s="110">
        <f t="shared" si="0"/>
        <v>155009.32</v>
      </c>
      <c r="M39"/>
      <c r="Q39" s="53"/>
    </row>
    <row r="40" spans="1:18" ht="14.25" customHeight="1">
      <c r="A40" s="59">
        <v>2</v>
      </c>
      <c r="B40" s="60">
        <v>1</v>
      </c>
      <c r="C40" s="61">
        <v>1</v>
      </c>
      <c r="D40" s="52">
        <v>1</v>
      </c>
      <c r="E40" s="60">
        <v>1</v>
      </c>
      <c r="F40" s="62">
        <v>1</v>
      </c>
      <c r="G40" s="52" t="s">
        <v>39</v>
      </c>
      <c r="H40" s="45">
        <v>6</v>
      </c>
      <c r="I40" s="111">
        <v>880100</v>
      </c>
      <c r="J40" s="112">
        <v>158000</v>
      </c>
      <c r="K40" s="112">
        <v>155009.32</v>
      </c>
      <c r="L40" s="112">
        <v>155009.32</v>
      </c>
      <c r="M40"/>
      <c r="Q40" s="53"/>
    </row>
    <row r="41" spans="1:18" ht="12.75" hidden="1" customHeight="1">
      <c r="A41" s="59">
        <v>2</v>
      </c>
      <c r="B41" s="60">
        <v>1</v>
      </c>
      <c r="C41" s="61">
        <v>1</v>
      </c>
      <c r="D41" s="52">
        <v>1</v>
      </c>
      <c r="E41" s="60">
        <v>2</v>
      </c>
      <c r="F41" s="62"/>
      <c r="G41" s="52" t="s">
        <v>40</v>
      </c>
      <c r="H41" s="45">
        <v>7</v>
      </c>
      <c r="I41" s="110">
        <f>I42</f>
        <v>0</v>
      </c>
      <c r="J41" s="110">
        <f>J42</f>
        <v>0</v>
      </c>
      <c r="K41" s="110">
        <f>K42</f>
        <v>0</v>
      </c>
      <c r="L41" s="110">
        <f>L42</f>
        <v>0</v>
      </c>
      <c r="M41"/>
      <c r="Q41" s="53"/>
    </row>
    <row r="42" spans="1:18" ht="12.75" hidden="1" customHeight="1">
      <c r="A42" s="59">
        <v>2</v>
      </c>
      <c r="B42" s="60">
        <v>1</v>
      </c>
      <c r="C42" s="61">
        <v>1</v>
      </c>
      <c r="D42" s="52">
        <v>1</v>
      </c>
      <c r="E42" s="60">
        <v>2</v>
      </c>
      <c r="F42" s="62">
        <v>1</v>
      </c>
      <c r="G42" s="52" t="s">
        <v>40</v>
      </c>
      <c r="H42" s="45">
        <v>8</v>
      </c>
      <c r="I42" s="112">
        <v>0</v>
      </c>
      <c r="J42" s="113">
        <v>0</v>
      </c>
      <c r="K42" s="112">
        <v>0</v>
      </c>
      <c r="L42" s="113">
        <v>0</v>
      </c>
      <c r="M42"/>
      <c r="Q42" s="53"/>
    </row>
    <row r="43" spans="1:18" ht="13.5" customHeight="1">
      <c r="A43" s="59">
        <v>2</v>
      </c>
      <c r="B43" s="60">
        <v>1</v>
      </c>
      <c r="C43" s="61">
        <v>2</v>
      </c>
      <c r="D43" s="52"/>
      <c r="E43" s="60"/>
      <c r="F43" s="62"/>
      <c r="G43" s="52" t="s">
        <v>41</v>
      </c>
      <c r="H43" s="45">
        <v>9</v>
      </c>
      <c r="I43" s="110">
        <f t="shared" ref="I43:L45" si="1">I44</f>
        <v>13200</v>
      </c>
      <c r="J43" s="109">
        <f t="shared" si="1"/>
        <v>2600</v>
      </c>
      <c r="K43" s="110">
        <f t="shared" si="1"/>
        <v>2419.0500000000002</v>
      </c>
      <c r="L43" s="109">
        <f t="shared" si="1"/>
        <v>2419.0500000000002</v>
      </c>
      <c r="M43"/>
      <c r="Q43" s="53"/>
    </row>
    <row r="44" spans="1:18">
      <c r="A44" s="59">
        <v>2</v>
      </c>
      <c r="B44" s="60">
        <v>1</v>
      </c>
      <c r="C44" s="61">
        <v>2</v>
      </c>
      <c r="D44" s="52">
        <v>1</v>
      </c>
      <c r="E44" s="60"/>
      <c r="F44" s="62"/>
      <c r="G44" s="52" t="s">
        <v>41</v>
      </c>
      <c r="H44" s="45">
        <v>10</v>
      </c>
      <c r="I44" s="110">
        <f t="shared" si="1"/>
        <v>13200</v>
      </c>
      <c r="J44" s="109">
        <f t="shared" si="1"/>
        <v>2600</v>
      </c>
      <c r="K44" s="109">
        <f t="shared" si="1"/>
        <v>2419.0500000000002</v>
      </c>
      <c r="L44" s="109">
        <f t="shared" si="1"/>
        <v>2419.0500000000002</v>
      </c>
      <c r="Q44"/>
    </row>
    <row r="45" spans="1:18" ht="13.5" customHeight="1">
      <c r="A45" s="59">
        <v>2</v>
      </c>
      <c r="B45" s="60">
        <v>1</v>
      </c>
      <c r="C45" s="61">
        <v>2</v>
      </c>
      <c r="D45" s="52">
        <v>1</v>
      </c>
      <c r="E45" s="60">
        <v>1</v>
      </c>
      <c r="F45" s="62"/>
      <c r="G45" s="52" t="s">
        <v>41</v>
      </c>
      <c r="H45" s="45">
        <v>11</v>
      </c>
      <c r="I45" s="109">
        <f t="shared" si="1"/>
        <v>13200</v>
      </c>
      <c r="J45" s="109">
        <f t="shared" si="1"/>
        <v>2600</v>
      </c>
      <c r="K45" s="109">
        <f t="shared" si="1"/>
        <v>2419.0500000000002</v>
      </c>
      <c r="L45" s="109">
        <f t="shared" si="1"/>
        <v>2419.0500000000002</v>
      </c>
      <c r="M45"/>
      <c r="Q45" s="53"/>
    </row>
    <row r="46" spans="1:18" ht="14.25" customHeight="1">
      <c r="A46" s="59">
        <v>2</v>
      </c>
      <c r="B46" s="60">
        <v>1</v>
      </c>
      <c r="C46" s="61">
        <v>2</v>
      </c>
      <c r="D46" s="52">
        <v>1</v>
      </c>
      <c r="E46" s="60">
        <v>1</v>
      </c>
      <c r="F46" s="62">
        <v>1</v>
      </c>
      <c r="G46" s="52" t="s">
        <v>41</v>
      </c>
      <c r="H46" s="45">
        <v>12</v>
      </c>
      <c r="I46" s="113">
        <v>13200</v>
      </c>
      <c r="J46" s="112">
        <v>2600</v>
      </c>
      <c r="K46" s="112">
        <v>2419.0500000000002</v>
      </c>
      <c r="L46" s="112">
        <v>2419.0500000000002</v>
      </c>
      <c r="M46"/>
      <c r="Q46" s="53"/>
    </row>
    <row r="47" spans="1:18" ht="26.25" customHeight="1">
      <c r="A47" s="54">
        <v>2</v>
      </c>
      <c r="B47" s="55">
        <v>2</v>
      </c>
      <c r="C47" s="48"/>
      <c r="D47" s="56"/>
      <c r="E47" s="49"/>
      <c r="F47" s="50"/>
      <c r="G47" s="51" t="s">
        <v>42</v>
      </c>
      <c r="H47" s="45">
        <v>13</v>
      </c>
      <c r="I47" s="118">
        <f t="shared" ref="I47:L49" si="2">I48</f>
        <v>165100</v>
      </c>
      <c r="J47" s="120">
        <f t="shared" si="2"/>
        <v>56200</v>
      </c>
      <c r="K47" s="118">
        <f t="shared" si="2"/>
        <v>33331.49</v>
      </c>
      <c r="L47" s="118">
        <f t="shared" si="2"/>
        <v>33331.49</v>
      </c>
      <c r="M47"/>
    </row>
    <row r="48" spans="1:18" ht="27" customHeight="1">
      <c r="A48" s="59">
        <v>2</v>
      </c>
      <c r="B48" s="60">
        <v>2</v>
      </c>
      <c r="C48" s="61">
        <v>1</v>
      </c>
      <c r="D48" s="52"/>
      <c r="E48" s="60"/>
      <c r="F48" s="62"/>
      <c r="G48" s="56" t="s">
        <v>42</v>
      </c>
      <c r="H48" s="45">
        <v>14</v>
      </c>
      <c r="I48" s="109">
        <f t="shared" si="2"/>
        <v>165100</v>
      </c>
      <c r="J48" s="110">
        <f t="shared" si="2"/>
        <v>56200</v>
      </c>
      <c r="K48" s="109">
        <f t="shared" si="2"/>
        <v>33331.49</v>
      </c>
      <c r="L48" s="110">
        <f t="shared" si="2"/>
        <v>33331.49</v>
      </c>
      <c r="M48"/>
      <c r="Q48"/>
      <c r="R48" s="53"/>
    </row>
    <row r="49" spans="1:18" ht="15.75" customHeight="1">
      <c r="A49" s="59">
        <v>2</v>
      </c>
      <c r="B49" s="60">
        <v>2</v>
      </c>
      <c r="C49" s="61">
        <v>1</v>
      </c>
      <c r="D49" s="52">
        <v>1</v>
      </c>
      <c r="E49" s="60"/>
      <c r="F49" s="62"/>
      <c r="G49" s="56" t="s">
        <v>42</v>
      </c>
      <c r="H49" s="45">
        <v>15</v>
      </c>
      <c r="I49" s="109">
        <f t="shared" si="2"/>
        <v>165100</v>
      </c>
      <c r="J49" s="110">
        <f t="shared" si="2"/>
        <v>56200</v>
      </c>
      <c r="K49" s="114">
        <f t="shared" si="2"/>
        <v>33331.49</v>
      </c>
      <c r="L49" s="114">
        <f t="shared" si="2"/>
        <v>33331.49</v>
      </c>
      <c r="M49"/>
      <c r="Q49" s="53"/>
      <c r="R49"/>
    </row>
    <row r="50" spans="1:18" ht="24.75" customHeight="1">
      <c r="A50" s="73">
        <v>2</v>
      </c>
      <c r="B50" s="74">
        <v>2</v>
      </c>
      <c r="C50" s="75">
        <v>1</v>
      </c>
      <c r="D50" s="72">
        <v>1</v>
      </c>
      <c r="E50" s="74">
        <v>1</v>
      </c>
      <c r="F50" s="87"/>
      <c r="G50" s="56" t="s">
        <v>42</v>
      </c>
      <c r="H50" s="45">
        <v>16</v>
      </c>
      <c r="I50" s="115">
        <f>SUM(I51:I66)</f>
        <v>165100</v>
      </c>
      <c r="J50" s="115">
        <f>SUM(J51:J66)</f>
        <v>56200</v>
      </c>
      <c r="K50" s="116">
        <f>SUM(K51:K66)</f>
        <v>33331.49</v>
      </c>
      <c r="L50" s="116">
        <f>SUM(L51:L66)</f>
        <v>33331.49</v>
      </c>
      <c r="M50"/>
      <c r="Q50" s="53"/>
      <c r="R50"/>
    </row>
    <row r="51" spans="1:18" ht="15.75" customHeight="1">
      <c r="A51" s="59">
        <v>2</v>
      </c>
      <c r="B51" s="60">
        <v>2</v>
      </c>
      <c r="C51" s="61">
        <v>1</v>
      </c>
      <c r="D51" s="52">
        <v>1</v>
      </c>
      <c r="E51" s="60">
        <v>1</v>
      </c>
      <c r="F51" s="57">
        <v>1</v>
      </c>
      <c r="G51" s="52" t="s">
        <v>43</v>
      </c>
      <c r="H51" s="45">
        <v>17</v>
      </c>
      <c r="I51" s="112">
        <v>30500</v>
      </c>
      <c r="J51" s="112">
        <v>6500</v>
      </c>
      <c r="K51" s="112">
        <v>2940.89</v>
      </c>
      <c r="L51" s="112">
        <v>2940.89</v>
      </c>
      <c r="M51"/>
      <c r="Q51" s="53"/>
      <c r="R51"/>
    </row>
    <row r="52" spans="1:18" ht="26.25" customHeight="1">
      <c r="A52" s="59">
        <v>2</v>
      </c>
      <c r="B52" s="60">
        <v>2</v>
      </c>
      <c r="C52" s="61">
        <v>1</v>
      </c>
      <c r="D52" s="52">
        <v>1</v>
      </c>
      <c r="E52" s="60">
        <v>1</v>
      </c>
      <c r="F52" s="62">
        <v>2</v>
      </c>
      <c r="G52" s="52" t="s">
        <v>44</v>
      </c>
      <c r="H52" s="45">
        <v>18</v>
      </c>
      <c r="I52" s="112">
        <v>800</v>
      </c>
      <c r="J52" s="112">
        <v>200</v>
      </c>
      <c r="K52" s="112">
        <v>121.9</v>
      </c>
      <c r="L52" s="112">
        <v>121.9</v>
      </c>
      <c r="M52"/>
      <c r="Q52" s="53"/>
      <c r="R52"/>
    </row>
    <row r="53" spans="1:18" ht="26.25" customHeight="1">
      <c r="A53" s="59">
        <v>2</v>
      </c>
      <c r="B53" s="60">
        <v>2</v>
      </c>
      <c r="C53" s="61">
        <v>1</v>
      </c>
      <c r="D53" s="52">
        <v>1</v>
      </c>
      <c r="E53" s="60">
        <v>1</v>
      </c>
      <c r="F53" s="62">
        <v>5</v>
      </c>
      <c r="G53" s="52" t="s">
        <v>45</v>
      </c>
      <c r="H53" s="45">
        <v>19</v>
      </c>
      <c r="I53" s="112">
        <v>2000</v>
      </c>
      <c r="J53" s="112">
        <v>600</v>
      </c>
      <c r="K53" s="112">
        <v>343.84</v>
      </c>
      <c r="L53" s="112">
        <v>343.84</v>
      </c>
      <c r="M53"/>
      <c r="Q53" s="53"/>
      <c r="R53"/>
    </row>
    <row r="54" spans="1:18" ht="27" customHeight="1">
      <c r="A54" s="59">
        <v>2</v>
      </c>
      <c r="B54" s="60">
        <v>2</v>
      </c>
      <c r="C54" s="61">
        <v>1</v>
      </c>
      <c r="D54" s="52">
        <v>1</v>
      </c>
      <c r="E54" s="60">
        <v>1</v>
      </c>
      <c r="F54" s="62">
        <v>6</v>
      </c>
      <c r="G54" s="52" t="s">
        <v>46</v>
      </c>
      <c r="H54" s="45">
        <v>20</v>
      </c>
      <c r="I54" s="112">
        <v>1800</v>
      </c>
      <c r="J54" s="112">
        <v>400</v>
      </c>
      <c r="K54" s="112">
        <v>0</v>
      </c>
      <c r="L54" s="112">
        <v>0</v>
      </c>
      <c r="M54"/>
      <c r="Q54" s="53"/>
      <c r="R54"/>
    </row>
    <row r="55" spans="1:18" ht="26.25" customHeight="1">
      <c r="A55" s="67">
        <v>2</v>
      </c>
      <c r="B55" s="49">
        <v>2</v>
      </c>
      <c r="C55" s="48">
        <v>1</v>
      </c>
      <c r="D55" s="56">
        <v>1</v>
      </c>
      <c r="E55" s="49">
        <v>1</v>
      </c>
      <c r="F55" s="50">
        <v>7</v>
      </c>
      <c r="G55" s="56" t="s">
        <v>47</v>
      </c>
      <c r="H55" s="45">
        <v>21</v>
      </c>
      <c r="I55" s="112">
        <v>700</v>
      </c>
      <c r="J55" s="112">
        <v>100</v>
      </c>
      <c r="K55" s="112">
        <v>0</v>
      </c>
      <c r="L55" s="112">
        <v>0</v>
      </c>
      <c r="M55"/>
      <c r="Q55" s="53"/>
      <c r="R55"/>
    </row>
    <row r="56" spans="1:18" ht="12" customHeight="1">
      <c r="A56" s="59">
        <v>2</v>
      </c>
      <c r="B56" s="60">
        <v>2</v>
      </c>
      <c r="C56" s="61">
        <v>1</v>
      </c>
      <c r="D56" s="52">
        <v>1</v>
      </c>
      <c r="E56" s="60">
        <v>1</v>
      </c>
      <c r="F56" s="62">
        <v>11</v>
      </c>
      <c r="G56" s="52" t="s">
        <v>48</v>
      </c>
      <c r="H56" s="45">
        <v>22</v>
      </c>
      <c r="I56" s="113">
        <v>1800</v>
      </c>
      <c r="J56" s="112">
        <v>400</v>
      </c>
      <c r="K56" s="112">
        <v>40.94</v>
      </c>
      <c r="L56" s="112">
        <v>40.94</v>
      </c>
      <c r="M56"/>
      <c r="Q56" s="53"/>
      <c r="R56"/>
    </row>
    <row r="57" spans="1:18" ht="15.75" hidden="1" customHeight="1">
      <c r="A57" s="73">
        <v>2</v>
      </c>
      <c r="B57" s="84">
        <v>2</v>
      </c>
      <c r="C57" s="85">
        <v>1</v>
      </c>
      <c r="D57" s="85">
        <v>1</v>
      </c>
      <c r="E57" s="85">
        <v>1</v>
      </c>
      <c r="F57" s="86">
        <v>12</v>
      </c>
      <c r="G57" s="78" t="s">
        <v>49</v>
      </c>
      <c r="H57" s="45">
        <v>23</v>
      </c>
      <c r="I57" s="117">
        <v>0</v>
      </c>
      <c r="J57" s="112">
        <v>0</v>
      </c>
      <c r="K57" s="112">
        <v>0</v>
      </c>
      <c r="L57" s="112">
        <v>0</v>
      </c>
      <c r="M57"/>
      <c r="Q57" s="53"/>
      <c r="R57"/>
    </row>
    <row r="58" spans="1:18" ht="25.5" customHeight="1">
      <c r="A58" s="59">
        <v>2</v>
      </c>
      <c r="B58" s="60">
        <v>2</v>
      </c>
      <c r="C58" s="61">
        <v>1</v>
      </c>
      <c r="D58" s="61">
        <v>1</v>
      </c>
      <c r="E58" s="61">
        <v>1</v>
      </c>
      <c r="F58" s="62">
        <v>14</v>
      </c>
      <c r="G58" s="58" t="s">
        <v>50</v>
      </c>
      <c r="H58" s="45">
        <v>24</v>
      </c>
      <c r="I58" s="113">
        <v>49500</v>
      </c>
      <c r="J58" s="113">
        <v>12400</v>
      </c>
      <c r="K58" s="113">
        <v>8247.7999999999993</v>
      </c>
      <c r="L58" s="113">
        <v>8247.7999999999993</v>
      </c>
      <c r="M58"/>
      <c r="Q58" s="53"/>
      <c r="R58"/>
    </row>
    <row r="59" spans="1:18" ht="27.75" customHeight="1">
      <c r="A59" s="59">
        <v>2</v>
      </c>
      <c r="B59" s="60">
        <v>2</v>
      </c>
      <c r="C59" s="61">
        <v>1</v>
      </c>
      <c r="D59" s="61">
        <v>1</v>
      </c>
      <c r="E59" s="61">
        <v>1</v>
      </c>
      <c r="F59" s="62">
        <v>15</v>
      </c>
      <c r="G59" s="52" t="s">
        <v>51</v>
      </c>
      <c r="H59" s="45">
        <v>25</v>
      </c>
      <c r="I59" s="113">
        <v>12900</v>
      </c>
      <c r="J59" s="112">
        <v>500</v>
      </c>
      <c r="K59" s="112">
        <v>5.35</v>
      </c>
      <c r="L59" s="112">
        <v>5.35</v>
      </c>
      <c r="M59"/>
      <c r="Q59" s="53"/>
      <c r="R59"/>
    </row>
    <row r="60" spans="1:18" ht="15.75" customHeight="1">
      <c r="A60" s="59">
        <v>2</v>
      </c>
      <c r="B60" s="60">
        <v>2</v>
      </c>
      <c r="C60" s="61">
        <v>1</v>
      </c>
      <c r="D60" s="61">
        <v>1</v>
      </c>
      <c r="E60" s="61">
        <v>1</v>
      </c>
      <c r="F60" s="62">
        <v>16</v>
      </c>
      <c r="G60" s="52" t="s">
        <v>52</v>
      </c>
      <c r="H60" s="45">
        <v>26</v>
      </c>
      <c r="I60" s="113">
        <v>3500</v>
      </c>
      <c r="J60" s="112">
        <v>1000</v>
      </c>
      <c r="K60" s="112">
        <v>135.22</v>
      </c>
      <c r="L60" s="112">
        <v>135.22</v>
      </c>
      <c r="M60"/>
      <c r="Q60" s="53"/>
      <c r="R60"/>
    </row>
    <row r="61" spans="1:18" ht="27.75" hidden="1" customHeight="1">
      <c r="A61" s="59">
        <v>2</v>
      </c>
      <c r="B61" s="60">
        <v>2</v>
      </c>
      <c r="C61" s="61">
        <v>1</v>
      </c>
      <c r="D61" s="61">
        <v>1</v>
      </c>
      <c r="E61" s="61">
        <v>1</v>
      </c>
      <c r="F61" s="62">
        <v>17</v>
      </c>
      <c r="G61" s="52" t="s">
        <v>53</v>
      </c>
      <c r="H61" s="45">
        <v>27</v>
      </c>
      <c r="I61" s="113">
        <v>0</v>
      </c>
      <c r="J61" s="113">
        <v>0</v>
      </c>
      <c r="K61" s="113">
        <v>0</v>
      </c>
      <c r="L61" s="113">
        <v>0</v>
      </c>
      <c r="M61"/>
      <c r="Q61" s="53"/>
      <c r="R61"/>
    </row>
    <row r="62" spans="1:18" ht="14.25" customHeight="1">
      <c r="A62" s="59">
        <v>2</v>
      </c>
      <c r="B62" s="60">
        <v>2</v>
      </c>
      <c r="C62" s="61">
        <v>1</v>
      </c>
      <c r="D62" s="61">
        <v>1</v>
      </c>
      <c r="E62" s="61">
        <v>1</v>
      </c>
      <c r="F62" s="62">
        <v>20</v>
      </c>
      <c r="G62" s="52" t="s">
        <v>54</v>
      </c>
      <c r="H62" s="45">
        <v>28</v>
      </c>
      <c r="I62" s="113">
        <v>47400</v>
      </c>
      <c r="J62" s="112">
        <v>30000</v>
      </c>
      <c r="K62" s="112">
        <v>19385.45</v>
      </c>
      <c r="L62" s="112">
        <v>19385.45</v>
      </c>
      <c r="M62"/>
      <c r="Q62" s="53"/>
      <c r="R62"/>
    </row>
    <row r="63" spans="1:18" ht="27.75" customHeight="1">
      <c r="A63" s="59">
        <v>2</v>
      </c>
      <c r="B63" s="60">
        <v>2</v>
      </c>
      <c r="C63" s="61">
        <v>1</v>
      </c>
      <c r="D63" s="61">
        <v>1</v>
      </c>
      <c r="E63" s="61">
        <v>1</v>
      </c>
      <c r="F63" s="62">
        <v>21</v>
      </c>
      <c r="G63" s="52" t="s">
        <v>55</v>
      </c>
      <c r="H63" s="45">
        <v>29</v>
      </c>
      <c r="I63" s="113">
        <v>4800</v>
      </c>
      <c r="J63" s="112">
        <v>1200</v>
      </c>
      <c r="K63" s="112">
        <v>558.97</v>
      </c>
      <c r="L63" s="112">
        <v>558.97</v>
      </c>
      <c r="M63"/>
      <c r="Q63" s="53"/>
      <c r="R63"/>
    </row>
    <row r="64" spans="1:18" ht="12" customHeight="1">
      <c r="A64" s="59">
        <v>2</v>
      </c>
      <c r="B64" s="60">
        <v>2</v>
      </c>
      <c r="C64" s="61">
        <v>1</v>
      </c>
      <c r="D64" s="61">
        <v>1</v>
      </c>
      <c r="E64" s="61">
        <v>1</v>
      </c>
      <c r="F64" s="62">
        <v>22</v>
      </c>
      <c r="G64" s="52" t="s">
        <v>56</v>
      </c>
      <c r="H64" s="45">
        <v>30</v>
      </c>
      <c r="I64" s="113">
        <v>600</v>
      </c>
      <c r="J64" s="112">
        <v>200</v>
      </c>
      <c r="K64" s="112">
        <v>0</v>
      </c>
      <c r="L64" s="112">
        <v>0</v>
      </c>
      <c r="M64"/>
      <c r="Q64" s="53"/>
      <c r="R64"/>
    </row>
    <row r="65" spans="1:18" ht="12" hidden="1" customHeight="1">
      <c r="A65" s="59">
        <v>2</v>
      </c>
      <c r="B65" s="60">
        <v>2</v>
      </c>
      <c r="C65" s="61">
        <v>1</v>
      </c>
      <c r="D65" s="61">
        <v>1</v>
      </c>
      <c r="E65" s="61">
        <v>1</v>
      </c>
      <c r="F65" s="62">
        <v>23</v>
      </c>
      <c r="G65" s="52" t="s">
        <v>57</v>
      </c>
      <c r="H65" s="45">
        <v>31</v>
      </c>
      <c r="I65" s="113">
        <v>0</v>
      </c>
      <c r="J65" s="112">
        <v>0</v>
      </c>
      <c r="K65" s="112">
        <v>0</v>
      </c>
      <c r="L65" s="112">
        <v>0</v>
      </c>
      <c r="M65"/>
      <c r="Q65" s="53"/>
      <c r="R65"/>
    </row>
    <row r="66" spans="1:18" ht="15" customHeight="1">
      <c r="A66" s="59">
        <v>2</v>
      </c>
      <c r="B66" s="60">
        <v>2</v>
      </c>
      <c r="C66" s="61">
        <v>1</v>
      </c>
      <c r="D66" s="61">
        <v>1</v>
      </c>
      <c r="E66" s="61">
        <v>1</v>
      </c>
      <c r="F66" s="62">
        <v>30</v>
      </c>
      <c r="G66" s="52" t="s">
        <v>58</v>
      </c>
      <c r="H66" s="45">
        <v>32</v>
      </c>
      <c r="I66" s="113">
        <v>8800</v>
      </c>
      <c r="J66" s="112">
        <v>2700</v>
      </c>
      <c r="K66" s="112">
        <v>1551.13</v>
      </c>
      <c r="L66" s="112">
        <v>1551.13</v>
      </c>
      <c r="M66"/>
      <c r="Q66" s="53"/>
      <c r="R66"/>
    </row>
    <row r="67" spans="1:18" ht="14.25" hidden="1" customHeight="1">
      <c r="A67" s="63">
        <v>2</v>
      </c>
      <c r="B67" s="64">
        <v>3</v>
      </c>
      <c r="C67" s="47"/>
      <c r="D67" s="48"/>
      <c r="E67" s="48"/>
      <c r="F67" s="50"/>
      <c r="G67" s="65" t="s">
        <v>59</v>
      </c>
      <c r="H67" s="45">
        <v>33</v>
      </c>
      <c r="I67" s="118">
        <f>I68</f>
        <v>0</v>
      </c>
      <c r="J67" s="118">
        <f>J68</f>
        <v>0</v>
      </c>
      <c r="K67" s="118">
        <f>K68</f>
        <v>0</v>
      </c>
      <c r="L67" s="118">
        <f>L68</f>
        <v>0</v>
      </c>
      <c r="M67"/>
    </row>
    <row r="68" spans="1:18" ht="13.5" hidden="1" customHeight="1">
      <c r="A68" s="59">
        <v>2</v>
      </c>
      <c r="B68" s="60">
        <v>3</v>
      </c>
      <c r="C68" s="61">
        <v>1</v>
      </c>
      <c r="D68" s="61"/>
      <c r="E68" s="61"/>
      <c r="F68" s="62"/>
      <c r="G68" s="52" t="s">
        <v>60</v>
      </c>
      <c r="H68" s="45">
        <v>34</v>
      </c>
      <c r="I68" s="109">
        <f>SUM(I69+I74+I79)</f>
        <v>0</v>
      </c>
      <c r="J68" s="132">
        <f>SUM(J69+J74+J79)</f>
        <v>0</v>
      </c>
      <c r="K68" s="110">
        <f>SUM(K69+K74+K79)</f>
        <v>0</v>
      </c>
      <c r="L68" s="109">
        <f>SUM(L69+L74+L79)</f>
        <v>0</v>
      </c>
      <c r="M68"/>
      <c r="Q68"/>
      <c r="R68" s="53"/>
    </row>
    <row r="69" spans="1:18" ht="15" hidden="1" customHeight="1">
      <c r="A69" s="59">
        <v>2</v>
      </c>
      <c r="B69" s="60">
        <v>3</v>
      </c>
      <c r="C69" s="61">
        <v>1</v>
      </c>
      <c r="D69" s="61">
        <v>1</v>
      </c>
      <c r="E69" s="61"/>
      <c r="F69" s="62"/>
      <c r="G69" s="52" t="s">
        <v>61</v>
      </c>
      <c r="H69" s="45">
        <v>35</v>
      </c>
      <c r="I69" s="109">
        <f>I70</f>
        <v>0</v>
      </c>
      <c r="J69" s="132">
        <f>J70</f>
        <v>0</v>
      </c>
      <c r="K69" s="110">
        <f>K70</f>
        <v>0</v>
      </c>
      <c r="L69" s="109">
        <f>L70</f>
        <v>0</v>
      </c>
      <c r="M69"/>
      <c r="Q69" s="53"/>
      <c r="R69"/>
    </row>
    <row r="70" spans="1:18" ht="13.5" hidden="1" customHeight="1">
      <c r="A70" s="59">
        <v>2</v>
      </c>
      <c r="B70" s="60">
        <v>3</v>
      </c>
      <c r="C70" s="61">
        <v>1</v>
      </c>
      <c r="D70" s="61">
        <v>1</v>
      </c>
      <c r="E70" s="61">
        <v>1</v>
      </c>
      <c r="F70" s="62"/>
      <c r="G70" s="52" t="s">
        <v>61</v>
      </c>
      <c r="H70" s="45">
        <v>36</v>
      </c>
      <c r="I70" s="109">
        <f>SUM(I71:I73)</f>
        <v>0</v>
      </c>
      <c r="J70" s="132">
        <f>SUM(J71:J73)</f>
        <v>0</v>
      </c>
      <c r="K70" s="110">
        <f>SUM(K71:K73)</f>
        <v>0</v>
      </c>
      <c r="L70" s="109">
        <f>SUM(L71:L73)</f>
        <v>0</v>
      </c>
      <c r="M70"/>
      <c r="Q70" s="53"/>
      <c r="R70"/>
    </row>
    <row r="71" spans="1:18" s="66" customFormat="1" ht="25.5" hidden="1" customHeight="1">
      <c r="A71" s="59">
        <v>2</v>
      </c>
      <c r="B71" s="60">
        <v>3</v>
      </c>
      <c r="C71" s="61">
        <v>1</v>
      </c>
      <c r="D71" s="61">
        <v>1</v>
      </c>
      <c r="E71" s="61">
        <v>1</v>
      </c>
      <c r="F71" s="62">
        <v>1</v>
      </c>
      <c r="G71" s="52" t="s">
        <v>62</v>
      </c>
      <c r="H71" s="45">
        <v>37</v>
      </c>
      <c r="I71" s="113">
        <v>0</v>
      </c>
      <c r="J71" s="113">
        <v>0</v>
      </c>
      <c r="K71" s="113">
        <v>0</v>
      </c>
      <c r="L71" s="113">
        <v>0</v>
      </c>
      <c r="Q71" s="53"/>
      <c r="R71"/>
    </row>
    <row r="72" spans="1:18" ht="19.5" hidden="1" customHeight="1">
      <c r="A72" s="59">
        <v>2</v>
      </c>
      <c r="B72" s="49">
        <v>3</v>
      </c>
      <c r="C72" s="48">
        <v>1</v>
      </c>
      <c r="D72" s="48">
        <v>1</v>
      </c>
      <c r="E72" s="48">
        <v>1</v>
      </c>
      <c r="F72" s="50">
        <v>2</v>
      </c>
      <c r="G72" s="56" t="s">
        <v>63</v>
      </c>
      <c r="H72" s="45">
        <v>38</v>
      </c>
      <c r="I72" s="111">
        <v>0</v>
      </c>
      <c r="J72" s="111">
        <v>0</v>
      </c>
      <c r="K72" s="111">
        <v>0</v>
      </c>
      <c r="L72" s="111">
        <v>0</v>
      </c>
      <c r="M72"/>
      <c r="Q72" s="53"/>
      <c r="R72"/>
    </row>
    <row r="73" spans="1:18" ht="16.5" hidden="1" customHeight="1">
      <c r="A73" s="60">
        <v>2</v>
      </c>
      <c r="B73" s="61">
        <v>3</v>
      </c>
      <c r="C73" s="61">
        <v>1</v>
      </c>
      <c r="D73" s="61">
        <v>1</v>
      </c>
      <c r="E73" s="61">
        <v>1</v>
      </c>
      <c r="F73" s="62">
        <v>3</v>
      </c>
      <c r="G73" s="52" t="s">
        <v>64</v>
      </c>
      <c r="H73" s="45">
        <v>39</v>
      </c>
      <c r="I73" s="113">
        <v>0</v>
      </c>
      <c r="J73" s="113">
        <v>0</v>
      </c>
      <c r="K73" s="113">
        <v>0</v>
      </c>
      <c r="L73" s="113">
        <v>0</v>
      </c>
      <c r="M73"/>
      <c r="Q73" s="53"/>
      <c r="R73"/>
    </row>
    <row r="74" spans="1:18" ht="29.25" hidden="1" customHeight="1">
      <c r="A74" s="49">
        <v>2</v>
      </c>
      <c r="B74" s="48">
        <v>3</v>
      </c>
      <c r="C74" s="48">
        <v>1</v>
      </c>
      <c r="D74" s="48">
        <v>2</v>
      </c>
      <c r="E74" s="48"/>
      <c r="F74" s="50"/>
      <c r="G74" s="56" t="s">
        <v>65</v>
      </c>
      <c r="H74" s="45">
        <v>40</v>
      </c>
      <c r="I74" s="118">
        <f>I75</f>
        <v>0</v>
      </c>
      <c r="J74" s="119">
        <f>J75</f>
        <v>0</v>
      </c>
      <c r="K74" s="120">
        <f>K75</f>
        <v>0</v>
      </c>
      <c r="L74" s="120">
        <f>L75</f>
        <v>0</v>
      </c>
      <c r="M74"/>
      <c r="Q74" s="53"/>
      <c r="R74"/>
    </row>
    <row r="75" spans="1:18" ht="27" hidden="1" customHeight="1">
      <c r="A75" s="74">
        <v>2</v>
      </c>
      <c r="B75" s="75">
        <v>3</v>
      </c>
      <c r="C75" s="75">
        <v>1</v>
      </c>
      <c r="D75" s="75">
        <v>2</v>
      </c>
      <c r="E75" s="75">
        <v>1</v>
      </c>
      <c r="F75" s="87"/>
      <c r="G75" s="56" t="s">
        <v>65</v>
      </c>
      <c r="H75" s="45">
        <v>41</v>
      </c>
      <c r="I75" s="114">
        <f>SUM(I76:I78)</f>
        <v>0</v>
      </c>
      <c r="J75" s="121">
        <f>SUM(J76:J78)</f>
        <v>0</v>
      </c>
      <c r="K75" s="122">
        <f>SUM(K76:K78)</f>
        <v>0</v>
      </c>
      <c r="L75" s="110">
        <f>SUM(L76:L78)</f>
        <v>0</v>
      </c>
      <c r="M75"/>
      <c r="Q75" s="53"/>
      <c r="R75"/>
    </row>
    <row r="76" spans="1:18" s="66" customFormat="1" ht="27" hidden="1" customHeight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2">
        <v>1</v>
      </c>
      <c r="G76" s="59" t="s">
        <v>62</v>
      </c>
      <c r="H76" s="45">
        <v>42</v>
      </c>
      <c r="I76" s="113">
        <v>0</v>
      </c>
      <c r="J76" s="113">
        <v>0</v>
      </c>
      <c r="K76" s="113">
        <v>0</v>
      </c>
      <c r="L76" s="113">
        <v>0</v>
      </c>
      <c r="Q76" s="53"/>
      <c r="R76"/>
    </row>
    <row r="77" spans="1:18" ht="16.5" hidden="1" customHeight="1">
      <c r="A77" s="60">
        <v>2</v>
      </c>
      <c r="B77" s="61">
        <v>3</v>
      </c>
      <c r="C77" s="61">
        <v>1</v>
      </c>
      <c r="D77" s="61">
        <v>2</v>
      </c>
      <c r="E77" s="61">
        <v>1</v>
      </c>
      <c r="F77" s="62">
        <v>2</v>
      </c>
      <c r="G77" s="59" t="s">
        <v>63</v>
      </c>
      <c r="H77" s="45">
        <v>43</v>
      </c>
      <c r="I77" s="113">
        <v>0</v>
      </c>
      <c r="J77" s="113">
        <v>0</v>
      </c>
      <c r="K77" s="113">
        <v>0</v>
      </c>
      <c r="L77" s="113">
        <v>0</v>
      </c>
      <c r="M77"/>
      <c r="Q77" s="53"/>
      <c r="R77"/>
    </row>
    <row r="78" spans="1:18" ht="15" hidden="1" customHeight="1">
      <c r="A78" s="60">
        <v>2</v>
      </c>
      <c r="B78" s="61">
        <v>3</v>
      </c>
      <c r="C78" s="61">
        <v>1</v>
      </c>
      <c r="D78" s="61">
        <v>2</v>
      </c>
      <c r="E78" s="61">
        <v>1</v>
      </c>
      <c r="F78" s="62">
        <v>3</v>
      </c>
      <c r="G78" s="59" t="s">
        <v>64</v>
      </c>
      <c r="H78" s="45">
        <v>44</v>
      </c>
      <c r="I78" s="113">
        <v>0</v>
      </c>
      <c r="J78" s="113">
        <v>0</v>
      </c>
      <c r="K78" s="113">
        <v>0</v>
      </c>
      <c r="L78" s="113">
        <v>0</v>
      </c>
      <c r="M78"/>
      <c r="Q78" s="53"/>
      <c r="R78"/>
    </row>
    <row r="79" spans="1:18" ht="27.75" hidden="1" customHeight="1">
      <c r="A79" s="60">
        <v>2</v>
      </c>
      <c r="B79" s="61">
        <v>3</v>
      </c>
      <c r="C79" s="61">
        <v>1</v>
      </c>
      <c r="D79" s="61">
        <v>3</v>
      </c>
      <c r="E79" s="61"/>
      <c r="F79" s="62"/>
      <c r="G79" s="59" t="s">
        <v>66</v>
      </c>
      <c r="H79" s="45">
        <v>45</v>
      </c>
      <c r="I79" s="109">
        <f>I80</f>
        <v>0</v>
      </c>
      <c r="J79" s="132">
        <f>J80</f>
        <v>0</v>
      </c>
      <c r="K79" s="110">
        <f>K80</f>
        <v>0</v>
      </c>
      <c r="L79" s="110">
        <f>L80</f>
        <v>0</v>
      </c>
      <c r="M79"/>
      <c r="Q79" s="53"/>
      <c r="R79"/>
    </row>
    <row r="80" spans="1:18" ht="26.25" hidden="1" customHeight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2"/>
      <c r="G80" s="59" t="s">
        <v>67</v>
      </c>
      <c r="H80" s="45">
        <v>46</v>
      </c>
      <c r="I80" s="109">
        <f>SUM(I81:I83)</f>
        <v>0</v>
      </c>
      <c r="J80" s="132">
        <f>SUM(J81:J83)</f>
        <v>0</v>
      </c>
      <c r="K80" s="110">
        <f>SUM(K81:K83)</f>
        <v>0</v>
      </c>
      <c r="L80" s="110">
        <f>SUM(L81:L83)</f>
        <v>0</v>
      </c>
      <c r="M80"/>
      <c r="Q80" s="53"/>
      <c r="R80"/>
    </row>
    <row r="81" spans="1:18" ht="15" hidden="1" customHeight="1">
      <c r="A81" s="49">
        <v>2</v>
      </c>
      <c r="B81" s="48">
        <v>3</v>
      </c>
      <c r="C81" s="48">
        <v>1</v>
      </c>
      <c r="D81" s="48">
        <v>3</v>
      </c>
      <c r="E81" s="48">
        <v>1</v>
      </c>
      <c r="F81" s="50">
        <v>1</v>
      </c>
      <c r="G81" s="67" t="s">
        <v>68</v>
      </c>
      <c r="H81" s="45">
        <v>47</v>
      </c>
      <c r="I81" s="111">
        <v>0</v>
      </c>
      <c r="J81" s="111">
        <v>0</v>
      </c>
      <c r="K81" s="111">
        <v>0</v>
      </c>
      <c r="L81" s="111">
        <v>0</v>
      </c>
      <c r="M81"/>
      <c r="Q81" s="53"/>
      <c r="R81"/>
    </row>
    <row r="82" spans="1:18" ht="16.5" hidden="1" customHeight="1">
      <c r="A82" s="60">
        <v>2</v>
      </c>
      <c r="B82" s="61">
        <v>3</v>
      </c>
      <c r="C82" s="61">
        <v>1</v>
      </c>
      <c r="D82" s="61">
        <v>3</v>
      </c>
      <c r="E82" s="61">
        <v>1</v>
      </c>
      <c r="F82" s="62">
        <v>2</v>
      </c>
      <c r="G82" s="59" t="s">
        <v>69</v>
      </c>
      <c r="H82" s="45">
        <v>48</v>
      </c>
      <c r="I82" s="113">
        <v>0</v>
      </c>
      <c r="J82" s="113">
        <v>0</v>
      </c>
      <c r="K82" s="113">
        <v>0</v>
      </c>
      <c r="L82" s="113">
        <v>0</v>
      </c>
      <c r="M82"/>
      <c r="Q82" s="53"/>
      <c r="R82"/>
    </row>
    <row r="83" spans="1:18" ht="17.25" hidden="1" customHeight="1">
      <c r="A83" s="49">
        <v>2</v>
      </c>
      <c r="B83" s="48">
        <v>3</v>
      </c>
      <c r="C83" s="48">
        <v>1</v>
      </c>
      <c r="D83" s="48">
        <v>3</v>
      </c>
      <c r="E83" s="48">
        <v>1</v>
      </c>
      <c r="F83" s="50">
        <v>3</v>
      </c>
      <c r="G83" s="67" t="s">
        <v>70</v>
      </c>
      <c r="H83" s="45">
        <v>49</v>
      </c>
      <c r="I83" s="111">
        <v>0</v>
      </c>
      <c r="J83" s="111">
        <v>0</v>
      </c>
      <c r="K83" s="111">
        <v>0</v>
      </c>
      <c r="L83" s="111">
        <v>0</v>
      </c>
      <c r="M83"/>
      <c r="Q83" s="53"/>
      <c r="R83"/>
    </row>
    <row r="84" spans="1:18" ht="12.75" hidden="1" customHeight="1">
      <c r="A84" s="49">
        <v>2</v>
      </c>
      <c r="B84" s="48">
        <v>3</v>
      </c>
      <c r="C84" s="48">
        <v>2</v>
      </c>
      <c r="D84" s="48"/>
      <c r="E84" s="48"/>
      <c r="F84" s="50"/>
      <c r="G84" s="67" t="s">
        <v>71</v>
      </c>
      <c r="H84" s="45">
        <v>50</v>
      </c>
      <c r="I84" s="109">
        <f t="shared" ref="I84:L85" si="3">I85</f>
        <v>0</v>
      </c>
      <c r="J84" s="109">
        <f t="shared" si="3"/>
        <v>0</v>
      </c>
      <c r="K84" s="109">
        <f t="shared" si="3"/>
        <v>0</v>
      </c>
      <c r="L84" s="109">
        <f t="shared" si="3"/>
        <v>0</v>
      </c>
      <c r="M84"/>
    </row>
    <row r="85" spans="1:18" ht="12" hidden="1" customHeight="1">
      <c r="A85" s="49">
        <v>2</v>
      </c>
      <c r="B85" s="48">
        <v>3</v>
      </c>
      <c r="C85" s="48">
        <v>2</v>
      </c>
      <c r="D85" s="48">
        <v>1</v>
      </c>
      <c r="E85" s="48"/>
      <c r="F85" s="50"/>
      <c r="G85" s="67" t="s">
        <v>71</v>
      </c>
      <c r="H85" s="45">
        <v>51</v>
      </c>
      <c r="I85" s="109">
        <f t="shared" si="3"/>
        <v>0</v>
      </c>
      <c r="J85" s="109">
        <f t="shared" si="3"/>
        <v>0</v>
      </c>
      <c r="K85" s="109">
        <f t="shared" si="3"/>
        <v>0</v>
      </c>
      <c r="L85" s="109">
        <f t="shared" si="3"/>
        <v>0</v>
      </c>
      <c r="M85"/>
    </row>
    <row r="86" spans="1:18" ht="15.75" hidden="1" customHeight="1">
      <c r="A86" s="49">
        <v>2</v>
      </c>
      <c r="B86" s="48">
        <v>3</v>
      </c>
      <c r="C86" s="48">
        <v>2</v>
      </c>
      <c r="D86" s="48">
        <v>1</v>
      </c>
      <c r="E86" s="48">
        <v>1</v>
      </c>
      <c r="F86" s="50"/>
      <c r="G86" s="67" t="s">
        <v>71</v>
      </c>
      <c r="H86" s="45">
        <v>52</v>
      </c>
      <c r="I86" s="109">
        <f>SUM(I87)</f>
        <v>0</v>
      </c>
      <c r="J86" s="109">
        <f>SUM(J87)</f>
        <v>0</v>
      </c>
      <c r="K86" s="109">
        <f>SUM(K87)</f>
        <v>0</v>
      </c>
      <c r="L86" s="109">
        <f>SUM(L87)</f>
        <v>0</v>
      </c>
      <c r="M86"/>
    </row>
    <row r="87" spans="1:18" ht="13.5" hidden="1" customHeight="1">
      <c r="A87" s="49">
        <v>2</v>
      </c>
      <c r="B87" s="48">
        <v>3</v>
      </c>
      <c r="C87" s="48">
        <v>2</v>
      </c>
      <c r="D87" s="48">
        <v>1</v>
      </c>
      <c r="E87" s="48">
        <v>1</v>
      </c>
      <c r="F87" s="50">
        <v>1</v>
      </c>
      <c r="G87" s="67" t="s">
        <v>71</v>
      </c>
      <c r="H87" s="45">
        <v>53</v>
      </c>
      <c r="I87" s="113">
        <v>0</v>
      </c>
      <c r="J87" s="113">
        <v>0</v>
      </c>
      <c r="K87" s="113">
        <v>0</v>
      </c>
      <c r="L87" s="113">
        <v>0</v>
      </c>
      <c r="M87"/>
    </row>
    <row r="88" spans="1:18" ht="16.5" hidden="1" customHeight="1">
      <c r="A88" s="41">
        <v>2</v>
      </c>
      <c r="B88" s="42">
        <v>4</v>
      </c>
      <c r="C88" s="42"/>
      <c r="D88" s="42"/>
      <c r="E88" s="42"/>
      <c r="F88" s="44"/>
      <c r="G88" s="68" t="s">
        <v>72</v>
      </c>
      <c r="H88" s="45">
        <v>54</v>
      </c>
      <c r="I88" s="109">
        <f t="shared" ref="I88:L90" si="4">I89</f>
        <v>0</v>
      </c>
      <c r="J88" s="132">
        <f t="shared" si="4"/>
        <v>0</v>
      </c>
      <c r="K88" s="110">
        <f t="shared" si="4"/>
        <v>0</v>
      </c>
      <c r="L88" s="110">
        <f t="shared" si="4"/>
        <v>0</v>
      </c>
      <c r="M88"/>
    </row>
    <row r="89" spans="1:18" ht="15.75" hidden="1" customHeight="1">
      <c r="A89" s="60">
        <v>2</v>
      </c>
      <c r="B89" s="61">
        <v>4</v>
      </c>
      <c r="C89" s="61">
        <v>1</v>
      </c>
      <c r="D89" s="61"/>
      <c r="E89" s="61"/>
      <c r="F89" s="62"/>
      <c r="G89" s="59" t="s">
        <v>73</v>
      </c>
      <c r="H89" s="45">
        <v>55</v>
      </c>
      <c r="I89" s="109">
        <f t="shared" si="4"/>
        <v>0</v>
      </c>
      <c r="J89" s="132">
        <f t="shared" si="4"/>
        <v>0</v>
      </c>
      <c r="K89" s="110">
        <f t="shared" si="4"/>
        <v>0</v>
      </c>
      <c r="L89" s="110">
        <f t="shared" si="4"/>
        <v>0</v>
      </c>
      <c r="M89"/>
    </row>
    <row r="90" spans="1:18" ht="17.25" hidden="1" customHeight="1">
      <c r="A90" s="60">
        <v>2</v>
      </c>
      <c r="B90" s="61">
        <v>4</v>
      </c>
      <c r="C90" s="61">
        <v>1</v>
      </c>
      <c r="D90" s="61">
        <v>1</v>
      </c>
      <c r="E90" s="61"/>
      <c r="F90" s="62"/>
      <c r="G90" s="59" t="s">
        <v>73</v>
      </c>
      <c r="H90" s="45">
        <v>56</v>
      </c>
      <c r="I90" s="109">
        <f t="shared" si="4"/>
        <v>0</v>
      </c>
      <c r="J90" s="132">
        <f t="shared" si="4"/>
        <v>0</v>
      </c>
      <c r="K90" s="110">
        <f t="shared" si="4"/>
        <v>0</v>
      </c>
      <c r="L90" s="110">
        <f t="shared" si="4"/>
        <v>0</v>
      </c>
      <c r="M90"/>
    </row>
    <row r="91" spans="1:18" ht="18" hidden="1" customHeight="1">
      <c r="A91" s="60">
        <v>2</v>
      </c>
      <c r="B91" s="61">
        <v>4</v>
      </c>
      <c r="C91" s="61">
        <v>1</v>
      </c>
      <c r="D91" s="61">
        <v>1</v>
      </c>
      <c r="E91" s="61">
        <v>1</v>
      </c>
      <c r="F91" s="62"/>
      <c r="G91" s="59" t="s">
        <v>73</v>
      </c>
      <c r="H91" s="45">
        <v>57</v>
      </c>
      <c r="I91" s="109">
        <f>SUM(I92:I94)</f>
        <v>0</v>
      </c>
      <c r="J91" s="132">
        <f>SUM(J92:J94)</f>
        <v>0</v>
      </c>
      <c r="K91" s="110">
        <f>SUM(K92:K94)</f>
        <v>0</v>
      </c>
      <c r="L91" s="110">
        <f>SUM(L92:L94)</f>
        <v>0</v>
      </c>
      <c r="M91"/>
    </row>
    <row r="92" spans="1:18" ht="14.25" hidden="1" customHeight="1">
      <c r="A92" s="60">
        <v>2</v>
      </c>
      <c r="B92" s="61">
        <v>4</v>
      </c>
      <c r="C92" s="61">
        <v>1</v>
      </c>
      <c r="D92" s="61">
        <v>1</v>
      </c>
      <c r="E92" s="61">
        <v>1</v>
      </c>
      <c r="F92" s="62">
        <v>1</v>
      </c>
      <c r="G92" s="59" t="s">
        <v>74</v>
      </c>
      <c r="H92" s="45">
        <v>58</v>
      </c>
      <c r="I92" s="113">
        <v>0</v>
      </c>
      <c r="J92" s="113">
        <v>0</v>
      </c>
      <c r="K92" s="113">
        <v>0</v>
      </c>
      <c r="L92" s="113">
        <v>0</v>
      </c>
      <c r="M92"/>
    </row>
    <row r="93" spans="1:18" ht="13.5" hidden="1" customHeight="1">
      <c r="A93" s="60">
        <v>2</v>
      </c>
      <c r="B93" s="60">
        <v>4</v>
      </c>
      <c r="C93" s="60">
        <v>1</v>
      </c>
      <c r="D93" s="61">
        <v>1</v>
      </c>
      <c r="E93" s="61">
        <v>1</v>
      </c>
      <c r="F93" s="69">
        <v>2</v>
      </c>
      <c r="G93" s="52" t="s">
        <v>75</v>
      </c>
      <c r="H93" s="45">
        <v>59</v>
      </c>
      <c r="I93" s="113">
        <v>0</v>
      </c>
      <c r="J93" s="113">
        <v>0</v>
      </c>
      <c r="K93" s="113">
        <v>0</v>
      </c>
      <c r="L93" s="113">
        <v>0</v>
      </c>
      <c r="M93"/>
    </row>
    <row r="94" spans="1:18" hidden="1">
      <c r="A94" s="60">
        <v>2</v>
      </c>
      <c r="B94" s="61">
        <v>4</v>
      </c>
      <c r="C94" s="60">
        <v>1</v>
      </c>
      <c r="D94" s="61">
        <v>1</v>
      </c>
      <c r="E94" s="61">
        <v>1</v>
      </c>
      <c r="F94" s="69">
        <v>3</v>
      </c>
      <c r="G94" s="52" t="s">
        <v>76</v>
      </c>
      <c r="H94" s="45">
        <v>60</v>
      </c>
      <c r="I94" s="113">
        <v>0</v>
      </c>
      <c r="J94" s="113">
        <v>0</v>
      </c>
      <c r="K94" s="113">
        <v>0</v>
      </c>
      <c r="L94" s="113">
        <v>0</v>
      </c>
    </row>
    <row r="95" spans="1:18" hidden="1">
      <c r="A95" s="41">
        <v>2</v>
      </c>
      <c r="B95" s="42">
        <v>5</v>
      </c>
      <c r="C95" s="41"/>
      <c r="D95" s="42"/>
      <c r="E95" s="42"/>
      <c r="F95" s="70"/>
      <c r="G95" s="43" t="s">
        <v>77</v>
      </c>
      <c r="H95" s="45">
        <v>61</v>
      </c>
      <c r="I95" s="109">
        <f>SUM(I96+I101+I106)</f>
        <v>0</v>
      </c>
      <c r="J95" s="132">
        <f>SUM(J96+J101+J106)</f>
        <v>0</v>
      </c>
      <c r="K95" s="110">
        <f>SUM(K96+K101+K106)</f>
        <v>0</v>
      </c>
      <c r="L95" s="110">
        <f>SUM(L96+L101+L106)</f>
        <v>0</v>
      </c>
    </row>
    <row r="96" spans="1:18" hidden="1">
      <c r="A96" s="49">
        <v>2</v>
      </c>
      <c r="B96" s="48">
        <v>5</v>
      </c>
      <c r="C96" s="49">
        <v>1</v>
      </c>
      <c r="D96" s="48"/>
      <c r="E96" s="48"/>
      <c r="F96" s="71"/>
      <c r="G96" s="56" t="s">
        <v>78</v>
      </c>
      <c r="H96" s="45">
        <v>62</v>
      </c>
      <c r="I96" s="118">
        <f t="shared" ref="I96:L97" si="5">I97</f>
        <v>0</v>
      </c>
      <c r="J96" s="119">
        <f t="shared" si="5"/>
        <v>0</v>
      </c>
      <c r="K96" s="120">
        <f t="shared" si="5"/>
        <v>0</v>
      </c>
      <c r="L96" s="120">
        <f t="shared" si="5"/>
        <v>0</v>
      </c>
    </row>
    <row r="97" spans="1:13" hidden="1">
      <c r="A97" s="60">
        <v>2</v>
      </c>
      <c r="B97" s="61">
        <v>5</v>
      </c>
      <c r="C97" s="60">
        <v>1</v>
      </c>
      <c r="D97" s="61">
        <v>1</v>
      </c>
      <c r="E97" s="61"/>
      <c r="F97" s="69"/>
      <c r="G97" s="52" t="s">
        <v>78</v>
      </c>
      <c r="H97" s="45">
        <v>63</v>
      </c>
      <c r="I97" s="109">
        <f t="shared" si="5"/>
        <v>0</v>
      </c>
      <c r="J97" s="132">
        <f t="shared" si="5"/>
        <v>0</v>
      </c>
      <c r="K97" s="110">
        <f t="shared" si="5"/>
        <v>0</v>
      </c>
      <c r="L97" s="110">
        <f t="shared" si="5"/>
        <v>0</v>
      </c>
    </row>
    <row r="98" spans="1:13" hidden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69"/>
      <c r="G98" s="52" t="s">
        <v>78</v>
      </c>
      <c r="H98" s="45">
        <v>64</v>
      </c>
      <c r="I98" s="109">
        <f>SUM(I99:I100)</f>
        <v>0</v>
      </c>
      <c r="J98" s="132">
        <f>SUM(J99:J100)</f>
        <v>0</v>
      </c>
      <c r="K98" s="110">
        <f>SUM(K99:K100)</f>
        <v>0</v>
      </c>
      <c r="L98" s="110">
        <f>SUM(L99:L100)</f>
        <v>0</v>
      </c>
    </row>
    <row r="99" spans="1:13" ht="25.5" hidden="1" customHeight="1">
      <c r="A99" s="60">
        <v>2</v>
      </c>
      <c r="B99" s="61">
        <v>5</v>
      </c>
      <c r="C99" s="60">
        <v>1</v>
      </c>
      <c r="D99" s="61">
        <v>1</v>
      </c>
      <c r="E99" s="61">
        <v>1</v>
      </c>
      <c r="F99" s="69">
        <v>1</v>
      </c>
      <c r="G99" s="52" t="s">
        <v>79</v>
      </c>
      <c r="H99" s="45">
        <v>65</v>
      </c>
      <c r="I99" s="113">
        <v>0</v>
      </c>
      <c r="J99" s="113">
        <v>0</v>
      </c>
      <c r="K99" s="113">
        <v>0</v>
      </c>
      <c r="L99" s="113">
        <v>0</v>
      </c>
      <c r="M99"/>
    </row>
    <row r="100" spans="1:13" ht="15.75" hidden="1" customHeight="1">
      <c r="A100" s="60">
        <v>2</v>
      </c>
      <c r="B100" s="61">
        <v>5</v>
      </c>
      <c r="C100" s="60">
        <v>1</v>
      </c>
      <c r="D100" s="61">
        <v>1</v>
      </c>
      <c r="E100" s="61">
        <v>1</v>
      </c>
      <c r="F100" s="69">
        <v>2</v>
      </c>
      <c r="G100" s="52" t="s">
        <v>80</v>
      </c>
      <c r="H100" s="45">
        <v>66</v>
      </c>
      <c r="I100" s="113">
        <v>0</v>
      </c>
      <c r="J100" s="113">
        <v>0</v>
      </c>
      <c r="K100" s="113">
        <v>0</v>
      </c>
      <c r="L100" s="113">
        <v>0</v>
      </c>
      <c r="M100"/>
    </row>
    <row r="101" spans="1:13" ht="12" hidden="1" customHeight="1">
      <c r="A101" s="60">
        <v>2</v>
      </c>
      <c r="B101" s="61">
        <v>5</v>
      </c>
      <c r="C101" s="60">
        <v>2</v>
      </c>
      <c r="D101" s="61"/>
      <c r="E101" s="61"/>
      <c r="F101" s="69"/>
      <c r="G101" s="52" t="s">
        <v>81</v>
      </c>
      <c r="H101" s="45">
        <v>67</v>
      </c>
      <c r="I101" s="109">
        <f t="shared" ref="I101:L102" si="6">I102</f>
        <v>0</v>
      </c>
      <c r="J101" s="132">
        <f t="shared" si="6"/>
        <v>0</v>
      </c>
      <c r="K101" s="110">
        <f t="shared" si="6"/>
        <v>0</v>
      </c>
      <c r="L101" s="109">
        <f t="shared" si="6"/>
        <v>0</v>
      </c>
      <c r="M101"/>
    </row>
    <row r="102" spans="1:13" ht="15.75" hidden="1" customHeight="1">
      <c r="A102" s="59">
        <v>2</v>
      </c>
      <c r="B102" s="60">
        <v>5</v>
      </c>
      <c r="C102" s="61">
        <v>2</v>
      </c>
      <c r="D102" s="52">
        <v>1</v>
      </c>
      <c r="E102" s="60"/>
      <c r="F102" s="69"/>
      <c r="G102" s="52" t="s">
        <v>81</v>
      </c>
      <c r="H102" s="45">
        <v>68</v>
      </c>
      <c r="I102" s="109">
        <f t="shared" si="6"/>
        <v>0</v>
      </c>
      <c r="J102" s="132">
        <f t="shared" si="6"/>
        <v>0</v>
      </c>
      <c r="K102" s="110">
        <f t="shared" si="6"/>
        <v>0</v>
      </c>
      <c r="L102" s="109">
        <f t="shared" si="6"/>
        <v>0</v>
      </c>
      <c r="M102"/>
    </row>
    <row r="103" spans="1:13" ht="15" hidden="1" customHeight="1">
      <c r="A103" s="59">
        <v>2</v>
      </c>
      <c r="B103" s="60">
        <v>5</v>
      </c>
      <c r="C103" s="61">
        <v>2</v>
      </c>
      <c r="D103" s="52">
        <v>1</v>
      </c>
      <c r="E103" s="60">
        <v>1</v>
      </c>
      <c r="F103" s="69"/>
      <c r="G103" s="52" t="s">
        <v>81</v>
      </c>
      <c r="H103" s="45">
        <v>69</v>
      </c>
      <c r="I103" s="109">
        <f>SUM(I104:I105)</f>
        <v>0</v>
      </c>
      <c r="J103" s="132">
        <f>SUM(J104:J105)</f>
        <v>0</v>
      </c>
      <c r="K103" s="110">
        <f>SUM(K104:K105)</f>
        <v>0</v>
      </c>
      <c r="L103" s="109">
        <f>SUM(L104:L105)</f>
        <v>0</v>
      </c>
      <c r="M103"/>
    </row>
    <row r="104" spans="1:13" ht="25.5" hidden="1" customHeight="1">
      <c r="A104" s="59">
        <v>2</v>
      </c>
      <c r="B104" s="60">
        <v>5</v>
      </c>
      <c r="C104" s="61">
        <v>2</v>
      </c>
      <c r="D104" s="52">
        <v>1</v>
      </c>
      <c r="E104" s="60">
        <v>1</v>
      </c>
      <c r="F104" s="69">
        <v>1</v>
      </c>
      <c r="G104" s="52" t="s">
        <v>82</v>
      </c>
      <c r="H104" s="45">
        <v>70</v>
      </c>
      <c r="I104" s="113">
        <v>0</v>
      </c>
      <c r="J104" s="113">
        <v>0</v>
      </c>
      <c r="K104" s="113">
        <v>0</v>
      </c>
      <c r="L104" s="113">
        <v>0</v>
      </c>
      <c r="M104"/>
    </row>
    <row r="105" spans="1:13" ht="25.5" hidden="1" customHeight="1">
      <c r="A105" s="59">
        <v>2</v>
      </c>
      <c r="B105" s="60">
        <v>5</v>
      </c>
      <c r="C105" s="61">
        <v>2</v>
      </c>
      <c r="D105" s="52">
        <v>1</v>
      </c>
      <c r="E105" s="60">
        <v>1</v>
      </c>
      <c r="F105" s="69">
        <v>2</v>
      </c>
      <c r="G105" s="52" t="s">
        <v>83</v>
      </c>
      <c r="H105" s="45">
        <v>71</v>
      </c>
      <c r="I105" s="113">
        <v>0</v>
      </c>
      <c r="J105" s="113">
        <v>0</v>
      </c>
      <c r="K105" s="113">
        <v>0</v>
      </c>
      <c r="L105" s="113">
        <v>0</v>
      </c>
      <c r="M105"/>
    </row>
    <row r="106" spans="1:13" ht="28.5" hidden="1" customHeight="1">
      <c r="A106" s="59">
        <v>2</v>
      </c>
      <c r="B106" s="60">
        <v>5</v>
      </c>
      <c r="C106" s="61">
        <v>3</v>
      </c>
      <c r="D106" s="52"/>
      <c r="E106" s="60"/>
      <c r="F106" s="69"/>
      <c r="G106" s="52" t="s">
        <v>84</v>
      </c>
      <c r="H106" s="45">
        <v>72</v>
      </c>
      <c r="I106" s="109">
        <f t="shared" ref="I106:L107" si="7">I107</f>
        <v>0</v>
      </c>
      <c r="J106" s="132">
        <f t="shared" si="7"/>
        <v>0</v>
      </c>
      <c r="K106" s="110">
        <f t="shared" si="7"/>
        <v>0</v>
      </c>
      <c r="L106" s="109">
        <f t="shared" si="7"/>
        <v>0</v>
      </c>
      <c r="M106"/>
    </row>
    <row r="107" spans="1:13" ht="27" hidden="1" customHeight="1">
      <c r="A107" s="59">
        <v>2</v>
      </c>
      <c r="B107" s="60">
        <v>5</v>
      </c>
      <c r="C107" s="61">
        <v>3</v>
      </c>
      <c r="D107" s="52">
        <v>1</v>
      </c>
      <c r="E107" s="60"/>
      <c r="F107" s="69"/>
      <c r="G107" s="52" t="s">
        <v>85</v>
      </c>
      <c r="H107" s="45">
        <v>73</v>
      </c>
      <c r="I107" s="109">
        <f t="shared" si="7"/>
        <v>0</v>
      </c>
      <c r="J107" s="132">
        <f t="shared" si="7"/>
        <v>0</v>
      </c>
      <c r="K107" s="110">
        <f t="shared" si="7"/>
        <v>0</v>
      </c>
      <c r="L107" s="109">
        <f t="shared" si="7"/>
        <v>0</v>
      </c>
      <c r="M107"/>
    </row>
    <row r="108" spans="1:13" ht="30" hidden="1" customHeight="1">
      <c r="A108" s="73">
        <v>2</v>
      </c>
      <c r="B108" s="74">
        <v>5</v>
      </c>
      <c r="C108" s="75">
        <v>3</v>
      </c>
      <c r="D108" s="72">
        <v>1</v>
      </c>
      <c r="E108" s="74">
        <v>1</v>
      </c>
      <c r="F108" s="76"/>
      <c r="G108" s="72" t="s">
        <v>85</v>
      </c>
      <c r="H108" s="45">
        <v>74</v>
      </c>
      <c r="I108" s="114">
        <f>SUM(I109:I110)</f>
        <v>0</v>
      </c>
      <c r="J108" s="121">
        <f>SUM(J109:J110)</f>
        <v>0</v>
      </c>
      <c r="K108" s="122">
        <f>SUM(K109:K110)</f>
        <v>0</v>
      </c>
      <c r="L108" s="114">
        <f>SUM(L109:L110)</f>
        <v>0</v>
      </c>
      <c r="M108"/>
    </row>
    <row r="109" spans="1:13" ht="26.25" hidden="1" customHeight="1">
      <c r="A109" s="59">
        <v>2</v>
      </c>
      <c r="B109" s="60">
        <v>5</v>
      </c>
      <c r="C109" s="61">
        <v>3</v>
      </c>
      <c r="D109" s="52">
        <v>1</v>
      </c>
      <c r="E109" s="60">
        <v>1</v>
      </c>
      <c r="F109" s="69">
        <v>1</v>
      </c>
      <c r="G109" s="52" t="s">
        <v>85</v>
      </c>
      <c r="H109" s="45">
        <v>75</v>
      </c>
      <c r="I109" s="113">
        <v>0</v>
      </c>
      <c r="J109" s="113">
        <v>0</v>
      </c>
      <c r="K109" s="113">
        <v>0</v>
      </c>
      <c r="L109" s="113">
        <v>0</v>
      </c>
      <c r="M109"/>
    </row>
    <row r="110" spans="1:13" ht="26.25" hidden="1" customHeight="1">
      <c r="A110" s="73">
        <v>2</v>
      </c>
      <c r="B110" s="74">
        <v>5</v>
      </c>
      <c r="C110" s="75">
        <v>3</v>
      </c>
      <c r="D110" s="72">
        <v>1</v>
      </c>
      <c r="E110" s="74">
        <v>1</v>
      </c>
      <c r="F110" s="76">
        <v>2</v>
      </c>
      <c r="G110" s="72" t="s">
        <v>86</v>
      </c>
      <c r="H110" s="45">
        <v>76</v>
      </c>
      <c r="I110" s="113">
        <v>0</v>
      </c>
      <c r="J110" s="113">
        <v>0</v>
      </c>
      <c r="K110" s="113">
        <v>0</v>
      </c>
      <c r="L110" s="113">
        <v>0</v>
      </c>
      <c r="M110"/>
    </row>
    <row r="111" spans="1:13" ht="27.75" hidden="1" customHeight="1">
      <c r="A111" s="73">
        <v>2</v>
      </c>
      <c r="B111" s="74">
        <v>5</v>
      </c>
      <c r="C111" s="75">
        <v>3</v>
      </c>
      <c r="D111" s="72">
        <v>2</v>
      </c>
      <c r="E111" s="74"/>
      <c r="F111" s="76"/>
      <c r="G111" s="72" t="s">
        <v>87</v>
      </c>
      <c r="H111" s="45">
        <v>77</v>
      </c>
      <c r="I111" s="114">
        <f>I112</f>
        <v>0</v>
      </c>
      <c r="J111" s="114">
        <f>J112</f>
        <v>0</v>
      </c>
      <c r="K111" s="114">
        <f>K112</f>
        <v>0</v>
      </c>
      <c r="L111" s="114">
        <f>L112</f>
        <v>0</v>
      </c>
      <c r="M111"/>
    </row>
    <row r="112" spans="1:13" ht="25.5" hidden="1" customHeight="1">
      <c r="A112" s="73">
        <v>2</v>
      </c>
      <c r="B112" s="74">
        <v>5</v>
      </c>
      <c r="C112" s="75">
        <v>3</v>
      </c>
      <c r="D112" s="72">
        <v>2</v>
      </c>
      <c r="E112" s="74">
        <v>1</v>
      </c>
      <c r="F112" s="76"/>
      <c r="G112" s="72" t="s">
        <v>87</v>
      </c>
      <c r="H112" s="45">
        <v>78</v>
      </c>
      <c r="I112" s="114">
        <f>SUM(I113:I114)</f>
        <v>0</v>
      </c>
      <c r="J112" s="114">
        <f>SUM(J113:J114)</f>
        <v>0</v>
      </c>
      <c r="K112" s="114">
        <f>SUM(K113:K114)</f>
        <v>0</v>
      </c>
      <c r="L112" s="114">
        <f>SUM(L113:L114)</f>
        <v>0</v>
      </c>
      <c r="M112"/>
    </row>
    <row r="113" spans="1:13" ht="30" hidden="1" customHeight="1">
      <c r="A113" s="73">
        <v>2</v>
      </c>
      <c r="B113" s="74">
        <v>5</v>
      </c>
      <c r="C113" s="75">
        <v>3</v>
      </c>
      <c r="D113" s="72">
        <v>2</v>
      </c>
      <c r="E113" s="74">
        <v>1</v>
      </c>
      <c r="F113" s="76">
        <v>1</v>
      </c>
      <c r="G113" s="72" t="s">
        <v>87</v>
      </c>
      <c r="H113" s="45">
        <v>79</v>
      </c>
      <c r="I113" s="113">
        <v>0</v>
      </c>
      <c r="J113" s="113">
        <v>0</v>
      </c>
      <c r="K113" s="113">
        <v>0</v>
      </c>
      <c r="L113" s="113">
        <v>0</v>
      </c>
      <c r="M113"/>
    </row>
    <row r="114" spans="1:13" ht="18" hidden="1" customHeight="1">
      <c r="A114" s="73">
        <v>2</v>
      </c>
      <c r="B114" s="74">
        <v>5</v>
      </c>
      <c r="C114" s="75">
        <v>3</v>
      </c>
      <c r="D114" s="72">
        <v>2</v>
      </c>
      <c r="E114" s="74">
        <v>1</v>
      </c>
      <c r="F114" s="76">
        <v>2</v>
      </c>
      <c r="G114" s="72" t="s">
        <v>88</v>
      </c>
      <c r="H114" s="45">
        <v>80</v>
      </c>
      <c r="I114" s="113">
        <v>0</v>
      </c>
      <c r="J114" s="113">
        <v>0</v>
      </c>
      <c r="K114" s="113">
        <v>0</v>
      </c>
      <c r="L114" s="113">
        <v>0</v>
      </c>
      <c r="M114"/>
    </row>
    <row r="115" spans="1:13" ht="16.5" hidden="1" customHeight="1">
      <c r="A115" s="68">
        <v>2</v>
      </c>
      <c r="B115" s="41">
        <v>6</v>
      </c>
      <c r="C115" s="42"/>
      <c r="D115" s="43"/>
      <c r="E115" s="41"/>
      <c r="F115" s="70"/>
      <c r="G115" s="77" t="s">
        <v>89</v>
      </c>
      <c r="H115" s="45">
        <v>81</v>
      </c>
      <c r="I115" s="109">
        <f>SUM(I116+I121+I125+I129+I133+I137)</f>
        <v>0</v>
      </c>
      <c r="J115" s="109">
        <f>SUM(J116+J121+J125+J129+J133+J137)</f>
        <v>0</v>
      </c>
      <c r="K115" s="109">
        <f>SUM(K116+K121+K125+K129+K133+K137)</f>
        <v>0</v>
      </c>
      <c r="L115" s="109">
        <f>SUM(L116+L121+L125+L129+L133+L137)</f>
        <v>0</v>
      </c>
      <c r="M115"/>
    </row>
    <row r="116" spans="1:13" ht="14.25" hidden="1" customHeight="1">
      <c r="A116" s="73">
        <v>2</v>
      </c>
      <c r="B116" s="74">
        <v>6</v>
      </c>
      <c r="C116" s="75">
        <v>1</v>
      </c>
      <c r="D116" s="72"/>
      <c r="E116" s="74"/>
      <c r="F116" s="76"/>
      <c r="G116" s="72" t="s">
        <v>90</v>
      </c>
      <c r="H116" s="45">
        <v>82</v>
      </c>
      <c r="I116" s="114">
        <f t="shared" ref="I116:L117" si="8">I117</f>
        <v>0</v>
      </c>
      <c r="J116" s="121">
        <f t="shared" si="8"/>
        <v>0</v>
      </c>
      <c r="K116" s="122">
        <f t="shared" si="8"/>
        <v>0</v>
      </c>
      <c r="L116" s="114">
        <f t="shared" si="8"/>
        <v>0</v>
      </c>
      <c r="M116"/>
    </row>
    <row r="117" spans="1:13" ht="14.25" hidden="1" customHeight="1">
      <c r="A117" s="59">
        <v>2</v>
      </c>
      <c r="B117" s="60">
        <v>6</v>
      </c>
      <c r="C117" s="61">
        <v>1</v>
      </c>
      <c r="D117" s="52">
        <v>1</v>
      </c>
      <c r="E117" s="60"/>
      <c r="F117" s="69"/>
      <c r="G117" s="52" t="s">
        <v>90</v>
      </c>
      <c r="H117" s="45">
        <v>83</v>
      </c>
      <c r="I117" s="109">
        <f t="shared" si="8"/>
        <v>0</v>
      </c>
      <c r="J117" s="132">
        <f t="shared" si="8"/>
        <v>0</v>
      </c>
      <c r="K117" s="110">
        <f t="shared" si="8"/>
        <v>0</v>
      </c>
      <c r="L117" s="109">
        <f t="shared" si="8"/>
        <v>0</v>
      </c>
      <c r="M117"/>
    </row>
    <row r="118" spans="1:13" hidden="1">
      <c r="A118" s="59">
        <v>2</v>
      </c>
      <c r="B118" s="60">
        <v>6</v>
      </c>
      <c r="C118" s="61">
        <v>1</v>
      </c>
      <c r="D118" s="52">
        <v>1</v>
      </c>
      <c r="E118" s="60">
        <v>1</v>
      </c>
      <c r="F118" s="69"/>
      <c r="G118" s="52" t="s">
        <v>90</v>
      </c>
      <c r="H118" s="45">
        <v>84</v>
      </c>
      <c r="I118" s="109">
        <f>SUM(I119:I120)</f>
        <v>0</v>
      </c>
      <c r="J118" s="132">
        <f>SUM(J119:J120)</f>
        <v>0</v>
      </c>
      <c r="K118" s="110">
        <f>SUM(K119:K120)</f>
        <v>0</v>
      </c>
      <c r="L118" s="109">
        <f>SUM(L119:L120)</f>
        <v>0</v>
      </c>
    </row>
    <row r="119" spans="1:13" ht="13.5" hidden="1" customHeight="1">
      <c r="A119" s="59">
        <v>2</v>
      </c>
      <c r="B119" s="60">
        <v>6</v>
      </c>
      <c r="C119" s="61">
        <v>1</v>
      </c>
      <c r="D119" s="52">
        <v>1</v>
      </c>
      <c r="E119" s="60">
        <v>1</v>
      </c>
      <c r="F119" s="69">
        <v>1</v>
      </c>
      <c r="G119" s="52" t="s">
        <v>91</v>
      </c>
      <c r="H119" s="45">
        <v>85</v>
      </c>
      <c r="I119" s="113">
        <v>0</v>
      </c>
      <c r="J119" s="113">
        <v>0</v>
      </c>
      <c r="K119" s="113">
        <v>0</v>
      </c>
      <c r="L119" s="113">
        <v>0</v>
      </c>
      <c r="M119"/>
    </row>
    <row r="120" spans="1:13" hidden="1">
      <c r="A120" s="67">
        <v>2</v>
      </c>
      <c r="B120" s="49">
        <v>6</v>
      </c>
      <c r="C120" s="48">
        <v>1</v>
      </c>
      <c r="D120" s="56">
        <v>1</v>
      </c>
      <c r="E120" s="49">
        <v>1</v>
      </c>
      <c r="F120" s="71">
        <v>2</v>
      </c>
      <c r="G120" s="56" t="s">
        <v>92</v>
      </c>
      <c r="H120" s="45">
        <v>86</v>
      </c>
      <c r="I120" s="111">
        <v>0</v>
      </c>
      <c r="J120" s="111">
        <v>0</v>
      </c>
      <c r="K120" s="111">
        <v>0</v>
      </c>
      <c r="L120" s="111">
        <v>0</v>
      </c>
    </row>
    <row r="121" spans="1:13" ht="25.5" hidden="1" customHeight="1">
      <c r="A121" s="59">
        <v>2</v>
      </c>
      <c r="B121" s="60">
        <v>6</v>
      </c>
      <c r="C121" s="61">
        <v>2</v>
      </c>
      <c r="D121" s="52"/>
      <c r="E121" s="60"/>
      <c r="F121" s="69"/>
      <c r="G121" s="52" t="s">
        <v>93</v>
      </c>
      <c r="H121" s="45">
        <v>87</v>
      </c>
      <c r="I121" s="109">
        <f t="shared" ref="I121:L123" si="9">I122</f>
        <v>0</v>
      </c>
      <c r="J121" s="132">
        <f t="shared" si="9"/>
        <v>0</v>
      </c>
      <c r="K121" s="110">
        <f t="shared" si="9"/>
        <v>0</v>
      </c>
      <c r="L121" s="109">
        <f t="shared" si="9"/>
        <v>0</v>
      </c>
      <c r="M121"/>
    </row>
    <row r="122" spans="1:13" ht="14.25" hidden="1" customHeight="1">
      <c r="A122" s="59">
        <v>2</v>
      </c>
      <c r="B122" s="60">
        <v>6</v>
      </c>
      <c r="C122" s="61">
        <v>2</v>
      </c>
      <c r="D122" s="52">
        <v>1</v>
      </c>
      <c r="E122" s="60"/>
      <c r="F122" s="69"/>
      <c r="G122" s="52" t="s">
        <v>93</v>
      </c>
      <c r="H122" s="45">
        <v>88</v>
      </c>
      <c r="I122" s="109">
        <f t="shared" si="9"/>
        <v>0</v>
      </c>
      <c r="J122" s="132">
        <f t="shared" si="9"/>
        <v>0</v>
      </c>
      <c r="K122" s="110">
        <f t="shared" si="9"/>
        <v>0</v>
      </c>
      <c r="L122" s="109">
        <f t="shared" si="9"/>
        <v>0</v>
      </c>
      <c r="M122"/>
    </row>
    <row r="123" spans="1:13" ht="14.25" hidden="1" customHeight="1">
      <c r="A123" s="59">
        <v>2</v>
      </c>
      <c r="B123" s="60">
        <v>6</v>
      </c>
      <c r="C123" s="61">
        <v>2</v>
      </c>
      <c r="D123" s="52">
        <v>1</v>
      </c>
      <c r="E123" s="60">
        <v>1</v>
      </c>
      <c r="F123" s="69"/>
      <c r="G123" s="52" t="s">
        <v>93</v>
      </c>
      <c r="H123" s="45">
        <v>89</v>
      </c>
      <c r="I123" s="139">
        <f t="shared" si="9"/>
        <v>0</v>
      </c>
      <c r="J123" s="123">
        <f t="shared" si="9"/>
        <v>0</v>
      </c>
      <c r="K123" s="124">
        <f t="shared" si="9"/>
        <v>0</v>
      </c>
      <c r="L123" s="139">
        <f t="shared" si="9"/>
        <v>0</v>
      </c>
      <c r="M123"/>
    </row>
    <row r="124" spans="1:13" ht="25.5" hidden="1" customHeight="1">
      <c r="A124" s="59">
        <v>2</v>
      </c>
      <c r="B124" s="60">
        <v>6</v>
      </c>
      <c r="C124" s="61">
        <v>2</v>
      </c>
      <c r="D124" s="52">
        <v>1</v>
      </c>
      <c r="E124" s="60">
        <v>1</v>
      </c>
      <c r="F124" s="69">
        <v>1</v>
      </c>
      <c r="G124" s="52" t="s">
        <v>93</v>
      </c>
      <c r="H124" s="45">
        <v>90</v>
      </c>
      <c r="I124" s="113">
        <v>0</v>
      </c>
      <c r="J124" s="113">
        <v>0</v>
      </c>
      <c r="K124" s="113">
        <v>0</v>
      </c>
      <c r="L124" s="113">
        <v>0</v>
      </c>
      <c r="M124"/>
    </row>
    <row r="125" spans="1:13" ht="26.25" hidden="1" customHeight="1">
      <c r="A125" s="67">
        <v>2</v>
      </c>
      <c r="B125" s="49">
        <v>6</v>
      </c>
      <c r="C125" s="48">
        <v>3</v>
      </c>
      <c r="D125" s="56"/>
      <c r="E125" s="49"/>
      <c r="F125" s="71"/>
      <c r="G125" s="56" t="s">
        <v>94</v>
      </c>
      <c r="H125" s="45">
        <v>91</v>
      </c>
      <c r="I125" s="118">
        <f t="shared" ref="I125:L127" si="10">I126</f>
        <v>0</v>
      </c>
      <c r="J125" s="119">
        <f t="shared" si="10"/>
        <v>0</v>
      </c>
      <c r="K125" s="120">
        <f t="shared" si="10"/>
        <v>0</v>
      </c>
      <c r="L125" s="118">
        <f t="shared" si="10"/>
        <v>0</v>
      </c>
      <c r="M125"/>
    </row>
    <row r="126" spans="1:13" ht="25.5" hidden="1" customHeight="1">
      <c r="A126" s="59">
        <v>2</v>
      </c>
      <c r="B126" s="60">
        <v>6</v>
      </c>
      <c r="C126" s="61">
        <v>3</v>
      </c>
      <c r="D126" s="52">
        <v>1</v>
      </c>
      <c r="E126" s="60"/>
      <c r="F126" s="69"/>
      <c r="G126" s="52" t="s">
        <v>94</v>
      </c>
      <c r="H126" s="45">
        <v>92</v>
      </c>
      <c r="I126" s="109">
        <f t="shared" si="10"/>
        <v>0</v>
      </c>
      <c r="J126" s="132">
        <f t="shared" si="10"/>
        <v>0</v>
      </c>
      <c r="K126" s="110">
        <f t="shared" si="10"/>
        <v>0</v>
      </c>
      <c r="L126" s="109">
        <f t="shared" si="10"/>
        <v>0</v>
      </c>
      <c r="M126"/>
    </row>
    <row r="127" spans="1:13" ht="26.25" hidden="1" customHeight="1">
      <c r="A127" s="59">
        <v>2</v>
      </c>
      <c r="B127" s="60">
        <v>6</v>
      </c>
      <c r="C127" s="61">
        <v>3</v>
      </c>
      <c r="D127" s="52">
        <v>1</v>
      </c>
      <c r="E127" s="60">
        <v>1</v>
      </c>
      <c r="F127" s="69"/>
      <c r="G127" s="52" t="s">
        <v>94</v>
      </c>
      <c r="H127" s="45">
        <v>93</v>
      </c>
      <c r="I127" s="109">
        <f t="shared" si="10"/>
        <v>0</v>
      </c>
      <c r="J127" s="132">
        <f t="shared" si="10"/>
        <v>0</v>
      </c>
      <c r="K127" s="110">
        <f t="shared" si="10"/>
        <v>0</v>
      </c>
      <c r="L127" s="109">
        <f t="shared" si="10"/>
        <v>0</v>
      </c>
      <c r="M127"/>
    </row>
    <row r="128" spans="1:13" ht="27" hidden="1" customHeight="1">
      <c r="A128" s="59">
        <v>2</v>
      </c>
      <c r="B128" s="60">
        <v>6</v>
      </c>
      <c r="C128" s="61">
        <v>3</v>
      </c>
      <c r="D128" s="52">
        <v>1</v>
      </c>
      <c r="E128" s="60">
        <v>1</v>
      </c>
      <c r="F128" s="69">
        <v>1</v>
      </c>
      <c r="G128" s="52" t="s">
        <v>94</v>
      </c>
      <c r="H128" s="45">
        <v>94</v>
      </c>
      <c r="I128" s="113">
        <v>0</v>
      </c>
      <c r="J128" s="113">
        <v>0</v>
      </c>
      <c r="K128" s="113">
        <v>0</v>
      </c>
      <c r="L128" s="113">
        <v>0</v>
      </c>
      <c r="M128"/>
    </row>
    <row r="129" spans="1:13" ht="25.5" hidden="1" customHeight="1">
      <c r="A129" s="67">
        <v>2</v>
      </c>
      <c r="B129" s="49">
        <v>6</v>
      </c>
      <c r="C129" s="48">
        <v>4</v>
      </c>
      <c r="D129" s="56"/>
      <c r="E129" s="49"/>
      <c r="F129" s="71"/>
      <c r="G129" s="56" t="s">
        <v>95</v>
      </c>
      <c r="H129" s="45">
        <v>95</v>
      </c>
      <c r="I129" s="118">
        <f t="shared" ref="I129:L131" si="11">I130</f>
        <v>0</v>
      </c>
      <c r="J129" s="119">
        <f t="shared" si="11"/>
        <v>0</v>
      </c>
      <c r="K129" s="120">
        <f t="shared" si="11"/>
        <v>0</v>
      </c>
      <c r="L129" s="118">
        <f t="shared" si="11"/>
        <v>0</v>
      </c>
      <c r="M129"/>
    </row>
    <row r="130" spans="1:13" ht="27" hidden="1" customHeight="1">
      <c r="A130" s="59">
        <v>2</v>
      </c>
      <c r="B130" s="60">
        <v>6</v>
      </c>
      <c r="C130" s="61">
        <v>4</v>
      </c>
      <c r="D130" s="52">
        <v>1</v>
      </c>
      <c r="E130" s="60"/>
      <c r="F130" s="69"/>
      <c r="G130" s="52" t="s">
        <v>95</v>
      </c>
      <c r="H130" s="45">
        <v>96</v>
      </c>
      <c r="I130" s="109">
        <f t="shared" si="11"/>
        <v>0</v>
      </c>
      <c r="J130" s="132">
        <f t="shared" si="11"/>
        <v>0</v>
      </c>
      <c r="K130" s="110">
        <f t="shared" si="11"/>
        <v>0</v>
      </c>
      <c r="L130" s="109">
        <f t="shared" si="11"/>
        <v>0</v>
      </c>
      <c r="M130"/>
    </row>
    <row r="131" spans="1:13" ht="27" hidden="1" customHeight="1">
      <c r="A131" s="59">
        <v>2</v>
      </c>
      <c r="B131" s="60">
        <v>6</v>
      </c>
      <c r="C131" s="61">
        <v>4</v>
      </c>
      <c r="D131" s="52">
        <v>1</v>
      </c>
      <c r="E131" s="60">
        <v>1</v>
      </c>
      <c r="F131" s="69"/>
      <c r="G131" s="52" t="s">
        <v>95</v>
      </c>
      <c r="H131" s="45">
        <v>97</v>
      </c>
      <c r="I131" s="109">
        <f t="shared" si="11"/>
        <v>0</v>
      </c>
      <c r="J131" s="132">
        <f t="shared" si="11"/>
        <v>0</v>
      </c>
      <c r="K131" s="110">
        <f t="shared" si="11"/>
        <v>0</v>
      </c>
      <c r="L131" s="109">
        <f t="shared" si="11"/>
        <v>0</v>
      </c>
      <c r="M131"/>
    </row>
    <row r="132" spans="1:13" ht="27.75" hidden="1" customHeight="1">
      <c r="A132" s="59">
        <v>2</v>
      </c>
      <c r="B132" s="60">
        <v>6</v>
      </c>
      <c r="C132" s="61">
        <v>4</v>
      </c>
      <c r="D132" s="52">
        <v>1</v>
      </c>
      <c r="E132" s="60">
        <v>1</v>
      </c>
      <c r="F132" s="69">
        <v>1</v>
      </c>
      <c r="G132" s="52" t="s">
        <v>95</v>
      </c>
      <c r="H132" s="45">
        <v>98</v>
      </c>
      <c r="I132" s="113">
        <v>0</v>
      </c>
      <c r="J132" s="113">
        <v>0</v>
      </c>
      <c r="K132" s="113">
        <v>0</v>
      </c>
      <c r="L132" s="113">
        <v>0</v>
      </c>
      <c r="M132"/>
    </row>
    <row r="133" spans="1:13" ht="27" hidden="1" customHeight="1">
      <c r="A133" s="73">
        <v>2</v>
      </c>
      <c r="B133" s="84">
        <v>6</v>
      </c>
      <c r="C133" s="85">
        <v>5</v>
      </c>
      <c r="D133" s="78"/>
      <c r="E133" s="84"/>
      <c r="F133" s="79"/>
      <c r="G133" s="78" t="s">
        <v>96</v>
      </c>
      <c r="H133" s="45">
        <v>99</v>
      </c>
      <c r="I133" s="115">
        <f t="shared" ref="I133:L135" si="12">I134</f>
        <v>0</v>
      </c>
      <c r="J133" s="125">
        <f t="shared" si="12"/>
        <v>0</v>
      </c>
      <c r="K133" s="116">
        <f t="shared" si="12"/>
        <v>0</v>
      </c>
      <c r="L133" s="115">
        <f t="shared" si="12"/>
        <v>0</v>
      </c>
      <c r="M133"/>
    </row>
    <row r="134" spans="1:13" ht="29.25" hidden="1" customHeight="1">
      <c r="A134" s="59">
        <v>2</v>
      </c>
      <c r="B134" s="60">
        <v>6</v>
      </c>
      <c r="C134" s="61">
        <v>5</v>
      </c>
      <c r="D134" s="52">
        <v>1</v>
      </c>
      <c r="E134" s="60"/>
      <c r="F134" s="69"/>
      <c r="G134" s="78" t="s">
        <v>96</v>
      </c>
      <c r="H134" s="45">
        <v>100</v>
      </c>
      <c r="I134" s="109">
        <f t="shared" si="12"/>
        <v>0</v>
      </c>
      <c r="J134" s="132">
        <f t="shared" si="12"/>
        <v>0</v>
      </c>
      <c r="K134" s="110">
        <f t="shared" si="12"/>
        <v>0</v>
      </c>
      <c r="L134" s="109">
        <f t="shared" si="12"/>
        <v>0</v>
      </c>
      <c r="M134"/>
    </row>
    <row r="135" spans="1:13" ht="25.5" hidden="1" customHeight="1">
      <c r="A135" s="59">
        <v>2</v>
      </c>
      <c r="B135" s="60">
        <v>6</v>
      </c>
      <c r="C135" s="61">
        <v>5</v>
      </c>
      <c r="D135" s="52">
        <v>1</v>
      </c>
      <c r="E135" s="60">
        <v>1</v>
      </c>
      <c r="F135" s="69"/>
      <c r="G135" s="78" t="s">
        <v>96</v>
      </c>
      <c r="H135" s="45">
        <v>101</v>
      </c>
      <c r="I135" s="109">
        <f t="shared" si="12"/>
        <v>0</v>
      </c>
      <c r="J135" s="132">
        <f t="shared" si="12"/>
        <v>0</v>
      </c>
      <c r="K135" s="110">
        <f t="shared" si="12"/>
        <v>0</v>
      </c>
      <c r="L135" s="109">
        <f t="shared" si="12"/>
        <v>0</v>
      </c>
      <c r="M135"/>
    </row>
    <row r="136" spans="1:13" ht="27.75" hidden="1" customHeight="1">
      <c r="A136" s="60">
        <v>2</v>
      </c>
      <c r="B136" s="61">
        <v>6</v>
      </c>
      <c r="C136" s="60">
        <v>5</v>
      </c>
      <c r="D136" s="60">
        <v>1</v>
      </c>
      <c r="E136" s="52">
        <v>1</v>
      </c>
      <c r="F136" s="69">
        <v>1</v>
      </c>
      <c r="G136" s="60" t="s">
        <v>97</v>
      </c>
      <c r="H136" s="45">
        <v>102</v>
      </c>
      <c r="I136" s="113">
        <v>0</v>
      </c>
      <c r="J136" s="113">
        <v>0</v>
      </c>
      <c r="K136" s="113">
        <v>0</v>
      </c>
      <c r="L136" s="113">
        <v>0</v>
      </c>
      <c r="M136"/>
    </row>
    <row r="137" spans="1:13" ht="27.75" hidden="1" customHeight="1">
      <c r="A137" s="59">
        <v>2</v>
      </c>
      <c r="B137" s="61">
        <v>6</v>
      </c>
      <c r="C137" s="60">
        <v>6</v>
      </c>
      <c r="D137" s="61"/>
      <c r="E137" s="52"/>
      <c r="F137" s="62"/>
      <c r="G137" s="80" t="s">
        <v>98</v>
      </c>
      <c r="H137" s="45">
        <v>103</v>
      </c>
      <c r="I137" s="110">
        <f t="shared" ref="I137:L139" si="13">I138</f>
        <v>0</v>
      </c>
      <c r="J137" s="109">
        <f t="shared" si="13"/>
        <v>0</v>
      </c>
      <c r="K137" s="109">
        <f t="shared" si="13"/>
        <v>0</v>
      </c>
      <c r="L137" s="109">
        <f t="shared" si="13"/>
        <v>0</v>
      </c>
      <c r="M137"/>
    </row>
    <row r="138" spans="1:13" ht="27.75" hidden="1" customHeight="1">
      <c r="A138" s="59">
        <v>2</v>
      </c>
      <c r="B138" s="61">
        <v>6</v>
      </c>
      <c r="C138" s="60">
        <v>6</v>
      </c>
      <c r="D138" s="61">
        <v>1</v>
      </c>
      <c r="E138" s="52"/>
      <c r="F138" s="62"/>
      <c r="G138" s="80" t="s">
        <v>98</v>
      </c>
      <c r="H138" s="45">
        <v>104</v>
      </c>
      <c r="I138" s="109">
        <f t="shared" si="13"/>
        <v>0</v>
      </c>
      <c r="J138" s="109">
        <f t="shared" si="13"/>
        <v>0</v>
      </c>
      <c r="K138" s="109">
        <f t="shared" si="13"/>
        <v>0</v>
      </c>
      <c r="L138" s="109">
        <f t="shared" si="13"/>
        <v>0</v>
      </c>
      <c r="M138"/>
    </row>
    <row r="139" spans="1:13" ht="27.75" hidden="1" customHeight="1">
      <c r="A139" s="59">
        <v>2</v>
      </c>
      <c r="B139" s="61">
        <v>6</v>
      </c>
      <c r="C139" s="60">
        <v>6</v>
      </c>
      <c r="D139" s="61">
        <v>1</v>
      </c>
      <c r="E139" s="52">
        <v>1</v>
      </c>
      <c r="F139" s="62"/>
      <c r="G139" s="80" t="s">
        <v>98</v>
      </c>
      <c r="H139" s="45">
        <v>105</v>
      </c>
      <c r="I139" s="109">
        <f t="shared" si="13"/>
        <v>0</v>
      </c>
      <c r="J139" s="109">
        <f t="shared" si="13"/>
        <v>0</v>
      </c>
      <c r="K139" s="109">
        <f t="shared" si="13"/>
        <v>0</v>
      </c>
      <c r="L139" s="109">
        <f t="shared" si="13"/>
        <v>0</v>
      </c>
      <c r="M139"/>
    </row>
    <row r="140" spans="1:13" ht="27.75" hidden="1" customHeight="1">
      <c r="A140" s="59">
        <v>2</v>
      </c>
      <c r="B140" s="61">
        <v>6</v>
      </c>
      <c r="C140" s="60">
        <v>6</v>
      </c>
      <c r="D140" s="61">
        <v>1</v>
      </c>
      <c r="E140" s="52">
        <v>1</v>
      </c>
      <c r="F140" s="62">
        <v>1</v>
      </c>
      <c r="G140" s="81" t="s">
        <v>98</v>
      </c>
      <c r="H140" s="45">
        <v>106</v>
      </c>
      <c r="I140" s="113">
        <v>0</v>
      </c>
      <c r="J140" s="126">
        <v>0</v>
      </c>
      <c r="K140" s="113">
        <v>0</v>
      </c>
      <c r="L140" s="113">
        <v>0</v>
      </c>
      <c r="M140"/>
    </row>
    <row r="141" spans="1:13" ht="28.5" customHeight="1">
      <c r="A141" s="68">
        <v>2</v>
      </c>
      <c r="B141" s="41">
        <v>7</v>
      </c>
      <c r="C141" s="41"/>
      <c r="D141" s="42"/>
      <c r="E141" s="42"/>
      <c r="F141" s="44"/>
      <c r="G141" s="43" t="s">
        <v>99</v>
      </c>
      <c r="H141" s="45">
        <v>107</v>
      </c>
      <c r="I141" s="110">
        <f>SUM(I142+I147+I155)</f>
        <v>21000</v>
      </c>
      <c r="J141" s="132">
        <f>SUM(J142+J147+J155)</f>
        <v>5500</v>
      </c>
      <c r="K141" s="110">
        <f>SUM(K142+K147+K155)</f>
        <v>3760.41</v>
      </c>
      <c r="L141" s="109">
        <f>SUM(L142+L147+L155)</f>
        <v>3760.41</v>
      </c>
      <c r="M141"/>
    </row>
    <row r="142" spans="1:13" ht="25.5" hidden="1">
      <c r="A142" s="59">
        <v>2</v>
      </c>
      <c r="B142" s="60">
        <v>7</v>
      </c>
      <c r="C142" s="60">
        <v>1</v>
      </c>
      <c r="D142" s="61"/>
      <c r="E142" s="61"/>
      <c r="F142" s="62"/>
      <c r="G142" s="52" t="s">
        <v>100</v>
      </c>
      <c r="H142" s="45">
        <v>108</v>
      </c>
      <c r="I142" s="110">
        <f t="shared" ref="I142:L143" si="14">I143</f>
        <v>0</v>
      </c>
      <c r="J142" s="132">
        <f t="shared" si="14"/>
        <v>0</v>
      </c>
      <c r="K142" s="110">
        <f t="shared" si="14"/>
        <v>0</v>
      </c>
      <c r="L142" s="109">
        <f t="shared" si="14"/>
        <v>0</v>
      </c>
    </row>
    <row r="143" spans="1:13" ht="24" hidden="1" customHeight="1">
      <c r="A143" s="59">
        <v>2</v>
      </c>
      <c r="B143" s="60">
        <v>7</v>
      </c>
      <c r="C143" s="60">
        <v>1</v>
      </c>
      <c r="D143" s="61">
        <v>1</v>
      </c>
      <c r="E143" s="61"/>
      <c r="F143" s="62"/>
      <c r="G143" s="52" t="s">
        <v>100</v>
      </c>
      <c r="H143" s="45">
        <v>109</v>
      </c>
      <c r="I143" s="110">
        <f t="shared" si="14"/>
        <v>0</v>
      </c>
      <c r="J143" s="132">
        <f t="shared" si="14"/>
        <v>0</v>
      </c>
      <c r="K143" s="110">
        <f t="shared" si="14"/>
        <v>0</v>
      </c>
      <c r="L143" s="109">
        <f t="shared" si="14"/>
        <v>0</v>
      </c>
      <c r="M143"/>
    </row>
    <row r="144" spans="1:13" ht="28.5" hidden="1" customHeight="1">
      <c r="A144" s="59">
        <v>2</v>
      </c>
      <c r="B144" s="60">
        <v>7</v>
      </c>
      <c r="C144" s="60">
        <v>1</v>
      </c>
      <c r="D144" s="61">
        <v>1</v>
      </c>
      <c r="E144" s="61">
        <v>1</v>
      </c>
      <c r="F144" s="62"/>
      <c r="G144" s="52" t="s">
        <v>100</v>
      </c>
      <c r="H144" s="45">
        <v>110</v>
      </c>
      <c r="I144" s="110">
        <f>SUM(I145:I146)</f>
        <v>0</v>
      </c>
      <c r="J144" s="132">
        <f>SUM(J145:J146)</f>
        <v>0</v>
      </c>
      <c r="K144" s="110">
        <f>SUM(K145:K146)</f>
        <v>0</v>
      </c>
      <c r="L144" s="109">
        <f>SUM(L145:L146)</f>
        <v>0</v>
      </c>
      <c r="M144"/>
    </row>
    <row r="145" spans="1:13" ht="26.25" hidden="1" customHeight="1">
      <c r="A145" s="67">
        <v>2</v>
      </c>
      <c r="B145" s="49">
        <v>7</v>
      </c>
      <c r="C145" s="67">
        <v>1</v>
      </c>
      <c r="D145" s="60">
        <v>1</v>
      </c>
      <c r="E145" s="48">
        <v>1</v>
      </c>
      <c r="F145" s="50">
        <v>1</v>
      </c>
      <c r="G145" s="56" t="s">
        <v>101</v>
      </c>
      <c r="H145" s="45">
        <v>111</v>
      </c>
      <c r="I145" s="127">
        <v>0</v>
      </c>
      <c r="J145" s="127">
        <v>0</v>
      </c>
      <c r="K145" s="127">
        <v>0</v>
      </c>
      <c r="L145" s="127">
        <v>0</v>
      </c>
      <c r="M145"/>
    </row>
    <row r="146" spans="1:13" ht="24" hidden="1" customHeight="1">
      <c r="A146" s="60">
        <v>2</v>
      </c>
      <c r="B146" s="60">
        <v>7</v>
      </c>
      <c r="C146" s="59">
        <v>1</v>
      </c>
      <c r="D146" s="60">
        <v>1</v>
      </c>
      <c r="E146" s="61">
        <v>1</v>
      </c>
      <c r="F146" s="62">
        <v>2</v>
      </c>
      <c r="G146" s="52" t="s">
        <v>102</v>
      </c>
      <c r="H146" s="45">
        <v>112</v>
      </c>
      <c r="I146" s="112">
        <v>0</v>
      </c>
      <c r="J146" s="112">
        <v>0</v>
      </c>
      <c r="K146" s="112">
        <v>0</v>
      </c>
      <c r="L146" s="112">
        <v>0</v>
      </c>
      <c r="M146"/>
    </row>
    <row r="147" spans="1:13" ht="25.5" hidden="1" customHeight="1">
      <c r="A147" s="73">
        <v>2</v>
      </c>
      <c r="B147" s="74">
        <v>7</v>
      </c>
      <c r="C147" s="73">
        <v>2</v>
      </c>
      <c r="D147" s="74"/>
      <c r="E147" s="75"/>
      <c r="F147" s="87"/>
      <c r="G147" s="72" t="s">
        <v>103</v>
      </c>
      <c r="H147" s="45">
        <v>113</v>
      </c>
      <c r="I147" s="122">
        <f t="shared" ref="I147:L148" si="15">I148</f>
        <v>0</v>
      </c>
      <c r="J147" s="121">
        <f t="shared" si="15"/>
        <v>0</v>
      </c>
      <c r="K147" s="122">
        <f t="shared" si="15"/>
        <v>0</v>
      </c>
      <c r="L147" s="114">
        <f t="shared" si="15"/>
        <v>0</v>
      </c>
      <c r="M147"/>
    </row>
    <row r="148" spans="1:13" ht="25.5" hidden="1" customHeight="1">
      <c r="A148" s="59">
        <v>2</v>
      </c>
      <c r="B148" s="60">
        <v>7</v>
      </c>
      <c r="C148" s="59">
        <v>2</v>
      </c>
      <c r="D148" s="60">
        <v>1</v>
      </c>
      <c r="E148" s="61"/>
      <c r="F148" s="62"/>
      <c r="G148" s="52" t="s">
        <v>104</v>
      </c>
      <c r="H148" s="45">
        <v>114</v>
      </c>
      <c r="I148" s="110">
        <f t="shared" si="15"/>
        <v>0</v>
      </c>
      <c r="J148" s="132">
        <f t="shared" si="15"/>
        <v>0</v>
      </c>
      <c r="K148" s="110">
        <f t="shared" si="15"/>
        <v>0</v>
      </c>
      <c r="L148" s="109">
        <f t="shared" si="15"/>
        <v>0</v>
      </c>
      <c r="M148"/>
    </row>
    <row r="149" spans="1:13" ht="25.5" hidden="1" customHeight="1">
      <c r="A149" s="59">
        <v>2</v>
      </c>
      <c r="B149" s="60">
        <v>7</v>
      </c>
      <c r="C149" s="59">
        <v>2</v>
      </c>
      <c r="D149" s="60">
        <v>1</v>
      </c>
      <c r="E149" s="61">
        <v>1</v>
      </c>
      <c r="F149" s="62"/>
      <c r="G149" s="52" t="s">
        <v>104</v>
      </c>
      <c r="H149" s="45">
        <v>115</v>
      </c>
      <c r="I149" s="110">
        <f>SUM(I150:I151)</f>
        <v>0</v>
      </c>
      <c r="J149" s="132">
        <f>SUM(J150:J151)</f>
        <v>0</v>
      </c>
      <c r="K149" s="110">
        <f>SUM(K150:K151)</f>
        <v>0</v>
      </c>
      <c r="L149" s="109">
        <f>SUM(L150:L151)</f>
        <v>0</v>
      </c>
      <c r="M149"/>
    </row>
    <row r="150" spans="1:13" ht="23.25" hidden="1" customHeight="1">
      <c r="A150" s="59">
        <v>2</v>
      </c>
      <c r="B150" s="60">
        <v>7</v>
      </c>
      <c r="C150" s="59">
        <v>2</v>
      </c>
      <c r="D150" s="60">
        <v>1</v>
      </c>
      <c r="E150" s="61">
        <v>1</v>
      </c>
      <c r="F150" s="62">
        <v>1</v>
      </c>
      <c r="G150" s="52" t="s">
        <v>105</v>
      </c>
      <c r="H150" s="45">
        <v>116</v>
      </c>
      <c r="I150" s="112">
        <v>0</v>
      </c>
      <c r="J150" s="112">
        <v>0</v>
      </c>
      <c r="K150" s="112">
        <v>0</v>
      </c>
      <c r="L150" s="112">
        <v>0</v>
      </c>
      <c r="M150"/>
    </row>
    <row r="151" spans="1:13" ht="26.25" hidden="1" customHeight="1">
      <c r="A151" s="59">
        <v>2</v>
      </c>
      <c r="B151" s="60">
        <v>7</v>
      </c>
      <c r="C151" s="59">
        <v>2</v>
      </c>
      <c r="D151" s="60">
        <v>1</v>
      </c>
      <c r="E151" s="61">
        <v>1</v>
      </c>
      <c r="F151" s="62">
        <v>2</v>
      </c>
      <c r="G151" s="52" t="s">
        <v>106</v>
      </c>
      <c r="H151" s="45">
        <v>117</v>
      </c>
      <c r="I151" s="112">
        <v>0</v>
      </c>
      <c r="J151" s="112">
        <v>0</v>
      </c>
      <c r="K151" s="112">
        <v>0</v>
      </c>
      <c r="L151" s="112">
        <v>0</v>
      </c>
      <c r="M151"/>
    </row>
    <row r="152" spans="1:13" ht="27.75" hidden="1" customHeight="1">
      <c r="A152" s="59">
        <v>2</v>
      </c>
      <c r="B152" s="60">
        <v>7</v>
      </c>
      <c r="C152" s="59">
        <v>2</v>
      </c>
      <c r="D152" s="60">
        <v>2</v>
      </c>
      <c r="E152" s="61"/>
      <c r="F152" s="62"/>
      <c r="G152" s="52" t="s">
        <v>107</v>
      </c>
      <c r="H152" s="45">
        <v>118</v>
      </c>
      <c r="I152" s="110">
        <f>I153</f>
        <v>0</v>
      </c>
      <c r="J152" s="110">
        <f>J153</f>
        <v>0</v>
      </c>
      <c r="K152" s="110">
        <f>K153</f>
        <v>0</v>
      </c>
      <c r="L152" s="110">
        <f>L153</f>
        <v>0</v>
      </c>
      <c r="M152"/>
    </row>
    <row r="153" spans="1:13" ht="24.75" hidden="1" customHeight="1">
      <c r="A153" s="59">
        <v>2</v>
      </c>
      <c r="B153" s="60">
        <v>7</v>
      </c>
      <c r="C153" s="59">
        <v>2</v>
      </c>
      <c r="D153" s="60">
        <v>2</v>
      </c>
      <c r="E153" s="61">
        <v>1</v>
      </c>
      <c r="F153" s="62"/>
      <c r="G153" s="52" t="s">
        <v>107</v>
      </c>
      <c r="H153" s="45">
        <v>119</v>
      </c>
      <c r="I153" s="110">
        <f>SUM(I154)</f>
        <v>0</v>
      </c>
      <c r="J153" s="110">
        <f>SUM(J154)</f>
        <v>0</v>
      </c>
      <c r="K153" s="110">
        <f>SUM(K154)</f>
        <v>0</v>
      </c>
      <c r="L153" s="110">
        <f>SUM(L154)</f>
        <v>0</v>
      </c>
      <c r="M153"/>
    </row>
    <row r="154" spans="1:13" ht="27" hidden="1" customHeight="1">
      <c r="A154" s="59">
        <v>2</v>
      </c>
      <c r="B154" s="60">
        <v>7</v>
      </c>
      <c r="C154" s="59">
        <v>2</v>
      </c>
      <c r="D154" s="60">
        <v>2</v>
      </c>
      <c r="E154" s="61">
        <v>1</v>
      </c>
      <c r="F154" s="62">
        <v>1</v>
      </c>
      <c r="G154" s="52" t="s">
        <v>107</v>
      </c>
      <c r="H154" s="45">
        <v>120</v>
      </c>
      <c r="I154" s="112">
        <v>0</v>
      </c>
      <c r="J154" s="112">
        <v>0</v>
      </c>
      <c r="K154" s="112">
        <v>0</v>
      </c>
      <c r="L154" s="112">
        <v>0</v>
      </c>
      <c r="M154"/>
    </row>
    <row r="155" spans="1:13">
      <c r="A155" s="59">
        <v>2</v>
      </c>
      <c r="B155" s="60">
        <v>7</v>
      </c>
      <c r="C155" s="59">
        <v>3</v>
      </c>
      <c r="D155" s="60"/>
      <c r="E155" s="61"/>
      <c r="F155" s="62"/>
      <c r="G155" s="52" t="s">
        <v>108</v>
      </c>
      <c r="H155" s="45">
        <v>121</v>
      </c>
      <c r="I155" s="110">
        <f t="shared" ref="I155:L156" si="16">I156</f>
        <v>21000</v>
      </c>
      <c r="J155" s="132">
        <f t="shared" si="16"/>
        <v>5500</v>
      </c>
      <c r="K155" s="110">
        <f t="shared" si="16"/>
        <v>3760.41</v>
      </c>
      <c r="L155" s="109">
        <f t="shared" si="16"/>
        <v>3760.41</v>
      </c>
    </row>
    <row r="156" spans="1:13">
      <c r="A156" s="73">
        <v>2</v>
      </c>
      <c r="B156" s="84">
        <v>7</v>
      </c>
      <c r="C156" s="82">
        <v>3</v>
      </c>
      <c r="D156" s="84">
        <v>1</v>
      </c>
      <c r="E156" s="85"/>
      <c r="F156" s="86"/>
      <c r="G156" s="78" t="s">
        <v>108</v>
      </c>
      <c r="H156" s="45">
        <v>122</v>
      </c>
      <c r="I156" s="116">
        <f t="shared" si="16"/>
        <v>21000</v>
      </c>
      <c r="J156" s="125">
        <f t="shared" si="16"/>
        <v>5500</v>
      </c>
      <c r="K156" s="116">
        <f t="shared" si="16"/>
        <v>3760.41</v>
      </c>
      <c r="L156" s="115">
        <f t="shared" si="16"/>
        <v>3760.41</v>
      </c>
    </row>
    <row r="157" spans="1:13">
      <c r="A157" s="59">
        <v>2</v>
      </c>
      <c r="B157" s="60">
        <v>7</v>
      </c>
      <c r="C157" s="59">
        <v>3</v>
      </c>
      <c r="D157" s="60">
        <v>1</v>
      </c>
      <c r="E157" s="61">
        <v>1</v>
      </c>
      <c r="F157" s="62"/>
      <c r="G157" s="52" t="s">
        <v>108</v>
      </c>
      <c r="H157" s="45">
        <v>123</v>
      </c>
      <c r="I157" s="110">
        <f>SUM(I158:I159)</f>
        <v>21000</v>
      </c>
      <c r="J157" s="132">
        <f>SUM(J158:J159)</f>
        <v>5500</v>
      </c>
      <c r="K157" s="110">
        <f>SUM(K158:K159)</f>
        <v>3760.41</v>
      </c>
      <c r="L157" s="109">
        <f>SUM(L158:L159)</f>
        <v>3760.41</v>
      </c>
    </row>
    <row r="158" spans="1:13" ht="25.5">
      <c r="A158" s="67">
        <v>2</v>
      </c>
      <c r="B158" s="49">
        <v>7</v>
      </c>
      <c r="C158" s="67">
        <v>3</v>
      </c>
      <c r="D158" s="49">
        <v>1</v>
      </c>
      <c r="E158" s="48">
        <v>1</v>
      </c>
      <c r="F158" s="50">
        <v>1</v>
      </c>
      <c r="G158" s="56" t="s">
        <v>109</v>
      </c>
      <c r="H158" s="45">
        <v>124</v>
      </c>
      <c r="I158" s="127">
        <v>21000</v>
      </c>
      <c r="J158" s="127">
        <v>5500</v>
      </c>
      <c r="K158" s="127">
        <v>3760.41</v>
      </c>
      <c r="L158" s="127">
        <v>3760.41</v>
      </c>
    </row>
    <row r="159" spans="1:13" ht="25.5" hidden="1" customHeight="1">
      <c r="A159" s="59">
        <v>2</v>
      </c>
      <c r="B159" s="60">
        <v>7</v>
      </c>
      <c r="C159" s="59">
        <v>3</v>
      </c>
      <c r="D159" s="60">
        <v>1</v>
      </c>
      <c r="E159" s="61">
        <v>1</v>
      </c>
      <c r="F159" s="62">
        <v>2</v>
      </c>
      <c r="G159" s="52" t="s">
        <v>110</v>
      </c>
      <c r="H159" s="45">
        <v>125</v>
      </c>
      <c r="I159" s="112">
        <v>0</v>
      </c>
      <c r="J159" s="113">
        <v>0</v>
      </c>
      <c r="K159" s="113">
        <v>0</v>
      </c>
      <c r="L159" s="113">
        <v>0</v>
      </c>
      <c r="M159"/>
    </row>
    <row r="160" spans="1:13" ht="24" hidden="1" customHeight="1">
      <c r="A160" s="68">
        <v>2</v>
      </c>
      <c r="B160" s="68">
        <v>8</v>
      </c>
      <c r="C160" s="41"/>
      <c r="D160" s="55"/>
      <c r="E160" s="47"/>
      <c r="F160" s="83"/>
      <c r="G160" s="51" t="s">
        <v>111</v>
      </c>
      <c r="H160" s="45">
        <v>126</v>
      </c>
      <c r="I160" s="120">
        <f>I161</f>
        <v>0</v>
      </c>
      <c r="J160" s="119">
        <f>J161</f>
        <v>0</v>
      </c>
      <c r="K160" s="120">
        <f>K161</f>
        <v>0</v>
      </c>
      <c r="L160" s="118">
        <f>L161</f>
        <v>0</v>
      </c>
      <c r="M160"/>
    </row>
    <row r="161" spans="1:13" ht="21.75" hidden="1" customHeight="1">
      <c r="A161" s="73">
        <v>2</v>
      </c>
      <c r="B161" s="73">
        <v>8</v>
      </c>
      <c r="C161" s="73">
        <v>1</v>
      </c>
      <c r="D161" s="74"/>
      <c r="E161" s="75"/>
      <c r="F161" s="87"/>
      <c r="G161" s="56" t="s">
        <v>111</v>
      </c>
      <c r="H161" s="45">
        <v>127</v>
      </c>
      <c r="I161" s="120">
        <f>I162+I167</f>
        <v>0</v>
      </c>
      <c r="J161" s="119">
        <f>J162+J167</f>
        <v>0</v>
      </c>
      <c r="K161" s="120">
        <f>K162+K167</f>
        <v>0</v>
      </c>
      <c r="L161" s="118">
        <f>L162+L167</f>
        <v>0</v>
      </c>
      <c r="M161"/>
    </row>
    <row r="162" spans="1:13" ht="27" hidden="1" customHeight="1">
      <c r="A162" s="59">
        <v>2</v>
      </c>
      <c r="B162" s="60">
        <v>8</v>
      </c>
      <c r="C162" s="52">
        <v>1</v>
      </c>
      <c r="D162" s="60">
        <v>1</v>
      </c>
      <c r="E162" s="61"/>
      <c r="F162" s="62"/>
      <c r="G162" s="52" t="s">
        <v>112</v>
      </c>
      <c r="H162" s="45">
        <v>128</v>
      </c>
      <c r="I162" s="110">
        <f>I163</f>
        <v>0</v>
      </c>
      <c r="J162" s="132">
        <f>J163</f>
        <v>0</v>
      </c>
      <c r="K162" s="110">
        <f>K163</f>
        <v>0</v>
      </c>
      <c r="L162" s="109">
        <f>L163</f>
        <v>0</v>
      </c>
      <c r="M162"/>
    </row>
    <row r="163" spans="1:13" ht="23.25" hidden="1" customHeight="1">
      <c r="A163" s="59">
        <v>2</v>
      </c>
      <c r="B163" s="60">
        <v>8</v>
      </c>
      <c r="C163" s="56">
        <v>1</v>
      </c>
      <c r="D163" s="49">
        <v>1</v>
      </c>
      <c r="E163" s="48">
        <v>1</v>
      </c>
      <c r="F163" s="50"/>
      <c r="G163" s="52" t="s">
        <v>112</v>
      </c>
      <c r="H163" s="45">
        <v>129</v>
      </c>
      <c r="I163" s="120">
        <f>SUM(I164:I166)</f>
        <v>0</v>
      </c>
      <c r="J163" s="120">
        <f>SUM(J164:J166)</f>
        <v>0</v>
      </c>
      <c r="K163" s="120">
        <f>SUM(K164:K166)</f>
        <v>0</v>
      </c>
      <c r="L163" s="120">
        <f>SUM(L164:L166)</f>
        <v>0</v>
      </c>
      <c r="M163"/>
    </row>
    <row r="164" spans="1:13" ht="23.25" hidden="1" customHeight="1">
      <c r="A164" s="60">
        <v>2</v>
      </c>
      <c r="B164" s="49">
        <v>8</v>
      </c>
      <c r="C164" s="52">
        <v>1</v>
      </c>
      <c r="D164" s="60">
        <v>1</v>
      </c>
      <c r="E164" s="61">
        <v>1</v>
      </c>
      <c r="F164" s="62">
        <v>1</v>
      </c>
      <c r="G164" s="52" t="s">
        <v>113</v>
      </c>
      <c r="H164" s="45">
        <v>130</v>
      </c>
      <c r="I164" s="112">
        <v>0</v>
      </c>
      <c r="J164" s="112">
        <v>0</v>
      </c>
      <c r="K164" s="112">
        <v>0</v>
      </c>
      <c r="L164" s="112">
        <v>0</v>
      </c>
      <c r="M164"/>
    </row>
    <row r="165" spans="1:13" ht="27" hidden="1" customHeight="1">
      <c r="A165" s="73">
        <v>2</v>
      </c>
      <c r="B165" s="84">
        <v>8</v>
      </c>
      <c r="C165" s="78">
        <v>1</v>
      </c>
      <c r="D165" s="84">
        <v>1</v>
      </c>
      <c r="E165" s="85">
        <v>1</v>
      </c>
      <c r="F165" s="86">
        <v>2</v>
      </c>
      <c r="G165" s="78" t="s">
        <v>114</v>
      </c>
      <c r="H165" s="45">
        <v>131</v>
      </c>
      <c r="I165" s="128">
        <v>0</v>
      </c>
      <c r="J165" s="128">
        <v>0</v>
      </c>
      <c r="K165" s="128">
        <v>0</v>
      </c>
      <c r="L165" s="128">
        <v>0</v>
      </c>
      <c r="M165"/>
    </row>
    <row r="166" spans="1:13" hidden="1">
      <c r="A166" s="73">
        <v>2</v>
      </c>
      <c r="B166" s="84">
        <v>8</v>
      </c>
      <c r="C166" s="78">
        <v>1</v>
      </c>
      <c r="D166" s="84">
        <v>1</v>
      </c>
      <c r="E166" s="85">
        <v>1</v>
      </c>
      <c r="F166" s="86">
        <v>3</v>
      </c>
      <c r="G166" s="78" t="s">
        <v>115</v>
      </c>
      <c r="H166" s="45">
        <v>132</v>
      </c>
      <c r="I166" s="128">
        <v>0</v>
      </c>
      <c r="J166" s="129">
        <v>0</v>
      </c>
      <c r="K166" s="128">
        <v>0</v>
      </c>
      <c r="L166" s="117">
        <v>0</v>
      </c>
    </row>
    <row r="167" spans="1:13" ht="23.25" hidden="1" customHeight="1">
      <c r="A167" s="59">
        <v>2</v>
      </c>
      <c r="B167" s="60">
        <v>8</v>
      </c>
      <c r="C167" s="52">
        <v>1</v>
      </c>
      <c r="D167" s="60">
        <v>2</v>
      </c>
      <c r="E167" s="61"/>
      <c r="F167" s="62"/>
      <c r="G167" s="52" t="s">
        <v>116</v>
      </c>
      <c r="H167" s="45">
        <v>133</v>
      </c>
      <c r="I167" s="110">
        <f t="shared" ref="I167:L168" si="17">I168</f>
        <v>0</v>
      </c>
      <c r="J167" s="132">
        <f t="shared" si="17"/>
        <v>0</v>
      </c>
      <c r="K167" s="110">
        <f t="shared" si="17"/>
        <v>0</v>
      </c>
      <c r="L167" s="109">
        <f t="shared" si="17"/>
        <v>0</v>
      </c>
      <c r="M167"/>
    </row>
    <row r="168" spans="1:13" hidden="1">
      <c r="A168" s="59">
        <v>2</v>
      </c>
      <c r="B168" s="60">
        <v>8</v>
      </c>
      <c r="C168" s="52">
        <v>1</v>
      </c>
      <c r="D168" s="60">
        <v>2</v>
      </c>
      <c r="E168" s="61">
        <v>1</v>
      </c>
      <c r="F168" s="62"/>
      <c r="G168" s="52" t="s">
        <v>116</v>
      </c>
      <c r="H168" s="45">
        <v>134</v>
      </c>
      <c r="I168" s="110">
        <f t="shared" si="17"/>
        <v>0</v>
      </c>
      <c r="J168" s="132">
        <f t="shared" si="17"/>
        <v>0</v>
      </c>
      <c r="K168" s="110">
        <f t="shared" si="17"/>
        <v>0</v>
      </c>
      <c r="L168" s="109">
        <f t="shared" si="17"/>
        <v>0</v>
      </c>
    </row>
    <row r="169" spans="1:13" hidden="1">
      <c r="A169" s="73">
        <v>2</v>
      </c>
      <c r="B169" s="74">
        <v>8</v>
      </c>
      <c r="C169" s="72">
        <v>1</v>
      </c>
      <c r="D169" s="74">
        <v>2</v>
      </c>
      <c r="E169" s="75">
        <v>1</v>
      </c>
      <c r="F169" s="87">
        <v>1</v>
      </c>
      <c r="G169" s="52" t="s">
        <v>116</v>
      </c>
      <c r="H169" s="45">
        <v>135</v>
      </c>
      <c r="I169" s="130">
        <v>0</v>
      </c>
      <c r="J169" s="113">
        <v>0</v>
      </c>
      <c r="K169" s="113">
        <v>0</v>
      </c>
      <c r="L169" s="113">
        <v>0</v>
      </c>
    </row>
    <row r="170" spans="1:13" ht="39.75" hidden="1" customHeight="1">
      <c r="A170" s="68">
        <v>2</v>
      </c>
      <c r="B170" s="41">
        <v>9</v>
      </c>
      <c r="C170" s="43"/>
      <c r="D170" s="41"/>
      <c r="E170" s="42"/>
      <c r="F170" s="44"/>
      <c r="G170" s="43" t="s">
        <v>117</v>
      </c>
      <c r="H170" s="45">
        <v>136</v>
      </c>
      <c r="I170" s="110">
        <f>I171+I175</f>
        <v>0</v>
      </c>
      <c r="J170" s="132">
        <f>J171+J175</f>
        <v>0</v>
      </c>
      <c r="K170" s="110">
        <f>K171+K175</f>
        <v>0</v>
      </c>
      <c r="L170" s="109">
        <f>L171+L175</f>
        <v>0</v>
      </c>
      <c r="M170"/>
    </row>
    <row r="171" spans="1:13" s="72" customFormat="1" ht="39" hidden="1" customHeight="1">
      <c r="A171" s="59">
        <v>2</v>
      </c>
      <c r="B171" s="60">
        <v>9</v>
      </c>
      <c r="C171" s="52">
        <v>1</v>
      </c>
      <c r="D171" s="60"/>
      <c r="E171" s="61"/>
      <c r="F171" s="62"/>
      <c r="G171" s="52" t="s">
        <v>118</v>
      </c>
      <c r="H171" s="45">
        <v>137</v>
      </c>
      <c r="I171" s="110">
        <f t="shared" ref="I171:L173" si="18">I172</f>
        <v>0</v>
      </c>
      <c r="J171" s="132">
        <f t="shared" si="18"/>
        <v>0</v>
      </c>
      <c r="K171" s="110">
        <f t="shared" si="18"/>
        <v>0</v>
      </c>
      <c r="L171" s="109">
        <f t="shared" si="18"/>
        <v>0</v>
      </c>
    </row>
    <row r="172" spans="1:13" ht="42.75" hidden="1" customHeight="1">
      <c r="A172" s="67">
        <v>2</v>
      </c>
      <c r="B172" s="49">
        <v>9</v>
      </c>
      <c r="C172" s="56">
        <v>1</v>
      </c>
      <c r="D172" s="49">
        <v>1</v>
      </c>
      <c r="E172" s="48"/>
      <c r="F172" s="50"/>
      <c r="G172" s="52" t="s">
        <v>118</v>
      </c>
      <c r="H172" s="45">
        <v>138</v>
      </c>
      <c r="I172" s="120">
        <f t="shared" si="18"/>
        <v>0</v>
      </c>
      <c r="J172" s="119">
        <f t="shared" si="18"/>
        <v>0</v>
      </c>
      <c r="K172" s="120">
        <f t="shared" si="18"/>
        <v>0</v>
      </c>
      <c r="L172" s="118">
        <f t="shared" si="18"/>
        <v>0</v>
      </c>
      <c r="M172"/>
    </row>
    <row r="173" spans="1:13" ht="38.25" hidden="1" customHeight="1">
      <c r="A173" s="59">
        <v>2</v>
      </c>
      <c r="B173" s="60">
        <v>9</v>
      </c>
      <c r="C173" s="59">
        <v>1</v>
      </c>
      <c r="D173" s="60">
        <v>1</v>
      </c>
      <c r="E173" s="61">
        <v>1</v>
      </c>
      <c r="F173" s="62"/>
      <c r="G173" s="52" t="s">
        <v>118</v>
      </c>
      <c r="H173" s="45">
        <v>139</v>
      </c>
      <c r="I173" s="110">
        <f t="shared" si="18"/>
        <v>0</v>
      </c>
      <c r="J173" s="132">
        <f t="shared" si="18"/>
        <v>0</v>
      </c>
      <c r="K173" s="110">
        <f t="shared" si="18"/>
        <v>0</v>
      </c>
      <c r="L173" s="109">
        <f t="shared" si="18"/>
        <v>0</v>
      </c>
      <c r="M173"/>
    </row>
    <row r="174" spans="1:13" ht="38.25" hidden="1" customHeight="1">
      <c r="A174" s="67">
        <v>2</v>
      </c>
      <c r="B174" s="49">
        <v>9</v>
      </c>
      <c r="C174" s="49">
        <v>1</v>
      </c>
      <c r="D174" s="49">
        <v>1</v>
      </c>
      <c r="E174" s="48">
        <v>1</v>
      </c>
      <c r="F174" s="50">
        <v>1</v>
      </c>
      <c r="G174" s="52" t="s">
        <v>118</v>
      </c>
      <c r="H174" s="45">
        <v>140</v>
      </c>
      <c r="I174" s="127">
        <v>0</v>
      </c>
      <c r="J174" s="127">
        <v>0</v>
      </c>
      <c r="K174" s="127">
        <v>0</v>
      </c>
      <c r="L174" s="127">
        <v>0</v>
      </c>
      <c r="M174"/>
    </row>
    <row r="175" spans="1:13" ht="41.25" hidden="1" customHeight="1">
      <c r="A175" s="59">
        <v>2</v>
      </c>
      <c r="B175" s="60">
        <v>9</v>
      </c>
      <c r="C175" s="60">
        <v>2</v>
      </c>
      <c r="D175" s="60"/>
      <c r="E175" s="61"/>
      <c r="F175" s="62"/>
      <c r="G175" s="52" t="s">
        <v>119</v>
      </c>
      <c r="H175" s="45">
        <v>141</v>
      </c>
      <c r="I175" s="110">
        <f>SUM(I176+I181)</f>
        <v>0</v>
      </c>
      <c r="J175" s="110">
        <f>SUM(J176+J181)</f>
        <v>0</v>
      </c>
      <c r="K175" s="110">
        <f>SUM(K176+K181)</f>
        <v>0</v>
      </c>
      <c r="L175" s="110">
        <f>SUM(L176+L181)</f>
        <v>0</v>
      </c>
      <c r="M175"/>
    </row>
    <row r="176" spans="1:13" ht="44.25" hidden="1" customHeight="1">
      <c r="A176" s="59">
        <v>2</v>
      </c>
      <c r="B176" s="60">
        <v>9</v>
      </c>
      <c r="C176" s="60">
        <v>2</v>
      </c>
      <c r="D176" s="49">
        <v>1</v>
      </c>
      <c r="E176" s="48"/>
      <c r="F176" s="50"/>
      <c r="G176" s="56" t="s">
        <v>120</v>
      </c>
      <c r="H176" s="45">
        <v>142</v>
      </c>
      <c r="I176" s="120">
        <f>I177</f>
        <v>0</v>
      </c>
      <c r="J176" s="119">
        <f>J177</f>
        <v>0</v>
      </c>
      <c r="K176" s="120">
        <f>K177</f>
        <v>0</v>
      </c>
      <c r="L176" s="118">
        <f>L177</f>
        <v>0</v>
      </c>
      <c r="M176"/>
    </row>
    <row r="177" spans="1:13" ht="40.5" hidden="1" customHeight="1">
      <c r="A177" s="67">
        <v>2</v>
      </c>
      <c r="B177" s="49">
        <v>9</v>
      </c>
      <c r="C177" s="49">
        <v>2</v>
      </c>
      <c r="D177" s="60">
        <v>1</v>
      </c>
      <c r="E177" s="61">
        <v>1</v>
      </c>
      <c r="F177" s="62"/>
      <c r="G177" s="56" t="s">
        <v>120</v>
      </c>
      <c r="H177" s="45">
        <v>143</v>
      </c>
      <c r="I177" s="110">
        <f>SUM(I178:I180)</f>
        <v>0</v>
      </c>
      <c r="J177" s="132">
        <f>SUM(J178:J180)</f>
        <v>0</v>
      </c>
      <c r="K177" s="110">
        <f>SUM(K178:K180)</f>
        <v>0</v>
      </c>
      <c r="L177" s="109">
        <f>SUM(L178:L180)</f>
        <v>0</v>
      </c>
      <c r="M177"/>
    </row>
    <row r="178" spans="1:13" ht="53.25" hidden="1" customHeight="1">
      <c r="A178" s="73">
        <v>2</v>
      </c>
      <c r="B178" s="84">
        <v>9</v>
      </c>
      <c r="C178" s="84">
        <v>2</v>
      </c>
      <c r="D178" s="84">
        <v>1</v>
      </c>
      <c r="E178" s="85">
        <v>1</v>
      </c>
      <c r="F178" s="86">
        <v>1</v>
      </c>
      <c r="G178" s="56" t="s">
        <v>121</v>
      </c>
      <c r="H178" s="45">
        <v>144</v>
      </c>
      <c r="I178" s="128">
        <v>0</v>
      </c>
      <c r="J178" s="111">
        <v>0</v>
      </c>
      <c r="K178" s="111">
        <v>0</v>
      </c>
      <c r="L178" s="111">
        <v>0</v>
      </c>
      <c r="M178"/>
    </row>
    <row r="179" spans="1:13" ht="51.75" hidden="1" customHeight="1">
      <c r="A179" s="59">
        <v>2</v>
      </c>
      <c r="B179" s="60">
        <v>9</v>
      </c>
      <c r="C179" s="60">
        <v>2</v>
      </c>
      <c r="D179" s="60">
        <v>1</v>
      </c>
      <c r="E179" s="61">
        <v>1</v>
      </c>
      <c r="F179" s="62">
        <v>2</v>
      </c>
      <c r="G179" s="56" t="s">
        <v>122</v>
      </c>
      <c r="H179" s="45">
        <v>145</v>
      </c>
      <c r="I179" s="112">
        <v>0</v>
      </c>
      <c r="J179" s="131">
        <v>0</v>
      </c>
      <c r="K179" s="131">
        <v>0</v>
      </c>
      <c r="L179" s="131">
        <v>0</v>
      </c>
      <c r="M179"/>
    </row>
    <row r="180" spans="1:13" ht="54.75" hidden="1" customHeight="1">
      <c r="A180" s="59">
        <v>2</v>
      </c>
      <c r="B180" s="60">
        <v>9</v>
      </c>
      <c r="C180" s="60">
        <v>2</v>
      </c>
      <c r="D180" s="60">
        <v>1</v>
      </c>
      <c r="E180" s="61">
        <v>1</v>
      </c>
      <c r="F180" s="62">
        <v>3</v>
      </c>
      <c r="G180" s="56" t="s">
        <v>123</v>
      </c>
      <c r="H180" s="45">
        <v>146</v>
      </c>
      <c r="I180" s="112">
        <v>0</v>
      </c>
      <c r="J180" s="112">
        <v>0</v>
      </c>
      <c r="K180" s="112">
        <v>0</v>
      </c>
      <c r="L180" s="112">
        <v>0</v>
      </c>
      <c r="M180"/>
    </row>
    <row r="181" spans="1:13" ht="39" hidden="1" customHeight="1">
      <c r="A181" s="88">
        <v>2</v>
      </c>
      <c r="B181" s="88">
        <v>9</v>
      </c>
      <c r="C181" s="88">
        <v>2</v>
      </c>
      <c r="D181" s="88">
        <v>2</v>
      </c>
      <c r="E181" s="88"/>
      <c r="F181" s="88"/>
      <c r="G181" s="52" t="s">
        <v>124</v>
      </c>
      <c r="H181" s="45">
        <v>147</v>
      </c>
      <c r="I181" s="110">
        <f>I182</f>
        <v>0</v>
      </c>
      <c r="J181" s="132">
        <f>J182</f>
        <v>0</v>
      </c>
      <c r="K181" s="110">
        <f>K182</f>
        <v>0</v>
      </c>
      <c r="L181" s="109">
        <f>L182</f>
        <v>0</v>
      </c>
      <c r="M181"/>
    </row>
    <row r="182" spans="1:13" ht="43.5" hidden="1" customHeight="1">
      <c r="A182" s="59">
        <v>2</v>
      </c>
      <c r="B182" s="60">
        <v>9</v>
      </c>
      <c r="C182" s="60">
        <v>2</v>
      </c>
      <c r="D182" s="60">
        <v>2</v>
      </c>
      <c r="E182" s="61">
        <v>1</v>
      </c>
      <c r="F182" s="62"/>
      <c r="G182" s="56" t="s">
        <v>125</v>
      </c>
      <c r="H182" s="45">
        <v>148</v>
      </c>
      <c r="I182" s="120">
        <f>SUM(I183:I185)</f>
        <v>0</v>
      </c>
      <c r="J182" s="120">
        <f>SUM(J183:J185)</f>
        <v>0</v>
      </c>
      <c r="K182" s="120">
        <f>SUM(K183:K185)</f>
        <v>0</v>
      </c>
      <c r="L182" s="120">
        <f>SUM(L183:L185)</f>
        <v>0</v>
      </c>
      <c r="M182"/>
    </row>
    <row r="183" spans="1:13" ht="54.75" hidden="1" customHeight="1">
      <c r="A183" s="59">
        <v>2</v>
      </c>
      <c r="B183" s="60">
        <v>9</v>
      </c>
      <c r="C183" s="60">
        <v>2</v>
      </c>
      <c r="D183" s="60">
        <v>2</v>
      </c>
      <c r="E183" s="60">
        <v>1</v>
      </c>
      <c r="F183" s="62">
        <v>1</v>
      </c>
      <c r="G183" s="89" t="s">
        <v>126</v>
      </c>
      <c r="H183" s="45">
        <v>149</v>
      </c>
      <c r="I183" s="112">
        <v>0</v>
      </c>
      <c r="J183" s="111">
        <v>0</v>
      </c>
      <c r="K183" s="111">
        <v>0</v>
      </c>
      <c r="L183" s="111">
        <v>0</v>
      </c>
      <c r="M183"/>
    </row>
    <row r="184" spans="1:13" ht="54" hidden="1" customHeight="1">
      <c r="A184" s="74">
        <v>2</v>
      </c>
      <c r="B184" s="72">
        <v>9</v>
      </c>
      <c r="C184" s="74">
        <v>2</v>
      </c>
      <c r="D184" s="75">
        <v>2</v>
      </c>
      <c r="E184" s="75">
        <v>1</v>
      </c>
      <c r="F184" s="87">
        <v>2</v>
      </c>
      <c r="G184" s="72" t="s">
        <v>127</v>
      </c>
      <c r="H184" s="45">
        <v>150</v>
      </c>
      <c r="I184" s="111">
        <v>0</v>
      </c>
      <c r="J184" s="113">
        <v>0</v>
      </c>
      <c r="K184" s="113">
        <v>0</v>
      </c>
      <c r="L184" s="113">
        <v>0</v>
      </c>
      <c r="M184"/>
    </row>
    <row r="185" spans="1:13" ht="54" hidden="1" customHeight="1">
      <c r="A185" s="60">
        <v>2</v>
      </c>
      <c r="B185" s="78">
        <v>9</v>
      </c>
      <c r="C185" s="84">
        <v>2</v>
      </c>
      <c r="D185" s="85">
        <v>2</v>
      </c>
      <c r="E185" s="85">
        <v>1</v>
      </c>
      <c r="F185" s="86">
        <v>3</v>
      </c>
      <c r="G185" s="78" t="s">
        <v>128</v>
      </c>
      <c r="H185" s="45">
        <v>151</v>
      </c>
      <c r="I185" s="131">
        <v>0</v>
      </c>
      <c r="J185" s="131">
        <v>0</v>
      </c>
      <c r="K185" s="131">
        <v>0</v>
      </c>
      <c r="L185" s="131">
        <v>0</v>
      </c>
      <c r="M185"/>
    </row>
    <row r="186" spans="1:13" ht="76.5" customHeight="1">
      <c r="A186" s="41">
        <v>3</v>
      </c>
      <c r="B186" s="43"/>
      <c r="C186" s="41"/>
      <c r="D186" s="42"/>
      <c r="E186" s="42"/>
      <c r="F186" s="44"/>
      <c r="G186" s="77" t="s">
        <v>129</v>
      </c>
      <c r="H186" s="45">
        <v>152</v>
      </c>
      <c r="I186" s="109">
        <f>SUM(I187+I240+I305)</f>
        <v>5200</v>
      </c>
      <c r="J186" s="132">
        <f>SUM(J187+J240+J305)</f>
        <v>0</v>
      </c>
      <c r="K186" s="110">
        <f>SUM(K187+K240+K305)</f>
        <v>0</v>
      </c>
      <c r="L186" s="109">
        <f>SUM(L187+L240+L305)</f>
        <v>0</v>
      </c>
      <c r="M186"/>
    </row>
    <row r="187" spans="1:13" ht="34.5" customHeight="1">
      <c r="A187" s="68">
        <v>3</v>
      </c>
      <c r="B187" s="41">
        <v>1</v>
      </c>
      <c r="C187" s="55"/>
      <c r="D187" s="47"/>
      <c r="E187" s="47"/>
      <c r="F187" s="83"/>
      <c r="G187" s="65" t="s">
        <v>130</v>
      </c>
      <c r="H187" s="45">
        <v>153</v>
      </c>
      <c r="I187" s="109">
        <f>SUM(I188+I211+I218+I230+I234)</f>
        <v>5200</v>
      </c>
      <c r="J187" s="118">
        <f>SUM(J188+J211+J218+J230+J234)</f>
        <v>0</v>
      </c>
      <c r="K187" s="118">
        <f>SUM(K188+K211+K218+K230+K234)</f>
        <v>0</v>
      </c>
      <c r="L187" s="118">
        <f>SUM(L188+L211+L218+L230+L234)</f>
        <v>0</v>
      </c>
      <c r="M187"/>
    </row>
    <row r="188" spans="1:13" ht="30.75" customHeight="1">
      <c r="A188" s="49">
        <v>3</v>
      </c>
      <c r="B188" s="56">
        <v>1</v>
      </c>
      <c r="C188" s="49">
        <v>1</v>
      </c>
      <c r="D188" s="48"/>
      <c r="E188" s="48"/>
      <c r="F188" s="90"/>
      <c r="G188" s="59" t="s">
        <v>131</v>
      </c>
      <c r="H188" s="45">
        <v>154</v>
      </c>
      <c r="I188" s="118">
        <f>SUM(I189+I192+I197+I203+I208)</f>
        <v>5200</v>
      </c>
      <c r="J188" s="132">
        <f>SUM(J189+J192+J197+J203+J208)</f>
        <v>0</v>
      </c>
      <c r="K188" s="110">
        <f>SUM(K189+K192+K197+K203+K208)</f>
        <v>0</v>
      </c>
      <c r="L188" s="109">
        <f>SUM(L189+L192+L197+L203+L208)</f>
        <v>0</v>
      </c>
      <c r="M188"/>
    </row>
    <row r="189" spans="1:13" ht="33" hidden="1" customHeight="1">
      <c r="A189" s="60">
        <v>3</v>
      </c>
      <c r="B189" s="52">
        <v>1</v>
      </c>
      <c r="C189" s="60">
        <v>1</v>
      </c>
      <c r="D189" s="61">
        <v>1</v>
      </c>
      <c r="E189" s="61"/>
      <c r="F189" s="91"/>
      <c r="G189" s="59" t="s">
        <v>132</v>
      </c>
      <c r="H189" s="45">
        <v>155</v>
      </c>
      <c r="I189" s="109">
        <f t="shared" ref="I189:L190" si="19">I190</f>
        <v>0</v>
      </c>
      <c r="J189" s="119">
        <f t="shared" si="19"/>
        <v>0</v>
      </c>
      <c r="K189" s="120">
        <f t="shared" si="19"/>
        <v>0</v>
      </c>
      <c r="L189" s="118">
        <f t="shared" si="19"/>
        <v>0</v>
      </c>
      <c r="M189"/>
    </row>
    <row r="190" spans="1:13" ht="24" hidden="1" customHeight="1">
      <c r="A190" s="60">
        <v>3</v>
      </c>
      <c r="B190" s="52">
        <v>1</v>
      </c>
      <c r="C190" s="60">
        <v>1</v>
      </c>
      <c r="D190" s="61">
        <v>1</v>
      </c>
      <c r="E190" s="61">
        <v>1</v>
      </c>
      <c r="F190" s="69"/>
      <c r="G190" s="59" t="s">
        <v>132</v>
      </c>
      <c r="H190" s="45">
        <v>156</v>
      </c>
      <c r="I190" s="118">
        <f t="shared" si="19"/>
        <v>0</v>
      </c>
      <c r="J190" s="109">
        <f t="shared" si="19"/>
        <v>0</v>
      </c>
      <c r="K190" s="109">
        <f t="shared" si="19"/>
        <v>0</v>
      </c>
      <c r="L190" s="109">
        <f t="shared" si="19"/>
        <v>0</v>
      </c>
      <c r="M190"/>
    </row>
    <row r="191" spans="1:13" ht="31.5" hidden="1" customHeight="1">
      <c r="A191" s="60">
        <v>3</v>
      </c>
      <c r="B191" s="52">
        <v>1</v>
      </c>
      <c r="C191" s="60">
        <v>1</v>
      </c>
      <c r="D191" s="61">
        <v>1</v>
      </c>
      <c r="E191" s="61">
        <v>1</v>
      </c>
      <c r="F191" s="69">
        <v>1</v>
      </c>
      <c r="G191" s="59" t="s">
        <v>132</v>
      </c>
      <c r="H191" s="45">
        <v>157</v>
      </c>
      <c r="I191" s="113">
        <v>0</v>
      </c>
      <c r="J191" s="113">
        <v>0</v>
      </c>
      <c r="K191" s="113">
        <v>0</v>
      </c>
      <c r="L191" s="113">
        <v>0</v>
      </c>
      <c r="M191"/>
    </row>
    <row r="192" spans="1:13" ht="27.75" hidden="1" customHeight="1">
      <c r="A192" s="49">
        <v>3</v>
      </c>
      <c r="B192" s="48">
        <v>1</v>
      </c>
      <c r="C192" s="48">
        <v>1</v>
      </c>
      <c r="D192" s="48">
        <v>2</v>
      </c>
      <c r="E192" s="48"/>
      <c r="F192" s="50"/>
      <c r="G192" s="56" t="s">
        <v>133</v>
      </c>
      <c r="H192" s="45">
        <v>158</v>
      </c>
      <c r="I192" s="118">
        <f>I193</f>
        <v>0</v>
      </c>
      <c r="J192" s="119">
        <f>J193</f>
        <v>0</v>
      </c>
      <c r="K192" s="120">
        <f>K193</f>
        <v>0</v>
      </c>
      <c r="L192" s="118">
        <f>L193</f>
        <v>0</v>
      </c>
      <c r="M192"/>
    </row>
    <row r="193" spans="1:13" ht="27.75" hidden="1" customHeight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2"/>
      <c r="G193" s="56" t="s">
        <v>133</v>
      </c>
      <c r="H193" s="45">
        <v>159</v>
      </c>
      <c r="I193" s="109">
        <f>SUM(I194:I196)</f>
        <v>0</v>
      </c>
      <c r="J193" s="132">
        <f>SUM(J194:J196)</f>
        <v>0</v>
      </c>
      <c r="K193" s="110">
        <f>SUM(K194:K196)</f>
        <v>0</v>
      </c>
      <c r="L193" s="109">
        <f>SUM(L194:L196)</f>
        <v>0</v>
      </c>
      <c r="M193"/>
    </row>
    <row r="194" spans="1:13" ht="27" hidden="1" customHeight="1">
      <c r="A194" s="49">
        <v>3</v>
      </c>
      <c r="B194" s="48">
        <v>1</v>
      </c>
      <c r="C194" s="48">
        <v>1</v>
      </c>
      <c r="D194" s="48">
        <v>2</v>
      </c>
      <c r="E194" s="48">
        <v>1</v>
      </c>
      <c r="F194" s="50">
        <v>1</v>
      </c>
      <c r="G194" s="56" t="s">
        <v>134</v>
      </c>
      <c r="H194" s="45">
        <v>160</v>
      </c>
      <c r="I194" s="111">
        <v>0</v>
      </c>
      <c r="J194" s="111">
        <v>0</v>
      </c>
      <c r="K194" s="111">
        <v>0</v>
      </c>
      <c r="L194" s="131">
        <v>0</v>
      </c>
      <c r="M194"/>
    </row>
    <row r="195" spans="1:13" ht="27" hidden="1" customHeight="1">
      <c r="A195" s="60">
        <v>3</v>
      </c>
      <c r="B195" s="61">
        <v>1</v>
      </c>
      <c r="C195" s="61">
        <v>1</v>
      </c>
      <c r="D195" s="61">
        <v>2</v>
      </c>
      <c r="E195" s="61">
        <v>1</v>
      </c>
      <c r="F195" s="62">
        <v>2</v>
      </c>
      <c r="G195" s="52" t="s">
        <v>135</v>
      </c>
      <c r="H195" s="45">
        <v>161</v>
      </c>
      <c r="I195" s="113">
        <v>0</v>
      </c>
      <c r="J195" s="113">
        <v>0</v>
      </c>
      <c r="K195" s="113">
        <v>0</v>
      </c>
      <c r="L195" s="113">
        <v>0</v>
      </c>
      <c r="M195"/>
    </row>
    <row r="196" spans="1:13" ht="26.25" hidden="1" customHeight="1">
      <c r="A196" s="49">
        <v>3</v>
      </c>
      <c r="B196" s="48">
        <v>1</v>
      </c>
      <c r="C196" s="48">
        <v>1</v>
      </c>
      <c r="D196" s="48">
        <v>2</v>
      </c>
      <c r="E196" s="48">
        <v>1</v>
      </c>
      <c r="F196" s="50">
        <v>3</v>
      </c>
      <c r="G196" s="56" t="s">
        <v>136</v>
      </c>
      <c r="H196" s="45">
        <v>162</v>
      </c>
      <c r="I196" s="111">
        <v>0</v>
      </c>
      <c r="J196" s="111">
        <v>0</v>
      </c>
      <c r="K196" s="111">
        <v>0</v>
      </c>
      <c r="L196" s="131">
        <v>0</v>
      </c>
      <c r="M196"/>
    </row>
    <row r="197" spans="1:13" ht="27.75" customHeight="1">
      <c r="A197" s="60">
        <v>3</v>
      </c>
      <c r="B197" s="61">
        <v>1</v>
      </c>
      <c r="C197" s="61">
        <v>1</v>
      </c>
      <c r="D197" s="61">
        <v>3</v>
      </c>
      <c r="E197" s="61"/>
      <c r="F197" s="62"/>
      <c r="G197" s="52" t="s">
        <v>137</v>
      </c>
      <c r="H197" s="45">
        <v>163</v>
      </c>
      <c r="I197" s="109">
        <f>I198</f>
        <v>5200</v>
      </c>
      <c r="J197" s="132">
        <f>J198</f>
        <v>0</v>
      </c>
      <c r="K197" s="110">
        <f>K198</f>
        <v>0</v>
      </c>
      <c r="L197" s="109">
        <f>L198</f>
        <v>0</v>
      </c>
      <c r="M197"/>
    </row>
    <row r="198" spans="1:13" ht="23.25" customHeight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2"/>
      <c r="G198" s="52" t="s">
        <v>137</v>
      </c>
      <c r="H198" s="45">
        <v>164</v>
      </c>
      <c r="I198" s="109">
        <f>SUM(I199:I202)</f>
        <v>5200</v>
      </c>
      <c r="J198" s="109">
        <f>SUM(J199:J202)</f>
        <v>0</v>
      </c>
      <c r="K198" s="109">
        <f>SUM(K199:K202)</f>
        <v>0</v>
      </c>
      <c r="L198" s="109">
        <f>SUM(L199:L202)</f>
        <v>0</v>
      </c>
      <c r="M198"/>
    </row>
    <row r="199" spans="1:13" ht="23.25" hidden="1" customHeight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2">
        <v>1</v>
      </c>
      <c r="G199" s="52" t="s">
        <v>138</v>
      </c>
      <c r="H199" s="45">
        <v>165</v>
      </c>
      <c r="I199" s="113">
        <v>0</v>
      </c>
      <c r="J199" s="113">
        <v>0</v>
      </c>
      <c r="K199" s="113">
        <v>0</v>
      </c>
      <c r="L199" s="131">
        <v>0</v>
      </c>
      <c r="M199"/>
    </row>
    <row r="200" spans="1:13" ht="29.25" customHeight="1">
      <c r="A200" s="60">
        <v>3</v>
      </c>
      <c r="B200" s="61">
        <v>1</v>
      </c>
      <c r="C200" s="61">
        <v>1</v>
      </c>
      <c r="D200" s="61">
        <v>3</v>
      </c>
      <c r="E200" s="61">
        <v>1</v>
      </c>
      <c r="F200" s="62">
        <v>2</v>
      </c>
      <c r="G200" s="52" t="s">
        <v>139</v>
      </c>
      <c r="H200" s="45">
        <v>166</v>
      </c>
      <c r="I200" s="111">
        <v>5200</v>
      </c>
      <c r="J200" s="113">
        <v>0</v>
      </c>
      <c r="K200" s="113">
        <v>0</v>
      </c>
      <c r="L200" s="113">
        <v>0</v>
      </c>
      <c r="M200"/>
    </row>
    <row r="201" spans="1:13" ht="27" hidden="1" customHeight="1">
      <c r="A201" s="60">
        <v>3</v>
      </c>
      <c r="B201" s="61">
        <v>1</v>
      </c>
      <c r="C201" s="61">
        <v>1</v>
      </c>
      <c r="D201" s="61">
        <v>3</v>
      </c>
      <c r="E201" s="61">
        <v>1</v>
      </c>
      <c r="F201" s="62">
        <v>3</v>
      </c>
      <c r="G201" s="59" t="s">
        <v>140</v>
      </c>
      <c r="H201" s="45">
        <v>167</v>
      </c>
      <c r="I201" s="111">
        <v>0</v>
      </c>
      <c r="J201" s="117">
        <v>0</v>
      </c>
      <c r="K201" s="117">
        <v>0</v>
      </c>
      <c r="L201" s="117">
        <v>0</v>
      </c>
      <c r="M201"/>
    </row>
    <row r="202" spans="1:13" ht="25.5" hidden="1" customHeight="1">
      <c r="A202" s="74">
        <v>3</v>
      </c>
      <c r="B202" s="75">
        <v>1</v>
      </c>
      <c r="C202" s="75">
        <v>1</v>
      </c>
      <c r="D202" s="75">
        <v>3</v>
      </c>
      <c r="E202" s="75">
        <v>1</v>
      </c>
      <c r="F202" s="87">
        <v>4</v>
      </c>
      <c r="G202" s="81" t="s">
        <v>141</v>
      </c>
      <c r="H202" s="45">
        <v>168</v>
      </c>
      <c r="I202" s="133">
        <v>0</v>
      </c>
      <c r="J202" s="134">
        <v>0</v>
      </c>
      <c r="K202" s="113">
        <v>0</v>
      </c>
      <c r="L202" s="113">
        <v>0</v>
      </c>
      <c r="M202"/>
    </row>
    <row r="203" spans="1:13" ht="27" hidden="1" customHeight="1">
      <c r="A203" s="74">
        <v>3</v>
      </c>
      <c r="B203" s="75">
        <v>1</v>
      </c>
      <c r="C203" s="75">
        <v>1</v>
      </c>
      <c r="D203" s="75">
        <v>4</v>
      </c>
      <c r="E203" s="75"/>
      <c r="F203" s="87"/>
      <c r="G203" s="72" t="s">
        <v>142</v>
      </c>
      <c r="H203" s="45">
        <v>169</v>
      </c>
      <c r="I203" s="109">
        <f>I204</f>
        <v>0</v>
      </c>
      <c r="J203" s="121">
        <f>J204</f>
        <v>0</v>
      </c>
      <c r="K203" s="122">
        <f>K204</f>
        <v>0</v>
      </c>
      <c r="L203" s="114">
        <f>L204</f>
        <v>0</v>
      </c>
      <c r="M203"/>
    </row>
    <row r="204" spans="1:13" ht="27.75" hidden="1" customHeight="1">
      <c r="A204" s="60">
        <v>3</v>
      </c>
      <c r="B204" s="61">
        <v>1</v>
      </c>
      <c r="C204" s="61">
        <v>1</v>
      </c>
      <c r="D204" s="61">
        <v>4</v>
      </c>
      <c r="E204" s="61">
        <v>1</v>
      </c>
      <c r="F204" s="62"/>
      <c r="G204" s="72" t="s">
        <v>142</v>
      </c>
      <c r="H204" s="45">
        <v>170</v>
      </c>
      <c r="I204" s="118">
        <f>SUM(I205:I207)</f>
        <v>0</v>
      </c>
      <c r="J204" s="132">
        <f>SUM(J205:J207)</f>
        <v>0</v>
      </c>
      <c r="K204" s="110">
        <f>SUM(K205:K207)</f>
        <v>0</v>
      </c>
      <c r="L204" s="109">
        <f>SUM(L205:L207)</f>
        <v>0</v>
      </c>
      <c r="M204"/>
    </row>
    <row r="205" spans="1:13" ht="24.75" hidden="1" customHeight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2">
        <v>1</v>
      </c>
      <c r="G205" s="52" t="s">
        <v>143</v>
      </c>
      <c r="H205" s="45">
        <v>171</v>
      </c>
      <c r="I205" s="113">
        <v>0</v>
      </c>
      <c r="J205" s="113">
        <v>0</v>
      </c>
      <c r="K205" s="113">
        <v>0</v>
      </c>
      <c r="L205" s="131">
        <v>0</v>
      </c>
      <c r="M205"/>
    </row>
    <row r="206" spans="1:13" ht="25.5" hidden="1" customHeight="1">
      <c r="A206" s="49">
        <v>3</v>
      </c>
      <c r="B206" s="48">
        <v>1</v>
      </c>
      <c r="C206" s="48">
        <v>1</v>
      </c>
      <c r="D206" s="48">
        <v>4</v>
      </c>
      <c r="E206" s="48">
        <v>1</v>
      </c>
      <c r="F206" s="50">
        <v>2</v>
      </c>
      <c r="G206" s="56" t="s">
        <v>144</v>
      </c>
      <c r="H206" s="45">
        <v>172</v>
      </c>
      <c r="I206" s="111">
        <v>0</v>
      </c>
      <c r="J206" s="111">
        <v>0</v>
      </c>
      <c r="K206" s="112">
        <v>0</v>
      </c>
      <c r="L206" s="113">
        <v>0</v>
      </c>
      <c r="M206"/>
    </row>
    <row r="207" spans="1:13" ht="31.5" hidden="1" customHeight="1">
      <c r="A207" s="60">
        <v>3</v>
      </c>
      <c r="B207" s="61">
        <v>1</v>
      </c>
      <c r="C207" s="61">
        <v>1</v>
      </c>
      <c r="D207" s="61">
        <v>4</v>
      </c>
      <c r="E207" s="61">
        <v>1</v>
      </c>
      <c r="F207" s="62">
        <v>3</v>
      </c>
      <c r="G207" s="52" t="s">
        <v>145</v>
      </c>
      <c r="H207" s="45">
        <v>173</v>
      </c>
      <c r="I207" s="111">
        <v>0</v>
      </c>
      <c r="J207" s="111">
        <v>0</v>
      </c>
      <c r="K207" s="111">
        <v>0</v>
      </c>
      <c r="L207" s="113">
        <v>0</v>
      </c>
      <c r="M207"/>
    </row>
    <row r="208" spans="1:13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/>
      <c r="F208" s="62"/>
      <c r="G208" s="52" t="s">
        <v>146</v>
      </c>
      <c r="H208" s="45">
        <v>174</v>
      </c>
      <c r="I208" s="109">
        <f t="shared" ref="I208:L209" si="20">I209</f>
        <v>0</v>
      </c>
      <c r="J208" s="132">
        <f t="shared" si="20"/>
        <v>0</v>
      </c>
      <c r="K208" s="110">
        <f t="shared" si="20"/>
        <v>0</v>
      </c>
      <c r="L208" s="109">
        <f t="shared" si="20"/>
        <v>0</v>
      </c>
      <c r="M208"/>
    </row>
    <row r="209" spans="1:16" ht="26.25" hidden="1" customHeight="1">
      <c r="A209" s="74">
        <v>3</v>
      </c>
      <c r="B209" s="75">
        <v>1</v>
      </c>
      <c r="C209" s="75">
        <v>1</v>
      </c>
      <c r="D209" s="75">
        <v>5</v>
      </c>
      <c r="E209" s="75">
        <v>1</v>
      </c>
      <c r="F209" s="87"/>
      <c r="G209" s="52" t="s">
        <v>146</v>
      </c>
      <c r="H209" s="45">
        <v>175</v>
      </c>
      <c r="I209" s="110">
        <f t="shared" si="20"/>
        <v>0</v>
      </c>
      <c r="J209" s="110">
        <f t="shared" si="20"/>
        <v>0</v>
      </c>
      <c r="K209" s="110">
        <f t="shared" si="20"/>
        <v>0</v>
      </c>
      <c r="L209" s="110">
        <f t="shared" si="20"/>
        <v>0</v>
      </c>
      <c r="M209"/>
    </row>
    <row r="210" spans="1:16" ht="27" hidden="1" customHeight="1">
      <c r="A210" s="60">
        <v>3</v>
      </c>
      <c r="B210" s="61">
        <v>1</v>
      </c>
      <c r="C210" s="61">
        <v>1</v>
      </c>
      <c r="D210" s="61">
        <v>5</v>
      </c>
      <c r="E210" s="61">
        <v>1</v>
      </c>
      <c r="F210" s="62">
        <v>1</v>
      </c>
      <c r="G210" s="52" t="s">
        <v>146</v>
      </c>
      <c r="H210" s="45">
        <v>176</v>
      </c>
      <c r="I210" s="111">
        <v>0</v>
      </c>
      <c r="J210" s="113">
        <v>0</v>
      </c>
      <c r="K210" s="113">
        <v>0</v>
      </c>
      <c r="L210" s="113">
        <v>0</v>
      </c>
      <c r="M210"/>
    </row>
    <row r="211" spans="1:16" ht="26.25" hidden="1" customHeight="1">
      <c r="A211" s="74">
        <v>3</v>
      </c>
      <c r="B211" s="75">
        <v>1</v>
      </c>
      <c r="C211" s="75">
        <v>2</v>
      </c>
      <c r="D211" s="75"/>
      <c r="E211" s="75"/>
      <c r="F211" s="87"/>
      <c r="G211" s="72" t="s">
        <v>147</v>
      </c>
      <c r="H211" s="45">
        <v>177</v>
      </c>
      <c r="I211" s="109">
        <f t="shared" ref="I211:L212" si="21">I212</f>
        <v>0</v>
      </c>
      <c r="J211" s="121">
        <f t="shared" si="21"/>
        <v>0</v>
      </c>
      <c r="K211" s="122">
        <f t="shared" si="21"/>
        <v>0</v>
      </c>
      <c r="L211" s="114">
        <f t="shared" si="21"/>
        <v>0</v>
      </c>
      <c r="M211"/>
    </row>
    <row r="212" spans="1:16" ht="25.5" hidden="1" customHeight="1">
      <c r="A212" s="60">
        <v>3</v>
      </c>
      <c r="B212" s="61">
        <v>1</v>
      </c>
      <c r="C212" s="61">
        <v>2</v>
      </c>
      <c r="D212" s="61">
        <v>1</v>
      </c>
      <c r="E212" s="61"/>
      <c r="F212" s="62"/>
      <c r="G212" s="72" t="s">
        <v>147</v>
      </c>
      <c r="H212" s="45">
        <v>178</v>
      </c>
      <c r="I212" s="118">
        <f t="shared" si="21"/>
        <v>0</v>
      </c>
      <c r="J212" s="132">
        <f t="shared" si="21"/>
        <v>0</v>
      </c>
      <c r="K212" s="110">
        <f t="shared" si="21"/>
        <v>0</v>
      </c>
      <c r="L212" s="109">
        <f t="shared" si="21"/>
        <v>0</v>
      </c>
      <c r="M212"/>
    </row>
    <row r="213" spans="1:16" ht="26.25" hidden="1" customHeight="1">
      <c r="A213" s="49">
        <v>3</v>
      </c>
      <c r="B213" s="48">
        <v>1</v>
      </c>
      <c r="C213" s="48">
        <v>2</v>
      </c>
      <c r="D213" s="48">
        <v>1</v>
      </c>
      <c r="E213" s="48">
        <v>1</v>
      </c>
      <c r="F213" s="50"/>
      <c r="G213" s="72" t="s">
        <v>147</v>
      </c>
      <c r="H213" s="45">
        <v>179</v>
      </c>
      <c r="I213" s="109">
        <f>SUM(I214:I217)</f>
        <v>0</v>
      </c>
      <c r="J213" s="119">
        <f>SUM(J214:J217)</f>
        <v>0</v>
      </c>
      <c r="K213" s="120">
        <f>SUM(K214:K217)</f>
        <v>0</v>
      </c>
      <c r="L213" s="118">
        <f>SUM(L214:L217)</f>
        <v>0</v>
      </c>
      <c r="M213"/>
    </row>
    <row r="214" spans="1:16" ht="41.25" hidden="1" customHeight="1">
      <c r="A214" s="60">
        <v>3</v>
      </c>
      <c r="B214" s="61">
        <v>1</v>
      </c>
      <c r="C214" s="61">
        <v>2</v>
      </c>
      <c r="D214" s="61">
        <v>1</v>
      </c>
      <c r="E214" s="61">
        <v>1</v>
      </c>
      <c r="F214" s="62">
        <v>2</v>
      </c>
      <c r="G214" s="52" t="s">
        <v>148</v>
      </c>
      <c r="H214" s="45">
        <v>180</v>
      </c>
      <c r="I214" s="113">
        <v>0</v>
      </c>
      <c r="J214" s="113">
        <v>0</v>
      </c>
      <c r="K214" s="113">
        <v>0</v>
      </c>
      <c r="L214" s="113">
        <v>0</v>
      </c>
      <c r="M214"/>
    </row>
    <row r="215" spans="1:16" ht="26.25" hidden="1" customHeight="1">
      <c r="A215" s="60">
        <v>3</v>
      </c>
      <c r="B215" s="61">
        <v>1</v>
      </c>
      <c r="C215" s="61">
        <v>2</v>
      </c>
      <c r="D215" s="60">
        <v>1</v>
      </c>
      <c r="E215" s="61">
        <v>1</v>
      </c>
      <c r="F215" s="62">
        <v>3</v>
      </c>
      <c r="G215" s="52" t="s">
        <v>149</v>
      </c>
      <c r="H215" s="45">
        <v>181</v>
      </c>
      <c r="I215" s="113">
        <v>0</v>
      </c>
      <c r="J215" s="113">
        <v>0</v>
      </c>
      <c r="K215" s="113">
        <v>0</v>
      </c>
      <c r="L215" s="113">
        <v>0</v>
      </c>
      <c r="M215"/>
    </row>
    <row r="216" spans="1:16" ht="27.75" hidden="1" customHeight="1">
      <c r="A216" s="60">
        <v>3</v>
      </c>
      <c r="B216" s="61">
        <v>1</v>
      </c>
      <c r="C216" s="61">
        <v>2</v>
      </c>
      <c r="D216" s="60">
        <v>1</v>
      </c>
      <c r="E216" s="61">
        <v>1</v>
      </c>
      <c r="F216" s="62">
        <v>4</v>
      </c>
      <c r="G216" s="52" t="s">
        <v>150</v>
      </c>
      <c r="H216" s="45">
        <v>182</v>
      </c>
      <c r="I216" s="113">
        <v>0</v>
      </c>
      <c r="J216" s="113">
        <v>0</v>
      </c>
      <c r="K216" s="113">
        <v>0</v>
      </c>
      <c r="L216" s="113">
        <v>0</v>
      </c>
      <c r="M216"/>
    </row>
    <row r="217" spans="1:16" ht="27" hidden="1" customHeight="1">
      <c r="A217" s="74">
        <v>3</v>
      </c>
      <c r="B217" s="85">
        <v>1</v>
      </c>
      <c r="C217" s="85">
        <v>2</v>
      </c>
      <c r="D217" s="84">
        <v>1</v>
      </c>
      <c r="E217" s="85">
        <v>1</v>
      </c>
      <c r="F217" s="86">
        <v>5</v>
      </c>
      <c r="G217" s="78" t="s">
        <v>151</v>
      </c>
      <c r="H217" s="45">
        <v>183</v>
      </c>
      <c r="I217" s="113">
        <v>0</v>
      </c>
      <c r="J217" s="113">
        <v>0</v>
      </c>
      <c r="K217" s="113">
        <v>0</v>
      </c>
      <c r="L217" s="131">
        <v>0</v>
      </c>
      <c r="M217"/>
    </row>
    <row r="218" spans="1:16" ht="29.25" hidden="1" customHeight="1">
      <c r="A218" s="60">
        <v>3</v>
      </c>
      <c r="B218" s="61">
        <v>1</v>
      </c>
      <c r="C218" s="61">
        <v>3</v>
      </c>
      <c r="D218" s="60"/>
      <c r="E218" s="61"/>
      <c r="F218" s="62"/>
      <c r="G218" s="52" t="s">
        <v>152</v>
      </c>
      <c r="H218" s="45">
        <v>184</v>
      </c>
      <c r="I218" s="109">
        <f>SUM(I219+I222)</f>
        <v>0</v>
      </c>
      <c r="J218" s="132">
        <f>SUM(J219+J222)</f>
        <v>0</v>
      </c>
      <c r="K218" s="110">
        <f>SUM(K219+K222)</f>
        <v>0</v>
      </c>
      <c r="L218" s="109">
        <f>SUM(L219+L222)</f>
        <v>0</v>
      </c>
      <c r="M218"/>
    </row>
    <row r="219" spans="1:16" ht="27.75" hidden="1" customHeight="1">
      <c r="A219" s="49">
        <v>3</v>
      </c>
      <c r="B219" s="48">
        <v>1</v>
      </c>
      <c r="C219" s="48">
        <v>3</v>
      </c>
      <c r="D219" s="49">
        <v>1</v>
      </c>
      <c r="E219" s="60"/>
      <c r="F219" s="50"/>
      <c r="G219" s="56" t="s">
        <v>153</v>
      </c>
      <c r="H219" s="45">
        <v>185</v>
      </c>
      <c r="I219" s="118">
        <f t="shared" ref="I219:L220" si="22">I220</f>
        <v>0</v>
      </c>
      <c r="J219" s="119">
        <f t="shared" si="22"/>
        <v>0</v>
      </c>
      <c r="K219" s="120">
        <f t="shared" si="22"/>
        <v>0</v>
      </c>
      <c r="L219" s="118">
        <f t="shared" si="22"/>
        <v>0</v>
      </c>
      <c r="M219"/>
    </row>
    <row r="220" spans="1:16" ht="30.75" hidden="1" customHeight="1">
      <c r="A220" s="60">
        <v>3</v>
      </c>
      <c r="B220" s="61">
        <v>1</v>
      </c>
      <c r="C220" s="61">
        <v>3</v>
      </c>
      <c r="D220" s="60">
        <v>1</v>
      </c>
      <c r="E220" s="60">
        <v>1</v>
      </c>
      <c r="F220" s="62"/>
      <c r="G220" s="56" t="s">
        <v>153</v>
      </c>
      <c r="H220" s="45">
        <v>186</v>
      </c>
      <c r="I220" s="109">
        <f t="shared" si="22"/>
        <v>0</v>
      </c>
      <c r="J220" s="132">
        <f t="shared" si="22"/>
        <v>0</v>
      </c>
      <c r="K220" s="110">
        <f t="shared" si="22"/>
        <v>0</v>
      </c>
      <c r="L220" s="109">
        <f t="shared" si="22"/>
        <v>0</v>
      </c>
      <c r="M220"/>
    </row>
    <row r="221" spans="1:16" ht="27.75" hidden="1" customHeight="1">
      <c r="A221" s="60">
        <v>3</v>
      </c>
      <c r="B221" s="52">
        <v>1</v>
      </c>
      <c r="C221" s="60">
        <v>3</v>
      </c>
      <c r="D221" s="61">
        <v>1</v>
      </c>
      <c r="E221" s="61">
        <v>1</v>
      </c>
      <c r="F221" s="62">
        <v>1</v>
      </c>
      <c r="G221" s="56" t="s">
        <v>153</v>
      </c>
      <c r="H221" s="45">
        <v>187</v>
      </c>
      <c r="I221" s="131">
        <v>0</v>
      </c>
      <c r="J221" s="131">
        <v>0</v>
      </c>
      <c r="K221" s="131">
        <v>0</v>
      </c>
      <c r="L221" s="131">
        <v>0</v>
      </c>
      <c r="M221"/>
    </row>
    <row r="222" spans="1:16" ht="30.75" hidden="1" customHeight="1">
      <c r="A222" s="60">
        <v>3</v>
      </c>
      <c r="B222" s="52">
        <v>1</v>
      </c>
      <c r="C222" s="60">
        <v>3</v>
      </c>
      <c r="D222" s="61">
        <v>2</v>
      </c>
      <c r="E222" s="61"/>
      <c r="F222" s="62"/>
      <c r="G222" s="52" t="s">
        <v>154</v>
      </c>
      <c r="H222" s="45">
        <v>188</v>
      </c>
      <c r="I222" s="109">
        <f>I223</f>
        <v>0</v>
      </c>
      <c r="J222" s="132">
        <f>J223</f>
        <v>0</v>
      </c>
      <c r="K222" s="110">
        <f>K223</f>
        <v>0</v>
      </c>
      <c r="L222" s="109">
        <f>L223</f>
        <v>0</v>
      </c>
      <c r="M222"/>
    </row>
    <row r="223" spans="1:16" ht="27" hidden="1" customHeight="1">
      <c r="A223" s="49">
        <v>3</v>
      </c>
      <c r="B223" s="56">
        <v>1</v>
      </c>
      <c r="C223" s="49">
        <v>3</v>
      </c>
      <c r="D223" s="48">
        <v>2</v>
      </c>
      <c r="E223" s="48">
        <v>1</v>
      </c>
      <c r="F223" s="50"/>
      <c r="G223" s="52" t="s">
        <v>154</v>
      </c>
      <c r="H223" s="45">
        <v>189</v>
      </c>
      <c r="I223" s="109">
        <f t="shared" ref="I223:P223" si="23">SUM(I224:I229)</f>
        <v>0</v>
      </c>
      <c r="J223" s="109">
        <f t="shared" si="23"/>
        <v>0</v>
      </c>
      <c r="K223" s="109">
        <f t="shared" si="23"/>
        <v>0</v>
      </c>
      <c r="L223" s="109">
        <f t="shared" si="23"/>
        <v>0</v>
      </c>
      <c r="M223" s="92">
        <f t="shared" si="23"/>
        <v>0</v>
      </c>
      <c r="N223" s="92">
        <f t="shared" si="23"/>
        <v>0</v>
      </c>
      <c r="O223" s="92">
        <f t="shared" si="23"/>
        <v>0</v>
      </c>
      <c r="P223" s="92">
        <f t="shared" si="23"/>
        <v>0</v>
      </c>
    </row>
    <row r="224" spans="1:16" ht="24.75" hidden="1" customHeight="1">
      <c r="A224" s="60">
        <v>3</v>
      </c>
      <c r="B224" s="52">
        <v>1</v>
      </c>
      <c r="C224" s="60">
        <v>3</v>
      </c>
      <c r="D224" s="61">
        <v>2</v>
      </c>
      <c r="E224" s="61">
        <v>1</v>
      </c>
      <c r="F224" s="62">
        <v>1</v>
      </c>
      <c r="G224" s="52" t="s">
        <v>155</v>
      </c>
      <c r="H224" s="45">
        <v>190</v>
      </c>
      <c r="I224" s="113">
        <v>0</v>
      </c>
      <c r="J224" s="113">
        <v>0</v>
      </c>
      <c r="K224" s="113">
        <v>0</v>
      </c>
      <c r="L224" s="131">
        <v>0</v>
      </c>
      <c r="M224"/>
    </row>
    <row r="225" spans="1:13" ht="26.25" hidden="1" customHeight="1">
      <c r="A225" s="60">
        <v>3</v>
      </c>
      <c r="B225" s="52">
        <v>1</v>
      </c>
      <c r="C225" s="60">
        <v>3</v>
      </c>
      <c r="D225" s="61">
        <v>2</v>
      </c>
      <c r="E225" s="61">
        <v>1</v>
      </c>
      <c r="F225" s="62">
        <v>2</v>
      </c>
      <c r="G225" s="52" t="s">
        <v>156</v>
      </c>
      <c r="H225" s="45">
        <v>191</v>
      </c>
      <c r="I225" s="113">
        <v>0</v>
      </c>
      <c r="J225" s="113">
        <v>0</v>
      </c>
      <c r="K225" s="113">
        <v>0</v>
      </c>
      <c r="L225" s="113">
        <v>0</v>
      </c>
      <c r="M225"/>
    </row>
    <row r="226" spans="1:13" ht="26.25" hidden="1" customHeight="1">
      <c r="A226" s="60">
        <v>3</v>
      </c>
      <c r="B226" s="52">
        <v>1</v>
      </c>
      <c r="C226" s="60">
        <v>3</v>
      </c>
      <c r="D226" s="61">
        <v>2</v>
      </c>
      <c r="E226" s="61">
        <v>1</v>
      </c>
      <c r="F226" s="62">
        <v>3</v>
      </c>
      <c r="G226" s="52" t="s">
        <v>157</v>
      </c>
      <c r="H226" s="45">
        <v>192</v>
      </c>
      <c r="I226" s="113">
        <v>0</v>
      </c>
      <c r="J226" s="113">
        <v>0</v>
      </c>
      <c r="K226" s="113">
        <v>0</v>
      </c>
      <c r="L226" s="113">
        <v>0</v>
      </c>
      <c r="M226"/>
    </row>
    <row r="227" spans="1:13" ht="27.75" hidden="1" customHeight="1">
      <c r="A227" s="60">
        <v>3</v>
      </c>
      <c r="B227" s="52">
        <v>1</v>
      </c>
      <c r="C227" s="60">
        <v>3</v>
      </c>
      <c r="D227" s="61">
        <v>2</v>
      </c>
      <c r="E227" s="61">
        <v>1</v>
      </c>
      <c r="F227" s="62">
        <v>4</v>
      </c>
      <c r="G227" s="52" t="s">
        <v>158</v>
      </c>
      <c r="H227" s="45">
        <v>193</v>
      </c>
      <c r="I227" s="113">
        <v>0</v>
      </c>
      <c r="J227" s="113">
        <v>0</v>
      </c>
      <c r="K227" s="113">
        <v>0</v>
      </c>
      <c r="L227" s="131">
        <v>0</v>
      </c>
      <c r="M227"/>
    </row>
    <row r="228" spans="1:13" ht="29.25" hidden="1" customHeight="1">
      <c r="A228" s="60">
        <v>3</v>
      </c>
      <c r="B228" s="52">
        <v>1</v>
      </c>
      <c r="C228" s="60">
        <v>3</v>
      </c>
      <c r="D228" s="61">
        <v>2</v>
      </c>
      <c r="E228" s="61">
        <v>1</v>
      </c>
      <c r="F228" s="62">
        <v>5</v>
      </c>
      <c r="G228" s="56" t="s">
        <v>159</v>
      </c>
      <c r="H228" s="45">
        <v>194</v>
      </c>
      <c r="I228" s="113">
        <v>0</v>
      </c>
      <c r="J228" s="113">
        <v>0</v>
      </c>
      <c r="K228" s="113">
        <v>0</v>
      </c>
      <c r="L228" s="113">
        <v>0</v>
      </c>
      <c r="M228"/>
    </row>
    <row r="229" spans="1:13" ht="25.5" hidden="1" customHeight="1">
      <c r="A229" s="60">
        <v>3</v>
      </c>
      <c r="B229" s="52">
        <v>1</v>
      </c>
      <c r="C229" s="60">
        <v>3</v>
      </c>
      <c r="D229" s="61">
        <v>2</v>
      </c>
      <c r="E229" s="61">
        <v>1</v>
      </c>
      <c r="F229" s="62">
        <v>6</v>
      </c>
      <c r="G229" s="56" t="s">
        <v>154</v>
      </c>
      <c r="H229" s="45">
        <v>195</v>
      </c>
      <c r="I229" s="113">
        <v>0</v>
      </c>
      <c r="J229" s="113">
        <v>0</v>
      </c>
      <c r="K229" s="113">
        <v>0</v>
      </c>
      <c r="L229" s="131">
        <v>0</v>
      </c>
      <c r="M229"/>
    </row>
    <row r="230" spans="1:13" ht="27" hidden="1" customHeight="1">
      <c r="A230" s="49">
        <v>3</v>
      </c>
      <c r="B230" s="48">
        <v>1</v>
      </c>
      <c r="C230" s="48">
        <v>4</v>
      </c>
      <c r="D230" s="48"/>
      <c r="E230" s="48"/>
      <c r="F230" s="50"/>
      <c r="G230" s="56" t="s">
        <v>160</v>
      </c>
      <c r="H230" s="45">
        <v>196</v>
      </c>
      <c r="I230" s="118">
        <f t="shared" ref="I230:L232" si="24">I231</f>
        <v>0</v>
      </c>
      <c r="J230" s="119">
        <f t="shared" si="24"/>
        <v>0</v>
      </c>
      <c r="K230" s="120">
        <f t="shared" si="24"/>
        <v>0</v>
      </c>
      <c r="L230" s="120">
        <f t="shared" si="24"/>
        <v>0</v>
      </c>
      <c r="M230"/>
    </row>
    <row r="231" spans="1:13" ht="27" hidden="1" customHeight="1">
      <c r="A231" s="74">
        <v>3</v>
      </c>
      <c r="B231" s="85">
        <v>1</v>
      </c>
      <c r="C231" s="85">
        <v>4</v>
      </c>
      <c r="D231" s="85">
        <v>1</v>
      </c>
      <c r="E231" s="85"/>
      <c r="F231" s="86"/>
      <c r="G231" s="56" t="s">
        <v>160</v>
      </c>
      <c r="H231" s="45">
        <v>197</v>
      </c>
      <c r="I231" s="115">
        <f t="shared" si="24"/>
        <v>0</v>
      </c>
      <c r="J231" s="125">
        <f t="shared" si="24"/>
        <v>0</v>
      </c>
      <c r="K231" s="116">
        <f t="shared" si="24"/>
        <v>0</v>
      </c>
      <c r="L231" s="116">
        <f t="shared" si="24"/>
        <v>0</v>
      </c>
      <c r="M231"/>
    </row>
    <row r="232" spans="1:13" ht="27.75" hidden="1" customHeight="1">
      <c r="A232" s="60">
        <v>3</v>
      </c>
      <c r="B232" s="61">
        <v>1</v>
      </c>
      <c r="C232" s="61">
        <v>4</v>
      </c>
      <c r="D232" s="61">
        <v>1</v>
      </c>
      <c r="E232" s="61">
        <v>1</v>
      </c>
      <c r="F232" s="62"/>
      <c r="G232" s="56" t="s">
        <v>161</v>
      </c>
      <c r="H232" s="45">
        <v>198</v>
      </c>
      <c r="I232" s="109">
        <f t="shared" si="24"/>
        <v>0</v>
      </c>
      <c r="J232" s="132">
        <f t="shared" si="24"/>
        <v>0</v>
      </c>
      <c r="K232" s="110">
        <f t="shared" si="24"/>
        <v>0</v>
      </c>
      <c r="L232" s="110">
        <f t="shared" si="24"/>
        <v>0</v>
      </c>
      <c r="M232"/>
    </row>
    <row r="233" spans="1:13" ht="27" hidden="1" customHeight="1">
      <c r="A233" s="59">
        <v>3</v>
      </c>
      <c r="B233" s="60">
        <v>1</v>
      </c>
      <c r="C233" s="61">
        <v>4</v>
      </c>
      <c r="D233" s="61">
        <v>1</v>
      </c>
      <c r="E233" s="61">
        <v>1</v>
      </c>
      <c r="F233" s="62">
        <v>1</v>
      </c>
      <c r="G233" s="56" t="s">
        <v>161</v>
      </c>
      <c r="H233" s="45">
        <v>199</v>
      </c>
      <c r="I233" s="113">
        <v>0</v>
      </c>
      <c r="J233" s="113">
        <v>0</v>
      </c>
      <c r="K233" s="113">
        <v>0</v>
      </c>
      <c r="L233" s="113">
        <v>0</v>
      </c>
      <c r="M233"/>
    </row>
    <row r="234" spans="1:13" ht="26.25" hidden="1" customHeight="1">
      <c r="A234" s="59">
        <v>3</v>
      </c>
      <c r="B234" s="61">
        <v>1</v>
      </c>
      <c r="C234" s="61">
        <v>5</v>
      </c>
      <c r="D234" s="61"/>
      <c r="E234" s="61"/>
      <c r="F234" s="62"/>
      <c r="G234" s="52" t="s">
        <v>162</v>
      </c>
      <c r="H234" s="45">
        <v>200</v>
      </c>
      <c r="I234" s="109">
        <f t="shared" ref="I234:L235" si="25">I235</f>
        <v>0</v>
      </c>
      <c r="J234" s="109">
        <f t="shared" si="25"/>
        <v>0</v>
      </c>
      <c r="K234" s="109">
        <f t="shared" si="25"/>
        <v>0</v>
      </c>
      <c r="L234" s="109">
        <f t="shared" si="25"/>
        <v>0</v>
      </c>
      <c r="M234"/>
    </row>
    <row r="235" spans="1:13" ht="30" hidden="1" customHeight="1">
      <c r="A235" s="59">
        <v>3</v>
      </c>
      <c r="B235" s="61">
        <v>1</v>
      </c>
      <c r="C235" s="61">
        <v>5</v>
      </c>
      <c r="D235" s="61">
        <v>1</v>
      </c>
      <c r="E235" s="61"/>
      <c r="F235" s="62"/>
      <c r="G235" s="52" t="s">
        <v>162</v>
      </c>
      <c r="H235" s="45">
        <v>201</v>
      </c>
      <c r="I235" s="109">
        <f t="shared" si="25"/>
        <v>0</v>
      </c>
      <c r="J235" s="109">
        <f t="shared" si="25"/>
        <v>0</v>
      </c>
      <c r="K235" s="109">
        <f t="shared" si="25"/>
        <v>0</v>
      </c>
      <c r="L235" s="109">
        <f t="shared" si="25"/>
        <v>0</v>
      </c>
      <c r="M235"/>
    </row>
    <row r="236" spans="1:13" ht="27" hidden="1" customHeight="1">
      <c r="A236" s="59">
        <v>3</v>
      </c>
      <c r="B236" s="61">
        <v>1</v>
      </c>
      <c r="C236" s="61">
        <v>5</v>
      </c>
      <c r="D236" s="61">
        <v>1</v>
      </c>
      <c r="E236" s="61">
        <v>1</v>
      </c>
      <c r="F236" s="62"/>
      <c r="G236" s="52" t="s">
        <v>162</v>
      </c>
      <c r="H236" s="45">
        <v>202</v>
      </c>
      <c r="I236" s="109">
        <f>SUM(I237:I239)</f>
        <v>0</v>
      </c>
      <c r="J236" s="109">
        <f>SUM(J237:J239)</f>
        <v>0</v>
      </c>
      <c r="K236" s="109">
        <f>SUM(K237:K239)</f>
        <v>0</v>
      </c>
      <c r="L236" s="109">
        <f>SUM(L237:L239)</f>
        <v>0</v>
      </c>
      <c r="M236"/>
    </row>
    <row r="237" spans="1:13" ht="31.5" hidden="1" customHeight="1">
      <c r="A237" s="59">
        <v>3</v>
      </c>
      <c r="B237" s="61">
        <v>1</v>
      </c>
      <c r="C237" s="61">
        <v>5</v>
      </c>
      <c r="D237" s="61">
        <v>1</v>
      </c>
      <c r="E237" s="61">
        <v>1</v>
      </c>
      <c r="F237" s="62">
        <v>1</v>
      </c>
      <c r="G237" s="89" t="s">
        <v>163</v>
      </c>
      <c r="H237" s="45">
        <v>203</v>
      </c>
      <c r="I237" s="113">
        <v>0</v>
      </c>
      <c r="J237" s="113">
        <v>0</v>
      </c>
      <c r="K237" s="113">
        <v>0</v>
      </c>
      <c r="L237" s="113">
        <v>0</v>
      </c>
      <c r="M237"/>
    </row>
    <row r="238" spans="1:13" ht="25.5" hidden="1" customHeight="1">
      <c r="A238" s="59">
        <v>3</v>
      </c>
      <c r="B238" s="61">
        <v>1</v>
      </c>
      <c r="C238" s="61">
        <v>5</v>
      </c>
      <c r="D238" s="61">
        <v>1</v>
      </c>
      <c r="E238" s="61">
        <v>1</v>
      </c>
      <c r="F238" s="62">
        <v>2</v>
      </c>
      <c r="G238" s="89" t="s">
        <v>164</v>
      </c>
      <c r="H238" s="45">
        <v>204</v>
      </c>
      <c r="I238" s="113">
        <v>0</v>
      </c>
      <c r="J238" s="113">
        <v>0</v>
      </c>
      <c r="K238" s="113">
        <v>0</v>
      </c>
      <c r="L238" s="113">
        <v>0</v>
      </c>
      <c r="M238"/>
    </row>
    <row r="239" spans="1:13" ht="28.5" hidden="1" customHeight="1">
      <c r="A239" s="59">
        <v>3</v>
      </c>
      <c r="B239" s="61">
        <v>1</v>
      </c>
      <c r="C239" s="61">
        <v>5</v>
      </c>
      <c r="D239" s="61">
        <v>1</v>
      </c>
      <c r="E239" s="61">
        <v>1</v>
      </c>
      <c r="F239" s="62">
        <v>3</v>
      </c>
      <c r="G239" s="89" t="s">
        <v>165</v>
      </c>
      <c r="H239" s="45">
        <v>205</v>
      </c>
      <c r="I239" s="113">
        <v>0</v>
      </c>
      <c r="J239" s="113">
        <v>0</v>
      </c>
      <c r="K239" s="113">
        <v>0</v>
      </c>
      <c r="L239" s="113">
        <v>0</v>
      </c>
      <c r="M239"/>
    </row>
    <row r="240" spans="1:13" ht="41.25" hidden="1" customHeight="1">
      <c r="A240" s="41">
        <v>3</v>
      </c>
      <c r="B240" s="42">
        <v>2</v>
      </c>
      <c r="C240" s="42"/>
      <c r="D240" s="42"/>
      <c r="E240" s="42"/>
      <c r="F240" s="44"/>
      <c r="G240" s="43" t="s">
        <v>166</v>
      </c>
      <c r="H240" s="45">
        <v>206</v>
      </c>
      <c r="I240" s="109">
        <f>SUM(I241+I273)</f>
        <v>0</v>
      </c>
      <c r="J240" s="132">
        <f>SUM(J241+J273)</f>
        <v>0</v>
      </c>
      <c r="K240" s="110">
        <f>SUM(K241+K273)</f>
        <v>0</v>
      </c>
      <c r="L240" s="110">
        <f>SUM(L241+L273)</f>
        <v>0</v>
      </c>
      <c r="M240"/>
    </row>
    <row r="241" spans="1:13" ht="26.25" hidden="1" customHeight="1">
      <c r="A241" s="74">
        <v>3</v>
      </c>
      <c r="B241" s="84">
        <v>2</v>
      </c>
      <c r="C241" s="85">
        <v>1</v>
      </c>
      <c r="D241" s="85"/>
      <c r="E241" s="85"/>
      <c r="F241" s="86"/>
      <c r="G241" s="78" t="s">
        <v>167</v>
      </c>
      <c r="H241" s="45">
        <v>207</v>
      </c>
      <c r="I241" s="115">
        <f>SUM(I242+I251+I255+I259+I263+I266+I269)</f>
        <v>0</v>
      </c>
      <c r="J241" s="125">
        <f>SUM(J242+J251+J255+J259+J263+J266+J269)</f>
        <v>0</v>
      </c>
      <c r="K241" s="116">
        <f>SUM(K242+K251+K255+K259+K263+K266+K269)</f>
        <v>0</v>
      </c>
      <c r="L241" s="116">
        <f>SUM(L242+L251+L255+L259+L263+L266+L269)</f>
        <v>0</v>
      </c>
      <c r="M241"/>
    </row>
    <row r="242" spans="1:13" ht="30" hidden="1" customHeight="1">
      <c r="A242" s="60">
        <v>3</v>
      </c>
      <c r="B242" s="61">
        <v>2</v>
      </c>
      <c r="C242" s="61">
        <v>1</v>
      </c>
      <c r="D242" s="61">
        <v>1</v>
      </c>
      <c r="E242" s="61"/>
      <c r="F242" s="62"/>
      <c r="G242" s="52" t="s">
        <v>168</v>
      </c>
      <c r="H242" s="45">
        <v>208</v>
      </c>
      <c r="I242" s="115">
        <f>I243</f>
        <v>0</v>
      </c>
      <c r="J242" s="115">
        <f>J243</f>
        <v>0</v>
      </c>
      <c r="K242" s="115">
        <f>K243</f>
        <v>0</v>
      </c>
      <c r="L242" s="115">
        <f>L243</f>
        <v>0</v>
      </c>
      <c r="M242"/>
    </row>
    <row r="243" spans="1:13" ht="27" hidden="1" customHeight="1">
      <c r="A243" s="60">
        <v>3</v>
      </c>
      <c r="B243" s="60">
        <v>2</v>
      </c>
      <c r="C243" s="61">
        <v>1</v>
      </c>
      <c r="D243" s="61">
        <v>1</v>
      </c>
      <c r="E243" s="61">
        <v>1</v>
      </c>
      <c r="F243" s="62"/>
      <c r="G243" s="52" t="s">
        <v>169</v>
      </c>
      <c r="H243" s="45">
        <v>209</v>
      </c>
      <c r="I243" s="109">
        <f>SUM(I244:I244)</f>
        <v>0</v>
      </c>
      <c r="J243" s="132">
        <f>SUM(J244:J244)</f>
        <v>0</v>
      </c>
      <c r="K243" s="110">
        <f>SUM(K244:K244)</f>
        <v>0</v>
      </c>
      <c r="L243" s="110">
        <f>SUM(L244:L244)</f>
        <v>0</v>
      </c>
      <c r="M243"/>
    </row>
    <row r="244" spans="1:13" ht="25.5" hidden="1" customHeight="1">
      <c r="A244" s="74">
        <v>3</v>
      </c>
      <c r="B244" s="74">
        <v>2</v>
      </c>
      <c r="C244" s="85">
        <v>1</v>
      </c>
      <c r="D244" s="85">
        <v>1</v>
      </c>
      <c r="E244" s="85">
        <v>1</v>
      </c>
      <c r="F244" s="86">
        <v>1</v>
      </c>
      <c r="G244" s="78" t="s">
        <v>169</v>
      </c>
      <c r="H244" s="45">
        <v>210</v>
      </c>
      <c r="I244" s="113">
        <v>0</v>
      </c>
      <c r="J244" s="113">
        <v>0</v>
      </c>
      <c r="K244" s="113">
        <v>0</v>
      </c>
      <c r="L244" s="113">
        <v>0</v>
      </c>
      <c r="M244"/>
    </row>
    <row r="245" spans="1:13" ht="25.5" hidden="1" customHeight="1">
      <c r="A245" s="74">
        <v>3</v>
      </c>
      <c r="B245" s="85">
        <v>2</v>
      </c>
      <c r="C245" s="85">
        <v>1</v>
      </c>
      <c r="D245" s="85">
        <v>1</v>
      </c>
      <c r="E245" s="85">
        <v>2</v>
      </c>
      <c r="F245" s="86"/>
      <c r="G245" s="78" t="s">
        <v>170</v>
      </c>
      <c r="H245" s="45">
        <v>211</v>
      </c>
      <c r="I245" s="109">
        <f>SUM(I246:I247)</f>
        <v>0</v>
      </c>
      <c r="J245" s="109">
        <f>SUM(J246:J247)</f>
        <v>0</v>
      </c>
      <c r="K245" s="109">
        <f>SUM(K246:K247)</f>
        <v>0</v>
      </c>
      <c r="L245" s="109">
        <f>SUM(L246:L247)</f>
        <v>0</v>
      </c>
      <c r="M245"/>
    </row>
    <row r="246" spans="1:13" ht="24.75" hidden="1" customHeight="1">
      <c r="A246" s="74">
        <v>3</v>
      </c>
      <c r="B246" s="85">
        <v>2</v>
      </c>
      <c r="C246" s="85">
        <v>1</v>
      </c>
      <c r="D246" s="85">
        <v>1</v>
      </c>
      <c r="E246" s="85">
        <v>2</v>
      </c>
      <c r="F246" s="86">
        <v>1</v>
      </c>
      <c r="G246" s="78" t="s">
        <v>171</v>
      </c>
      <c r="H246" s="45">
        <v>212</v>
      </c>
      <c r="I246" s="113">
        <v>0</v>
      </c>
      <c r="J246" s="113">
        <v>0</v>
      </c>
      <c r="K246" s="113">
        <v>0</v>
      </c>
      <c r="L246" s="113">
        <v>0</v>
      </c>
      <c r="M246"/>
    </row>
    <row r="247" spans="1:13" ht="25.5" hidden="1" customHeight="1">
      <c r="A247" s="74">
        <v>3</v>
      </c>
      <c r="B247" s="85">
        <v>2</v>
      </c>
      <c r="C247" s="85">
        <v>1</v>
      </c>
      <c r="D247" s="85">
        <v>1</v>
      </c>
      <c r="E247" s="85">
        <v>2</v>
      </c>
      <c r="F247" s="86">
        <v>2</v>
      </c>
      <c r="G247" s="78" t="s">
        <v>172</v>
      </c>
      <c r="H247" s="45">
        <v>213</v>
      </c>
      <c r="I247" s="113">
        <v>0</v>
      </c>
      <c r="J247" s="113">
        <v>0</v>
      </c>
      <c r="K247" s="113">
        <v>0</v>
      </c>
      <c r="L247" s="113">
        <v>0</v>
      </c>
      <c r="M247"/>
    </row>
    <row r="248" spans="1:13" ht="25.5" hidden="1" customHeight="1">
      <c r="A248" s="74">
        <v>3</v>
      </c>
      <c r="B248" s="85">
        <v>2</v>
      </c>
      <c r="C248" s="85">
        <v>1</v>
      </c>
      <c r="D248" s="85">
        <v>1</v>
      </c>
      <c r="E248" s="85">
        <v>3</v>
      </c>
      <c r="F248" s="93"/>
      <c r="G248" s="78" t="s">
        <v>173</v>
      </c>
      <c r="H248" s="45">
        <v>214</v>
      </c>
      <c r="I248" s="109">
        <f>SUM(I249:I250)</f>
        <v>0</v>
      </c>
      <c r="J248" s="109">
        <f>SUM(J249:J250)</f>
        <v>0</v>
      </c>
      <c r="K248" s="109">
        <f>SUM(K249:K250)</f>
        <v>0</v>
      </c>
      <c r="L248" s="109">
        <f>SUM(L249:L250)</f>
        <v>0</v>
      </c>
      <c r="M248"/>
    </row>
    <row r="249" spans="1:13" ht="29.25" hidden="1" customHeight="1">
      <c r="A249" s="74">
        <v>3</v>
      </c>
      <c r="B249" s="85">
        <v>2</v>
      </c>
      <c r="C249" s="85">
        <v>1</v>
      </c>
      <c r="D249" s="85">
        <v>1</v>
      </c>
      <c r="E249" s="85">
        <v>3</v>
      </c>
      <c r="F249" s="86">
        <v>1</v>
      </c>
      <c r="G249" s="78" t="s">
        <v>174</v>
      </c>
      <c r="H249" s="45">
        <v>215</v>
      </c>
      <c r="I249" s="113">
        <v>0</v>
      </c>
      <c r="J249" s="113">
        <v>0</v>
      </c>
      <c r="K249" s="113">
        <v>0</v>
      </c>
      <c r="L249" s="113">
        <v>0</v>
      </c>
      <c r="M249"/>
    </row>
    <row r="250" spans="1:13" ht="25.5" hidden="1" customHeight="1">
      <c r="A250" s="74">
        <v>3</v>
      </c>
      <c r="B250" s="85">
        <v>2</v>
      </c>
      <c r="C250" s="85">
        <v>1</v>
      </c>
      <c r="D250" s="85">
        <v>1</v>
      </c>
      <c r="E250" s="85">
        <v>3</v>
      </c>
      <c r="F250" s="86">
        <v>2</v>
      </c>
      <c r="G250" s="78" t="s">
        <v>175</v>
      </c>
      <c r="H250" s="45">
        <v>216</v>
      </c>
      <c r="I250" s="113">
        <v>0</v>
      </c>
      <c r="J250" s="113">
        <v>0</v>
      </c>
      <c r="K250" s="113">
        <v>0</v>
      </c>
      <c r="L250" s="113">
        <v>0</v>
      </c>
      <c r="M250"/>
    </row>
    <row r="251" spans="1:13" ht="27" hidden="1" customHeight="1">
      <c r="A251" s="60">
        <v>3</v>
      </c>
      <c r="B251" s="61">
        <v>2</v>
      </c>
      <c r="C251" s="61">
        <v>1</v>
      </c>
      <c r="D251" s="61">
        <v>2</v>
      </c>
      <c r="E251" s="61"/>
      <c r="F251" s="62"/>
      <c r="G251" s="52" t="s">
        <v>176</v>
      </c>
      <c r="H251" s="45">
        <v>217</v>
      </c>
      <c r="I251" s="109">
        <f>I252</f>
        <v>0</v>
      </c>
      <c r="J251" s="109">
        <f>J252</f>
        <v>0</v>
      </c>
      <c r="K251" s="109">
        <f>K252</f>
        <v>0</v>
      </c>
      <c r="L251" s="109">
        <f>L252</f>
        <v>0</v>
      </c>
      <c r="M251"/>
    </row>
    <row r="252" spans="1:13" ht="27.7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2"/>
      <c r="G252" s="52" t="s">
        <v>176</v>
      </c>
      <c r="H252" s="45">
        <v>218</v>
      </c>
      <c r="I252" s="109">
        <f>SUM(I253:I254)</f>
        <v>0</v>
      </c>
      <c r="J252" s="132">
        <f>SUM(J253:J254)</f>
        <v>0</v>
      </c>
      <c r="K252" s="110">
        <f>SUM(K253:K254)</f>
        <v>0</v>
      </c>
      <c r="L252" s="110">
        <f>SUM(L253:L254)</f>
        <v>0</v>
      </c>
      <c r="M252"/>
    </row>
    <row r="253" spans="1:13" ht="27" hidden="1" customHeight="1">
      <c r="A253" s="74">
        <v>3</v>
      </c>
      <c r="B253" s="84">
        <v>2</v>
      </c>
      <c r="C253" s="85">
        <v>1</v>
      </c>
      <c r="D253" s="85">
        <v>2</v>
      </c>
      <c r="E253" s="85">
        <v>1</v>
      </c>
      <c r="F253" s="86">
        <v>1</v>
      </c>
      <c r="G253" s="78" t="s">
        <v>177</v>
      </c>
      <c r="H253" s="45">
        <v>219</v>
      </c>
      <c r="I253" s="113">
        <v>0</v>
      </c>
      <c r="J253" s="113">
        <v>0</v>
      </c>
      <c r="K253" s="113">
        <v>0</v>
      </c>
      <c r="L253" s="113"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2</v>
      </c>
      <c r="E254" s="61">
        <v>1</v>
      </c>
      <c r="F254" s="62">
        <v>2</v>
      </c>
      <c r="G254" s="52" t="s">
        <v>178</v>
      </c>
      <c r="H254" s="45">
        <v>220</v>
      </c>
      <c r="I254" s="113">
        <v>0</v>
      </c>
      <c r="J254" s="113">
        <v>0</v>
      </c>
      <c r="K254" s="113">
        <v>0</v>
      </c>
      <c r="L254" s="113">
        <v>0</v>
      </c>
      <c r="M254"/>
    </row>
    <row r="255" spans="1:13" ht="26.25" hidden="1" customHeight="1">
      <c r="A255" s="49">
        <v>3</v>
      </c>
      <c r="B255" s="48">
        <v>2</v>
      </c>
      <c r="C255" s="48">
        <v>1</v>
      </c>
      <c r="D255" s="48">
        <v>3</v>
      </c>
      <c r="E255" s="48"/>
      <c r="F255" s="50"/>
      <c r="G255" s="56" t="s">
        <v>179</v>
      </c>
      <c r="H255" s="45">
        <v>221</v>
      </c>
      <c r="I255" s="118">
        <f>I256</f>
        <v>0</v>
      </c>
      <c r="J255" s="119">
        <f>J256</f>
        <v>0</v>
      </c>
      <c r="K255" s="120">
        <f>K256</f>
        <v>0</v>
      </c>
      <c r="L255" s="120">
        <f>L256</f>
        <v>0</v>
      </c>
      <c r="M255"/>
    </row>
    <row r="256" spans="1:13" ht="29.2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2"/>
      <c r="G256" s="56" t="s">
        <v>179</v>
      </c>
      <c r="H256" s="45">
        <v>222</v>
      </c>
      <c r="I256" s="109">
        <f>I257+I258</f>
        <v>0</v>
      </c>
      <c r="J256" s="109">
        <f>J257+J258</f>
        <v>0</v>
      </c>
      <c r="K256" s="109">
        <f>K257+K258</f>
        <v>0</v>
      </c>
      <c r="L256" s="109">
        <f>L257+L258</f>
        <v>0</v>
      </c>
      <c r="M256"/>
    </row>
    <row r="257" spans="1:13" ht="30" hidden="1" customHeight="1">
      <c r="A257" s="60">
        <v>3</v>
      </c>
      <c r="B257" s="61">
        <v>2</v>
      </c>
      <c r="C257" s="61">
        <v>1</v>
      </c>
      <c r="D257" s="61">
        <v>3</v>
      </c>
      <c r="E257" s="61">
        <v>1</v>
      </c>
      <c r="F257" s="62">
        <v>1</v>
      </c>
      <c r="G257" s="52" t="s">
        <v>180</v>
      </c>
      <c r="H257" s="45">
        <v>223</v>
      </c>
      <c r="I257" s="113">
        <v>0</v>
      </c>
      <c r="J257" s="113">
        <v>0</v>
      </c>
      <c r="K257" s="113">
        <v>0</v>
      </c>
      <c r="L257" s="113">
        <v>0</v>
      </c>
      <c r="M257"/>
    </row>
    <row r="258" spans="1:13" ht="27.75" hidden="1" customHeight="1">
      <c r="A258" s="60">
        <v>3</v>
      </c>
      <c r="B258" s="61">
        <v>2</v>
      </c>
      <c r="C258" s="61">
        <v>1</v>
      </c>
      <c r="D258" s="61">
        <v>3</v>
      </c>
      <c r="E258" s="61">
        <v>1</v>
      </c>
      <c r="F258" s="62">
        <v>2</v>
      </c>
      <c r="G258" s="52" t="s">
        <v>181</v>
      </c>
      <c r="H258" s="45">
        <v>224</v>
      </c>
      <c r="I258" s="131">
        <v>0</v>
      </c>
      <c r="J258" s="128">
        <v>0</v>
      </c>
      <c r="K258" s="131">
        <v>0</v>
      </c>
      <c r="L258" s="131">
        <v>0</v>
      </c>
      <c r="M258"/>
    </row>
    <row r="259" spans="1:13" ht="26.25" hidden="1" customHeight="1">
      <c r="A259" s="60">
        <v>3</v>
      </c>
      <c r="B259" s="61">
        <v>2</v>
      </c>
      <c r="C259" s="61">
        <v>1</v>
      </c>
      <c r="D259" s="61">
        <v>4</v>
      </c>
      <c r="E259" s="61"/>
      <c r="F259" s="62"/>
      <c r="G259" s="52" t="s">
        <v>182</v>
      </c>
      <c r="H259" s="45">
        <v>225</v>
      </c>
      <c r="I259" s="109">
        <f>I260</f>
        <v>0</v>
      </c>
      <c r="J259" s="110">
        <f>J260</f>
        <v>0</v>
      </c>
      <c r="K259" s="109">
        <f>K260</f>
        <v>0</v>
      </c>
      <c r="L259" s="110">
        <f>L260</f>
        <v>0</v>
      </c>
      <c r="M259"/>
    </row>
    <row r="260" spans="1:13" ht="27.75" hidden="1" customHeight="1">
      <c r="A260" s="49">
        <v>3</v>
      </c>
      <c r="B260" s="48">
        <v>2</v>
      </c>
      <c r="C260" s="48">
        <v>1</v>
      </c>
      <c r="D260" s="48">
        <v>4</v>
      </c>
      <c r="E260" s="48">
        <v>1</v>
      </c>
      <c r="F260" s="50"/>
      <c r="G260" s="56" t="s">
        <v>182</v>
      </c>
      <c r="H260" s="45">
        <v>226</v>
      </c>
      <c r="I260" s="118">
        <f>SUM(I261:I262)</f>
        <v>0</v>
      </c>
      <c r="J260" s="119">
        <f>SUM(J261:J262)</f>
        <v>0</v>
      </c>
      <c r="K260" s="120">
        <f>SUM(K261:K262)</f>
        <v>0</v>
      </c>
      <c r="L260" s="120">
        <f>SUM(L261:L262)</f>
        <v>0</v>
      </c>
      <c r="M260"/>
    </row>
    <row r="261" spans="1:13" ht="25.5" hidden="1" customHeight="1">
      <c r="A261" s="60">
        <v>3</v>
      </c>
      <c r="B261" s="61">
        <v>2</v>
      </c>
      <c r="C261" s="61">
        <v>1</v>
      </c>
      <c r="D261" s="61">
        <v>4</v>
      </c>
      <c r="E261" s="61">
        <v>1</v>
      </c>
      <c r="F261" s="62">
        <v>1</v>
      </c>
      <c r="G261" s="52" t="s">
        <v>183</v>
      </c>
      <c r="H261" s="45">
        <v>227</v>
      </c>
      <c r="I261" s="113">
        <v>0</v>
      </c>
      <c r="J261" s="113">
        <v>0</v>
      </c>
      <c r="K261" s="113">
        <v>0</v>
      </c>
      <c r="L261" s="113">
        <v>0</v>
      </c>
      <c r="M261"/>
    </row>
    <row r="262" spans="1:13" ht="27.75" hidden="1" customHeight="1">
      <c r="A262" s="60">
        <v>3</v>
      </c>
      <c r="B262" s="61">
        <v>2</v>
      </c>
      <c r="C262" s="61">
        <v>1</v>
      </c>
      <c r="D262" s="61">
        <v>4</v>
      </c>
      <c r="E262" s="61">
        <v>1</v>
      </c>
      <c r="F262" s="62">
        <v>2</v>
      </c>
      <c r="G262" s="52" t="s">
        <v>184</v>
      </c>
      <c r="H262" s="45">
        <v>228</v>
      </c>
      <c r="I262" s="113">
        <v>0</v>
      </c>
      <c r="J262" s="113">
        <v>0</v>
      </c>
      <c r="K262" s="113">
        <v>0</v>
      </c>
      <c r="L262" s="113">
        <v>0</v>
      </c>
      <c r="M262"/>
    </row>
    <row r="263" spans="1:13" hidden="1">
      <c r="A263" s="60">
        <v>3</v>
      </c>
      <c r="B263" s="61">
        <v>2</v>
      </c>
      <c r="C263" s="61">
        <v>1</v>
      </c>
      <c r="D263" s="61">
        <v>5</v>
      </c>
      <c r="E263" s="61"/>
      <c r="F263" s="62"/>
      <c r="G263" s="52" t="s">
        <v>185</v>
      </c>
      <c r="H263" s="45">
        <v>229</v>
      </c>
      <c r="I263" s="109">
        <f t="shared" ref="I263:L264" si="26">I264</f>
        <v>0</v>
      </c>
      <c r="J263" s="132">
        <f t="shared" si="26"/>
        <v>0</v>
      </c>
      <c r="K263" s="110">
        <f t="shared" si="26"/>
        <v>0</v>
      </c>
      <c r="L263" s="110">
        <f t="shared" si="26"/>
        <v>0</v>
      </c>
    </row>
    <row r="264" spans="1:13" ht="29.25" hidden="1" customHeight="1">
      <c r="A264" s="60">
        <v>3</v>
      </c>
      <c r="B264" s="61">
        <v>2</v>
      </c>
      <c r="C264" s="61">
        <v>1</v>
      </c>
      <c r="D264" s="61">
        <v>5</v>
      </c>
      <c r="E264" s="61">
        <v>1</v>
      </c>
      <c r="F264" s="62"/>
      <c r="G264" s="52" t="s">
        <v>185</v>
      </c>
      <c r="H264" s="45">
        <v>230</v>
      </c>
      <c r="I264" s="110">
        <f t="shared" si="26"/>
        <v>0</v>
      </c>
      <c r="J264" s="132">
        <f t="shared" si="26"/>
        <v>0</v>
      </c>
      <c r="K264" s="110">
        <f t="shared" si="26"/>
        <v>0</v>
      </c>
      <c r="L264" s="110">
        <f t="shared" si="26"/>
        <v>0</v>
      </c>
      <c r="M264"/>
    </row>
    <row r="265" spans="1:13" hidden="1">
      <c r="A265" s="84">
        <v>3</v>
      </c>
      <c r="B265" s="85">
        <v>2</v>
      </c>
      <c r="C265" s="85">
        <v>1</v>
      </c>
      <c r="D265" s="85">
        <v>5</v>
      </c>
      <c r="E265" s="85">
        <v>1</v>
      </c>
      <c r="F265" s="86">
        <v>1</v>
      </c>
      <c r="G265" s="52" t="s">
        <v>185</v>
      </c>
      <c r="H265" s="45">
        <v>231</v>
      </c>
      <c r="I265" s="131">
        <v>0</v>
      </c>
      <c r="J265" s="131">
        <v>0</v>
      </c>
      <c r="K265" s="131">
        <v>0</v>
      </c>
      <c r="L265" s="131">
        <v>0</v>
      </c>
    </row>
    <row r="266" spans="1:13" hidden="1">
      <c r="A266" s="60">
        <v>3</v>
      </c>
      <c r="B266" s="61">
        <v>2</v>
      </c>
      <c r="C266" s="61">
        <v>1</v>
      </c>
      <c r="D266" s="61">
        <v>6</v>
      </c>
      <c r="E266" s="61"/>
      <c r="F266" s="62"/>
      <c r="G266" s="52" t="s">
        <v>186</v>
      </c>
      <c r="H266" s="45">
        <v>232</v>
      </c>
      <c r="I266" s="109">
        <f t="shared" ref="I266:L267" si="27">I267</f>
        <v>0</v>
      </c>
      <c r="J266" s="132">
        <f t="shared" si="27"/>
        <v>0</v>
      </c>
      <c r="K266" s="110">
        <f t="shared" si="27"/>
        <v>0</v>
      </c>
      <c r="L266" s="110">
        <f t="shared" si="27"/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6</v>
      </c>
      <c r="E267" s="61">
        <v>1</v>
      </c>
      <c r="F267" s="62"/>
      <c r="G267" s="52" t="s">
        <v>186</v>
      </c>
      <c r="H267" s="45">
        <v>233</v>
      </c>
      <c r="I267" s="109">
        <f t="shared" si="27"/>
        <v>0</v>
      </c>
      <c r="J267" s="132">
        <f t="shared" si="27"/>
        <v>0</v>
      </c>
      <c r="K267" s="110">
        <f t="shared" si="27"/>
        <v>0</v>
      </c>
      <c r="L267" s="110">
        <f t="shared" si="27"/>
        <v>0</v>
      </c>
    </row>
    <row r="268" spans="1:13" ht="24" hidden="1" customHeight="1">
      <c r="A268" s="49">
        <v>3</v>
      </c>
      <c r="B268" s="49">
        <v>2</v>
      </c>
      <c r="C268" s="61">
        <v>1</v>
      </c>
      <c r="D268" s="61">
        <v>6</v>
      </c>
      <c r="E268" s="61">
        <v>1</v>
      </c>
      <c r="F268" s="62">
        <v>1</v>
      </c>
      <c r="G268" s="52" t="s">
        <v>186</v>
      </c>
      <c r="H268" s="45">
        <v>234</v>
      </c>
      <c r="I268" s="131">
        <v>0</v>
      </c>
      <c r="J268" s="131">
        <v>0</v>
      </c>
      <c r="K268" s="131">
        <v>0</v>
      </c>
      <c r="L268" s="131">
        <v>0</v>
      </c>
      <c r="M268"/>
    </row>
    <row r="269" spans="1:13" ht="27.75" hidden="1" customHeight="1">
      <c r="A269" s="60">
        <v>3</v>
      </c>
      <c r="B269" s="60">
        <v>2</v>
      </c>
      <c r="C269" s="61">
        <v>1</v>
      </c>
      <c r="D269" s="61">
        <v>7</v>
      </c>
      <c r="E269" s="61"/>
      <c r="F269" s="62"/>
      <c r="G269" s="52" t="s">
        <v>187</v>
      </c>
      <c r="H269" s="45">
        <v>235</v>
      </c>
      <c r="I269" s="109">
        <f>I270</f>
        <v>0</v>
      </c>
      <c r="J269" s="132">
        <f>J270</f>
        <v>0</v>
      </c>
      <c r="K269" s="110">
        <f>K270</f>
        <v>0</v>
      </c>
      <c r="L269" s="110">
        <f>L270</f>
        <v>0</v>
      </c>
      <c r="M269"/>
    </row>
    <row r="270" spans="1:13" ht="25.5" hidden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2"/>
      <c r="G270" s="52" t="s">
        <v>187</v>
      </c>
      <c r="H270" s="45">
        <v>236</v>
      </c>
      <c r="I270" s="109">
        <f>I271+I272</f>
        <v>0</v>
      </c>
      <c r="J270" s="109">
        <f>J271+J272</f>
        <v>0</v>
      </c>
      <c r="K270" s="109">
        <f>K271+K272</f>
        <v>0</v>
      </c>
      <c r="L270" s="109">
        <f>L271+L272</f>
        <v>0</v>
      </c>
    </row>
    <row r="271" spans="1:13" ht="27" hidden="1" customHeight="1">
      <c r="A271" s="60">
        <v>3</v>
      </c>
      <c r="B271" s="61">
        <v>2</v>
      </c>
      <c r="C271" s="61">
        <v>1</v>
      </c>
      <c r="D271" s="61">
        <v>7</v>
      </c>
      <c r="E271" s="61">
        <v>1</v>
      </c>
      <c r="F271" s="62">
        <v>1</v>
      </c>
      <c r="G271" s="52" t="s">
        <v>188</v>
      </c>
      <c r="H271" s="45">
        <v>237</v>
      </c>
      <c r="I271" s="112">
        <v>0</v>
      </c>
      <c r="J271" s="113">
        <v>0</v>
      </c>
      <c r="K271" s="113">
        <v>0</v>
      </c>
      <c r="L271" s="113">
        <v>0</v>
      </c>
      <c r="M271"/>
    </row>
    <row r="272" spans="1:13" ht="24.75" hidden="1" customHeight="1">
      <c r="A272" s="60">
        <v>3</v>
      </c>
      <c r="B272" s="61">
        <v>2</v>
      </c>
      <c r="C272" s="61">
        <v>1</v>
      </c>
      <c r="D272" s="61">
        <v>7</v>
      </c>
      <c r="E272" s="61">
        <v>1</v>
      </c>
      <c r="F272" s="62">
        <v>2</v>
      </c>
      <c r="G272" s="52" t="s">
        <v>189</v>
      </c>
      <c r="H272" s="45">
        <v>238</v>
      </c>
      <c r="I272" s="113">
        <v>0</v>
      </c>
      <c r="J272" s="113">
        <v>0</v>
      </c>
      <c r="K272" s="113">
        <v>0</v>
      </c>
      <c r="L272" s="113">
        <v>0</v>
      </c>
      <c r="M272"/>
    </row>
    <row r="273" spans="1:13" ht="38.25" hidden="1" customHeight="1">
      <c r="A273" s="60">
        <v>3</v>
      </c>
      <c r="B273" s="61">
        <v>2</v>
      </c>
      <c r="C273" s="61">
        <v>2</v>
      </c>
      <c r="D273" s="94"/>
      <c r="E273" s="94"/>
      <c r="F273" s="95"/>
      <c r="G273" s="52" t="s">
        <v>190</v>
      </c>
      <c r="H273" s="45">
        <v>239</v>
      </c>
      <c r="I273" s="109">
        <f>SUM(I274+I283+I287+I291+I295+I298+I301)</f>
        <v>0</v>
      </c>
      <c r="J273" s="132">
        <f>SUM(J274+J283+J287+J291+J295+J298+J301)</f>
        <v>0</v>
      </c>
      <c r="K273" s="110">
        <f>SUM(K274+K283+K287+K291+K295+K298+K301)</f>
        <v>0</v>
      </c>
      <c r="L273" s="110">
        <f>SUM(L274+L283+L287+L291+L295+L298+L301)</f>
        <v>0</v>
      </c>
      <c r="M273"/>
    </row>
    <row r="274" spans="1:13" hidden="1">
      <c r="A274" s="60">
        <v>3</v>
      </c>
      <c r="B274" s="61">
        <v>2</v>
      </c>
      <c r="C274" s="61">
        <v>2</v>
      </c>
      <c r="D274" s="61">
        <v>1</v>
      </c>
      <c r="E274" s="61"/>
      <c r="F274" s="62"/>
      <c r="G274" s="52" t="s">
        <v>191</v>
      </c>
      <c r="H274" s="45">
        <v>240</v>
      </c>
      <c r="I274" s="109">
        <f>I275</f>
        <v>0</v>
      </c>
      <c r="J274" s="109">
        <f>J275</f>
        <v>0</v>
      </c>
      <c r="K274" s="109">
        <f>K275</f>
        <v>0</v>
      </c>
      <c r="L274" s="109">
        <f>L275</f>
        <v>0</v>
      </c>
    </row>
    <row r="275" spans="1:13" hidden="1">
      <c r="A275" s="59">
        <v>3</v>
      </c>
      <c r="B275" s="60">
        <v>2</v>
      </c>
      <c r="C275" s="61">
        <v>2</v>
      </c>
      <c r="D275" s="61">
        <v>1</v>
      </c>
      <c r="E275" s="61">
        <v>1</v>
      </c>
      <c r="F275" s="62"/>
      <c r="G275" s="52" t="s">
        <v>169</v>
      </c>
      <c r="H275" s="45">
        <v>241</v>
      </c>
      <c r="I275" s="109">
        <f>SUM(I276)</f>
        <v>0</v>
      </c>
      <c r="J275" s="109">
        <f>SUM(J276)</f>
        <v>0</v>
      </c>
      <c r="K275" s="109">
        <f>SUM(K276)</f>
        <v>0</v>
      </c>
      <c r="L275" s="109">
        <f>SUM(L276)</f>
        <v>0</v>
      </c>
    </row>
    <row r="276" spans="1:13" hidden="1">
      <c r="A276" s="59">
        <v>3</v>
      </c>
      <c r="B276" s="60">
        <v>2</v>
      </c>
      <c r="C276" s="61">
        <v>2</v>
      </c>
      <c r="D276" s="61">
        <v>1</v>
      </c>
      <c r="E276" s="61">
        <v>1</v>
      </c>
      <c r="F276" s="62">
        <v>1</v>
      </c>
      <c r="G276" s="52" t="s">
        <v>169</v>
      </c>
      <c r="H276" s="45">
        <v>242</v>
      </c>
      <c r="I276" s="113">
        <v>0</v>
      </c>
      <c r="J276" s="113">
        <v>0</v>
      </c>
      <c r="K276" s="113">
        <v>0</v>
      </c>
      <c r="L276" s="113">
        <v>0</v>
      </c>
    </row>
    <row r="277" spans="1:13" ht="24" hidden="1" customHeight="1">
      <c r="A277" s="59">
        <v>3</v>
      </c>
      <c r="B277" s="60">
        <v>2</v>
      </c>
      <c r="C277" s="61">
        <v>2</v>
      </c>
      <c r="D277" s="61">
        <v>1</v>
      </c>
      <c r="E277" s="61">
        <v>2</v>
      </c>
      <c r="F277" s="62"/>
      <c r="G277" s="52" t="s">
        <v>192</v>
      </c>
      <c r="H277" s="45">
        <v>243</v>
      </c>
      <c r="I277" s="109">
        <f>SUM(I278:I279)</f>
        <v>0</v>
      </c>
      <c r="J277" s="109">
        <f>SUM(J278:J279)</f>
        <v>0</v>
      </c>
      <c r="K277" s="109">
        <f>SUM(K278:K279)</f>
        <v>0</v>
      </c>
      <c r="L277" s="109">
        <f>SUM(L278:L279)</f>
        <v>0</v>
      </c>
      <c r="M277"/>
    </row>
    <row r="278" spans="1:13" ht="24" hidden="1" customHeight="1">
      <c r="A278" s="59">
        <v>3</v>
      </c>
      <c r="B278" s="60">
        <v>2</v>
      </c>
      <c r="C278" s="61">
        <v>2</v>
      </c>
      <c r="D278" s="61">
        <v>1</v>
      </c>
      <c r="E278" s="61">
        <v>2</v>
      </c>
      <c r="F278" s="62">
        <v>1</v>
      </c>
      <c r="G278" s="52" t="s">
        <v>171</v>
      </c>
      <c r="H278" s="45">
        <v>244</v>
      </c>
      <c r="I278" s="113">
        <v>0</v>
      </c>
      <c r="J278" s="112">
        <v>0</v>
      </c>
      <c r="K278" s="113">
        <v>0</v>
      </c>
      <c r="L278" s="113">
        <v>0</v>
      </c>
      <c r="M278"/>
    </row>
    <row r="279" spans="1:13" ht="32.25" hidden="1" customHeight="1">
      <c r="A279" s="59">
        <v>3</v>
      </c>
      <c r="B279" s="60">
        <v>2</v>
      </c>
      <c r="C279" s="61">
        <v>2</v>
      </c>
      <c r="D279" s="61">
        <v>1</v>
      </c>
      <c r="E279" s="61">
        <v>2</v>
      </c>
      <c r="F279" s="62">
        <v>2</v>
      </c>
      <c r="G279" s="52" t="s">
        <v>172</v>
      </c>
      <c r="H279" s="45">
        <v>245</v>
      </c>
      <c r="I279" s="113">
        <v>0</v>
      </c>
      <c r="J279" s="112">
        <v>0</v>
      </c>
      <c r="K279" s="113">
        <v>0</v>
      </c>
      <c r="L279" s="113">
        <v>0</v>
      </c>
      <c r="M279"/>
    </row>
    <row r="280" spans="1:13" ht="27" hidden="1" customHeight="1">
      <c r="A280" s="59">
        <v>3</v>
      </c>
      <c r="B280" s="60">
        <v>2</v>
      </c>
      <c r="C280" s="61">
        <v>2</v>
      </c>
      <c r="D280" s="61">
        <v>1</v>
      </c>
      <c r="E280" s="61">
        <v>3</v>
      </c>
      <c r="F280" s="62"/>
      <c r="G280" s="52" t="s">
        <v>173</v>
      </c>
      <c r="H280" s="45">
        <v>246</v>
      </c>
      <c r="I280" s="109">
        <f>SUM(I281:I282)</f>
        <v>0</v>
      </c>
      <c r="J280" s="109">
        <f>SUM(J281:J282)</f>
        <v>0</v>
      </c>
      <c r="K280" s="109">
        <f>SUM(K281:K282)</f>
        <v>0</v>
      </c>
      <c r="L280" s="109">
        <f>SUM(L281:L282)</f>
        <v>0</v>
      </c>
      <c r="M280"/>
    </row>
    <row r="281" spans="1:13" ht="27.75" hidden="1" customHeight="1">
      <c r="A281" s="59">
        <v>3</v>
      </c>
      <c r="B281" s="60">
        <v>2</v>
      </c>
      <c r="C281" s="61">
        <v>2</v>
      </c>
      <c r="D281" s="61">
        <v>1</v>
      </c>
      <c r="E281" s="61">
        <v>3</v>
      </c>
      <c r="F281" s="62">
        <v>1</v>
      </c>
      <c r="G281" s="52" t="s">
        <v>174</v>
      </c>
      <c r="H281" s="45">
        <v>247</v>
      </c>
      <c r="I281" s="113">
        <v>0</v>
      </c>
      <c r="J281" s="112">
        <v>0</v>
      </c>
      <c r="K281" s="113">
        <v>0</v>
      </c>
      <c r="L281" s="113">
        <v>0</v>
      </c>
      <c r="M281"/>
    </row>
    <row r="282" spans="1:13" ht="27" hidden="1" customHeight="1">
      <c r="A282" s="59">
        <v>3</v>
      </c>
      <c r="B282" s="60">
        <v>2</v>
      </c>
      <c r="C282" s="61">
        <v>2</v>
      </c>
      <c r="D282" s="61">
        <v>1</v>
      </c>
      <c r="E282" s="61">
        <v>3</v>
      </c>
      <c r="F282" s="62">
        <v>2</v>
      </c>
      <c r="G282" s="52" t="s">
        <v>193</v>
      </c>
      <c r="H282" s="45">
        <v>248</v>
      </c>
      <c r="I282" s="113">
        <v>0</v>
      </c>
      <c r="J282" s="112">
        <v>0</v>
      </c>
      <c r="K282" s="113">
        <v>0</v>
      </c>
      <c r="L282" s="113">
        <v>0</v>
      </c>
      <c r="M282"/>
    </row>
    <row r="283" spans="1:13" ht="25.5" hidden="1" customHeight="1">
      <c r="A283" s="59">
        <v>3</v>
      </c>
      <c r="B283" s="60">
        <v>2</v>
      </c>
      <c r="C283" s="61">
        <v>2</v>
      </c>
      <c r="D283" s="61">
        <v>2</v>
      </c>
      <c r="E283" s="61"/>
      <c r="F283" s="62"/>
      <c r="G283" s="52" t="s">
        <v>194</v>
      </c>
      <c r="H283" s="45">
        <v>249</v>
      </c>
      <c r="I283" s="109">
        <f>I284</f>
        <v>0</v>
      </c>
      <c r="J283" s="110">
        <f>J284</f>
        <v>0</v>
      </c>
      <c r="K283" s="109">
        <f>K284</f>
        <v>0</v>
      </c>
      <c r="L283" s="110">
        <f>L284</f>
        <v>0</v>
      </c>
      <c r="M283"/>
    </row>
    <row r="284" spans="1:13" ht="32.25" hidden="1" customHeight="1">
      <c r="A284" s="60">
        <v>3</v>
      </c>
      <c r="B284" s="61">
        <v>2</v>
      </c>
      <c r="C284" s="48">
        <v>2</v>
      </c>
      <c r="D284" s="48">
        <v>2</v>
      </c>
      <c r="E284" s="48">
        <v>1</v>
      </c>
      <c r="F284" s="50"/>
      <c r="G284" s="52" t="s">
        <v>194</v>
      </c>
      <c r="H284" s="45">
        <v>250</v>
      </c>
      <c r="I284" s="118">
        <f>SUM(I285:I286)</f>
        <v>0</v>
      </c>
      <c r="J284" s="119">
        <f>SUM(J285:J286)</f>
        <v>0</v>
      </c>
      <c r="K284" s="120">
        <f>SUM(K285:K286)</f>
        <v>0</v>
      </c>
      <c r="L284" s="120">
        <f>SUM(L285:L286)</f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2</v>
      </c>
      <c r="E285" s="61">
        <v>1</v>
      </c>
      <c r="F285" s="62">
        <v>1</v>
      </c>
      <c r="G285" s="52" t="s">
        <v>195</v>
      </c>
      <c r="H285" s="45">
        <v>251</v>
      </c>
      <c r="I285" s="113">
        <v>0</v>
      </c>
      <c r="J285" s="113">
        <v>0</v>
      </c>
      <c r="K285" s="113">
        <v>0</v>
      </c>
      <c r="L285" s="113">
        <v>0</v>
      </c>
      <c r="M285"/>
    </row>
    <row r="286" spans="1:13" ht="25.5" hidden="1" customHeight="1">
      <c r="A286" s="60">
        <v>3</v>
      </c>
      <c r="B286" s="61">
        <v>2</v>
      </c>
      <c r="C286" s="61">
        <v>2</v>
      </c>
      <c r="D286" s="61">
        <v>2</v>
      </c>
      <c r="E286" s="61">
        <v>1</v>
      </c>
      <c r="F286" s="62">
        <v>2</v>
      </c>
      <c r="G286" s="59" t="s">
        <v>196</v>
      </c>
      <c r="H286" s="45">
        <v>252</v>
      </c>
      <c r="I286" s="113">
        <v>0</v>
      </c>
      <c r="J286" s="113">
        <v>0</v>
      </c>
      <c r="K286" s="113">
        <v>0</v>
      </c>
      <c r="L286" s="113">
        <v>0</v>
      </c>
      <c r="M286"/>
    </row>
    <row r="287" spans="1:13" ht="25.5" hidden="1" customHeight="1">
      <c r="A287" s="60">
        <v>3</v>
      </c>
      <c r="B287" s="61">
        <v>2</v>
      </c>
      <c r="C287" s="61">
        <v>2</v>
      </c>
      <c r="D287" s="61">
        <v>3</v>
      </c>
      <c r="E287" s="61"/>
      <c r="F287" s="62"/>
      <c r="G287" s="52" t="s">
        <v>197</v>
      </c>
      <c r="H287" s="45">
        <v>253</v>
      </c>
      <c r="I287" s="109">
        <f>I288</f>
        <v>0</v>
      </c>
      <c r="J287" s="132">
        <f>J288</f>
        <v>0</v>
      </c>
      <c r="K287" s="110">
        <f>K288</f>
        <v>0</v>
      </c>
      <c r="L287" s="110">
        <f>L288</f>
        <v>0</v>
      </c>
      <c r="M287"/>
    </row>
    <row r="288" spans="1:13" ht="30" hidden="1" customHeight="1">
      <c r="A288" s="49">
        <v>3</v>
      </c>
      <c r="B288" s="61">
        <v>2</v>
      </c>
      <c r="C288" s="61">
        <v>2</v>
      </c>
      <c r="D288" s="61">
        <v>3</v>
      </c>
      <c r="E288" s="61">
        <v>1</v>
      </c>
      <c r="F288" s="62"/>
      <c r="G288" s="52" t="s">
        <v>197</v>
      </c>
      <c r="H288" s="45">
        <v>254</v>
      </c>
      <c r="I288" s="109">
        <f>I289+I290</f>
        <v>0</v>
      </c>
      <c r="J288" s="109">
        <f>J289+J290</f>
        <v>0</v>
      </c>
      <c r="K288" s="109">
        <f>K289+K290</f>
        <v>0</v>
      </c>
      <c r="L288" s="109">
        <f>L289+L290</f>
        <v>0</v>
      </c>
      <c r="M288"/>
    </row>
    <row r="289" spans="1:13" ht="31.5" hidden="1" customHeight="1">
      <c r="A289" s="49">
        <v>3</v>
      </c>
      <c r="B289" s="61">
        <v>2</v>
      </c>
      <c r="C289" s="61">
        <v>2</v>
      </c>
      <c r="D289" s="61">
        <v>3</v>
      </c>
      <c r="E289" s="61">
        <v>1</v>
      </c>
      <c r="F289" s="62">
        <v>1</v>
      </c>
      <c r="G289" s="52" t="s">
        <v>198</v>
      </c>
      <c r="H289" s="45">
        <v>255</v>
      </c>
      <c r="I289" s="113">
        <v>0</v>
      </c>
      <c r="J289" s="113">
        <v>0</v>
      </c>
      <c r="K289" s="113">
        <v>0</v>
      </c>
      <c r="L289" s="113">
        <v>0</v>
      </c>
      <c r="M289"/>
    </row>
    <row r="290" spans="1:13" ht="25.5" hidden="1" customHeight="1">
      <c r="A290" s="49">
        <v>3</v>
      </c>
      <c r="B290" s="61">
        <v>2</v>
      </c>
      <c r="C290" s="61">
        <v>2</v>
      </c>
      <c r="D290" s="61">
        <v>3</v>
      </c>
      <c r="E290" s="61">
        <v>1</v>
      </c>
      <c r="F290" s="62">
        <v>2</v>
      </c>
      <c r="G290" s="52" t="s">
        <v>199</v>
      </c>
      <c r="H290" s="45">
        <v>256</v>
      </c>
      <c r="I290" s="113">
        <v>0</v>
      </c>
      <c r="J290" s="113">
        <v>0</v>
      </c>
      <c r="K290" s="113">
        <v>0</v>
      </c>
      <c r="L290" s="113">
        <v>0</v>
      </c>
      <c r="M290"/>
    </row>
    <row r="291" spans="1:13" ht="27" hidden="1" customHeight="1">
      <c r="A291" s="60">
        <v>3</v>
      </c>
      <c r="B291" s="61">
        <v>2</v>
      </c>
      <c r="C291" s="61">
        <v>2</v>
      </c>
      <c r="D291" s="61">
        <v>4</v>
      </c>
      <c r="E291" s="61"/>
      <c r="F291" s="62"/>
      <c r="G291" s="52" t="s">
        <v>200</v>
      </c>
      <c r="H291" s="45">
        <v>257</v>
      </c>
      <c r="I291" s="109">
        <f>I292</f>
        <v>0</v>
      </c>
      <c r="J291" s="132">
        <f>J292</f>
        <v>0</v>
      </c>
      <c r="K291" s="110">
        <f>K292</f>
        <v>0</v>
      </c>
      <c r="L291" s="110">
        <f>L292</f>
        <v>0</v>
      </c>
      <c r="M291"/>
    </row>
    <row r="292" spans="1:13" ht="25.5" hidden="1">
      <c r="A292" s="60">
        <v>3</v>
      </c>
      <c r="B292" s="61">
        <v>2</v>
      </c>
      <c r="C292" s="61">
        <v>2</v>
      </c>
      <c r="D292" s="61">
        <v>4</v>
      </c>
      <c r="E292" s="61">
        <v>1</v>
      </c>
      <c r="F292" s="62"/>
      <c r="G292" s="52" t="s">
        <v>200</v>
      </c>
      <c r="H292" s="45">
        <v>258</v>
      </c>
      <c r="I292" s="109">
        <f>SUM(I293:I294)</f>
        <v>0</v>
      </c>
      <c r="J292" s="132">
        <f>SUM(J293:J294)</f>
        <v>0</v>
      </c>
      <c r="K292" s="110">
        <f>SUM(K293:K294)</f>
        <v>0</v>
      </c>
      <c r="L292" s="110">
        <f>SUM(L293:L294)</f>
        <v>0</v>
      </c>
    </row>
    <row r="293" spans="1:13" ht="30.75" hidden="1" customHeight="1">
      <c r="A293" s="60">
        <v>3</v>
      </c>
      <c r="B293" s="61">
        <v>2</v>
      </c>
      <c r="C293" s="61">
        <v>2</v>
      </c>
      <c r="D293" s="61">
        <v>4</v>
      </c>
      <c r="E293" s="61">
        <v>1</v>
      </c>
      <c r="F293" s="62">
        <v>1</v>
      </c>
      <c r="G293" s="52" t="s">
        <v>201</v>
      </c>
      <c r="H293" s="45">
        <v>259</v>
      </c>
      <c r="I293" s="113">
        <v>0</v>
      </c>
      <c r="J293" s="113">
        <v>0</v>
      </c>
      <c r="K293" s="113">
        <v>0</v>
      </c>
      <c r="L293" s="113">
        <v>0</v>
      </c>
      <c r="M293"/>
    </row>
    <row r="294" spans="1:13" ht="27.75" hidden="1" customHeight="1">
      <c r="A294" s="49">
        <v>3</v>
      </c>
      <c r="B294" s="48">
        <v>2</v>
      </c>
      <c r="C294" s="48">
        <v>2</v>
      </c>
      <c r="D294" s="48">
        <v>4</v>
      </c>
      <c r="E294" s="48">
        <v>1</v>
      </c>
      <c r="F294" s="50">
        <v>2</v>
      </c>
      <c r="G294" s="59" t="s">
        <v>202</v>
      </c>
      <c r="H294" s="45">
        <v>260</v>
      </c>
      <c r="I294" s="113">
        <v>0</v>
      </c>
      <c r="J294" s="113">
        <v>0</v>
      </c>
      <c r="K294" s="113">
        <v>0</v>
      </c>
      <c r="L294" s="113">
        <v>0</v>
      </c>
      <c r="M294"/>
    </row>
    <row r="295" spans="1:13" ht="28.5" hidden="1" customHeight="1">
      <c r="A295" s="60">
        <v>3</v>
      </c>
      <c r="B295" s="61">
        <v>2</v>
      </c>
      <c r="C295" s="61">
        <v>2</v>
      </c>
      <c r="D295" s="61">
        <v>5</v>
      </c>
      <c r="E295" s="61"/>
      <c r="F295" s="62"/>
      <c r="G295" s="52" t="s">
        <v>203</v>
      </c>
      <c r="H295" s="45">
        <v>261</v>
      </c>
      <c r="I295" s="109">
        <f t="shared" ref="I295:L296" si="28">I296</f>
        <v>0</v>
      </c>
      <c r="J295" s="132">
        <f t="shared" si="28"/>
        <v>0</v>
      </c>
      <c r="K295" s="110">
        <f t="shared" si="28"/>
        <v>0</v>
      </c>
      <c r="L295" s="110">
        <f t="shared" si="28"/>
        <v>0</v>
      </c>
      <c r="M295"/>
    </row>
    <row r="296" spans="1:13" ht="26.25" hidden="1" customHeight="1">
      <c r="A296" s="60">
        <v>3</v>
      </c>
      <c r="B296" s="61">
        <v>2</v>
      </c>
      <c r="C296" s="61">
        <v>2</v>
      </c>
      <c r="D296" s="61">
        <v>5</v>
      </c>
      <c r="E296" s="61">
        <v>1</v>
      </c>
      <c r="F296" s="62"/>
      <c r="G296" s="52" t="s">
        <v>203</v>
      </c>
      <c r="H296" s="45">
        <v>262</v>
      </c>
      <c r="I296" s="109">
        <f t="shared" si="28"/>
        <v>0</v>
      </c>
      <c r="J296" s="132">
        <f t="shared" si="28"/>
        <v>0</v>
      </c>
      <c r="K296" s="110">
        <f t="shared" si="28"/>
        <v>0</v>
      </c>
      <c r="L296" s="110">
        <f t="shared" si="28"/>
        <v>0</v>
      </c>
      <c r="M296"/>
    </row>
    <row r="297" spans="1:13" ht="26.25" hidden="1" customHeight="1">
      <c r="A297" s="60">
        <v>3</v>
      </c>
      <c r="B297" s="61">
        <v>2</v>
      </c>
      <c r="C297" s="61">
        <v>2</v>
      </c>
      <c r="D297" s="61">
        <v>5</v>
      </c>
      <c r="E297" s="61">
        <v>1</v>
      </c>
      <c r="F297" s="62">
        <v>1</v>
      </c>
      <c r="G297" s="52" t="s">
        <v>203</v>
      </c>
      <c r="H297" s="45">
        <v>263</v>
      </c>
      <c r="I297" s="113">
        <v>0</v>
      </c>
      <c r="J297" s="113">
        <v>0</v>
      </c>
      <c r="K297" s="113">
        <v>0</v>
      </c>
      <c r="L297" s="113">
        <v>0</v>
      </c>
      <c r="M297"/>
    </row>
    <row r="298" spans="1:13" ht="26.25" hidden="1" customHeight="1">
      <c r="A298" s="60">
        <v>3</v>
      </c>
      <c r="B298" s="61">
        <v>2</v>
      </c>
      <c r="C298" s="61">
        <v>2</v>
      </c>
      <c r="D298" s="61">
        <v>6</v>
      </c>
      <c r="E298" s="61"/>
      <c r="F298" s="62"/>
      <c r="G298" s="52" t="s">
        <v>186</v>
      </c>
      <c r="H298" s="45">
        <v>264</v>
      </c>
      <c r="I298" s="109">
        <f t="shared" ref="I298:L299" si="29">I299</f>
        <v>0</v>
      </c>
      <c r="J298" s="135">
        <f t="shared" si="29"/>
        <v>0</v>
      </c>
      <c r="K298" s="110">
        <f t="shared" si="29"/>
        <v>0</v>
      </c>
      <c r="L298" s="110">
        <f t="shared" si="29"/>
        <v>0</v>
      </c>
      <c r="M298"/>
    </row>
    <row r="299" spans="1:13" ht="30" hidden="1" customHeight="1">
      <c r="A299" s="60">
        <v>3</v>
      </c>
      <c r="B299" s="61">
        <v>2</v>
      </c>
      <c r="C299" s="61">
        <v>2</v>
      </c>
      <c r="D299" s="61">
        <v>6</v>
      </c>
      <c r="E299" s="61">
        <v>1</v>
      </c>
      <c r="F299" s="62"/>
      <c r="G299" s="52" t="s">
        <v>186</v>
      </c>
      <c r="H299" s="45">
        <v>265</v>
      </c>
      <c r="I299" s="109">
        <f t="shared" si="29"/>
        <v>0</v>
      </c>
      <c r="J299" s="135">
        <f t="shared" si="29"/>
        <v>0</v>
      </c>
      <c r="K299" s="110">
        <f t="shared" si="29"/>
        <v>0</v>
      </c>
      <c r="L299" s="110">
        <f t="shared" si="29"/>
        <v>0</v>
      </c>
      <c r="M299"/>
    </row>
    <row r="300" spans="1:13" ht="24.75" hidden="1" customHeight="1">
      <c r="A300" s="60">
        <v>3</v>
      </c>
      <c r="B300" s="85">
        <v>2</v>
      </c>
      <c r="C300" s="85">
        <v>2</v>
      </c>
      <c r="D300" s="61">
        <v>6</v>
      </c>
      <c r="E300" s="85">
        <v>1</v>
      </c>
      <c r="F300" s="86">
        <v>1</v>
      </c>
      <c r="G300" s="78" t="s">
        <v>186</v>
      </c>
      <c r="H300" s="45">
        <v>266</v>
      </c>
      <c r="I300" s="113">
        <v>0</v>
      </c>
      <c r="J300" s="113">
        <v>0</v>
      </c>
      <c r="K300" s="113">
        <v>0</v>
      </c>
      <c r="L300" s="113">
        <v>0</v>
      </c>
      <c r="M300"/>
    </row>
    <row r="301" spans="1:13" ht="29.25" hidden="1" customHeight="1">
      <c r="A301" s="59">
        <v>3</v>
      </c>
      <c r="B301" s="60">
        <v>2</v>
      </c>
      <c r="C301" s="61">
        <v>2</v>
      </c>
      <c r="D301" s="61">
        <v>7</v>
      </c>
      <c r="E301" s="61"/>
      <c r="F301" s="62"/>
      <c r="G301" s="52" t="s">
        <v>187</v>
      </c>
      <c r="H301" s="45">
        <v>267</v>
      </c>
      <c r="I301" s="109">
        <f>I302</f>
        <v>0</v>
      </c>
      <c r="J301" s="135">
        <f>J302</f>
        <v>0</v>
      </c>
      <c r="K301" s="110">
        <f>K302</f>
        <v>0</v>
      </c>
      <c r="L301" s="110">
        <f>L302</f>
        <v>0</v>
      </c>
      <c r="M301"/>
    </row>
    <row r="302" spans="1:13" ht="26.25" hidden="1" customHeight="1">
      <c r="A302" s="59">
        <v>3</v>
      </c>
      <c r="B302" s="60">
        <v>2</v>
      </c>
      <c r="C302" s="61">
        <v>2</v>
      </c>
      <c r="D302" s="61">
        <v>7</v>
      </c>
      <c r="E302" s="61">
        <v>1</v>
      </c>
      <c r="F302" s="62"/>
      <c r="G302" s="52" t="s">
        <v>187</v>
      </c>
      <c r="H302" s="45">
        <v>268</v>
      </c>
      <c r="I302" s="109">
        <f>I303+I304</f>
        <v>0</v>
      </c>
      <c r="J302" s="109">
        <f>J303+J304</f>
        <v>0</v>
      </c>
      <c r="K302" s="109">
        <f>K303+K304</f>
        <v>0</v>
      </c>
      <c r="L302" s="109">
        <f>L303+L304</f>
        <v>0</v>
      </c>
      <c r="M302"/>
    </row>
    <row r="303" spans="1:13" ht="27.75" hidden="1" customHeight="1">
      <c r="A303" s="59">
        <v>3</v>
      </c>
      <c r="B303" s="60">
        <v>2</v>
      </c>
      <c r="C303" s="60">
        <v>2</v>
      </c>
      <c r="D303" s="61">
        <v>7</v>
      </c>
      <c r="E303" s="61">
        <v>1</v>
      </c>
      <c r="F303" s="62">
        <v>1</v>
      </c>
      <c r="G303" s="52" t="s">
        <v>188</v>
      </c>
      <c r="H303" s="45">
        <v>269</v>
      </c>
      <c r="I303" s="113">
        <v>0</v>
      </c>
      <c r="J303" s="113">
        <v>0</v>
      </c>
      <c r="K303" s="113">
        <v>0</v>
      </c>
      <c r="L303" s="113">
        <v>0</v>
      </c>
      <c r="M303"/>
    </row>
    <row r="304" spans="1:13" ht="25.5" hidden="1" customHeight="1">
      <c r="A304" s="59">
        <v>3</v>
      </c>
      <c r="B304" s="60">
        <v>2</v>
      </c>
      <c r="C304" s="60">
        <v>2</v>
      </c>
      <c r="D304" s="61">
        <v>7</v>
      </c>
      <c r="E304" s="61">
        <v>1</v>
      </c>
      <c r="F304" s="62">
        <v>2</v>
      </c>
      <c r="G304" s="52" t="s">
        <v>189</v>
      </c>
      <c r="H304" s="45">
        <v>270</v>
      </c>
      <c r="I304" s="113">
        <v>0</v>
      </c>
      <c r="J304" s="113">
        <v>0</v>
      </c>
      <c r="K304" s="113">
        <v>0</v>
      </c>
      <c r="L304" s="113">
        <v>0</v>
      </c>
      <c r="M304"/>
    </row>
    <row r="305" spans="1:13" ht="30" hidden="1" customHeight="1">
      <c r="A305" s="54">
        <v>3</v>
      </c>
      <c r="B305" s="54">
        <v>3</v>
      </c>
      <c r="C305" s="41"/>
      <c r="D305" s="42"/>
      <c r="E305" s="42"/>
      <c r="F305" s="44"/>
      <c r="G305" s="43" t="s">
        <v>204</v>
      </c>
      <c r="H305" s="45">
        <v>271</v>
      </c>
      <c r="I305" s="109">
        <f>SUM(I306+I338)</f>
        <v>0</v>
      </c>
      <c r="J305" s="135">
        <f>SUM(J306+J338)</f>
        <v>0</v>
      </c>
      <c r="K305" s="110">
        <f>SUM(K306+K338)</f>
        <v>0</v>
      </c>
      <c r="L305" s="110">
        <f>SUM(L306+L338)</f>
        <v>0</v>
      </c>
      <c r="M305"/>
    </row>
    <row r="306" spans="1:13" ht="40.5" hidden="1" customHeight="1">
      <c r="A306" s="59">
        <v>3</v>
      </c>
      <c r="B306" s="59">
        <v>3</v>
      </c>
      <c r="C306" s="60">
        <v>1</v>
      </c>
      <c r="D306" s="61"/>
      <c r="E306" s="61"/>
      <c r="F306" s="62"/>
      <c r="G306" s="52" t="s">
        <v>205</v>
      </c>
      <c r="H306" s="45">
        <v>272</v>
      </c>
      <c r="I306" s="109">
        <f>SUM(I307+I316+I320+I324+I328+I331+I334)</f>
        <v>0</v>
      </c>
      <c r="J306" s="135">
        <f>SUM(J307+J316+J320+J324+J328+J331+J334)</f>
        <v>0</v>
      </c>
      <c r="K306" s="110">
        <f>SUM(K307+K316+K320+K324+K328+K331+K334)</f>
        <v>0</v>
      </c>
      <c r="L306" s="110">
        <f>SUM(L307+L316+L320+L324+L328+L331+L334)</f>
        <v>0</v>
      </c>
      <c r="M306"/>
    </row>
    <row r="307" spans="1:13" ht="29.25" hidden="1" customHeight="1">
      <c r="A307" s="59">
        <v>3</v>
      </c>
      <c r="B307" s="59">
        <v>3</v>
      </c>
      <c r="C307" s="60">
        <v>1</v>
      </c>
      <c r="D307" s="61">
        <v>1</v>
      </c>
      <c r="E307" s="61"/>
      <c r="F307" s="62"/>
      <c r="G307" s="52" t="s">
        <v>191</v>
      </c>
      <c r="H307" s="45">
        <v>273</v>
      </c>
      <c r="I307" s="109">
        <f>SUM(I308+I310+I313)</f>
        <v>0</v>
      </c>
      <c r="J307" s="109">
        <f>SUM(J308+J310+J313)</f>
        <v>0</v>
      </c>
      <c r="K307" s="109">
        <f>SUM(K308+K310+K313)</f>
        <v>0</v>
      </c>
      <c r="L307" s="109">
        <f>SUM(L308+L310+L313)</f>
        <v>0</v>
      </c>
      <c r="M307"/>
    </row>
    <row r="308" spans="1:13" ht="27" hidden="1" customHeight="1">
      <c r="A308" s="59">
        <v>3</v>
      </c>
      <c r="B308" s="59">
        <v>3</v>
      </c>
      <c r="C308" s="60">
        <v>1</v>
      </c>
      <c r="D308" s="61">
        <v>1</v>
      </c>
      <c r="E308" s="61">
        <v>1</v>
      </c>
      <c r="F308" s="62"/>
      <c r="G308" s="52" t="s">
        <v>169</v>
      </c>
      <c r="H308" s="45">
        <v>274</v>
      </c>
      <c r="I308" s="109">
        <f>SUM(I309:I309)</f>
        <v>0</v>
      </c>
      <c r="J308" s="135">
        <f>SUM(J309:J309)</f>
        <v>0</v>
      </c>
      <c r="K308" s="110">
        <f>SUM(K309:K309)</f>
        <v>0</v>
      </c>
      <c r="L308" s="110">
        <f>SUM(L309:L309)</f>
        <v>0</v>
      </c>
      <c r="M308"/>
    </row>
    <row r="309" spans="1:13" ht="28.5" hidden="1" customHeight="1">
      <c r="A309" s="59">
        <v>3</v>
      </c>
      <c r="B309" s="59">
        <v>3</v>
      </c>
      <c r="C309" s="60">
        <v>1</v>
      </c>
      <c r="D309" s="61">
        <v>1</v>
      </c>
      <c r="E309" s="61">
        <v>1</v>
      </c>
      <c r="F309" s="62">
        <v>1</v>
      </c>
      <c r="G309" s="52" t="s">
        <v>169</v>
      </c>
      <c r="H309" s="45">
        <v>275</v>
      </c>
      <c r="I309" s="113">
        <v>0</v>
      </c>
      <c r="J309" s="113">
        <v>0</v>
      </c>
      <c r="K309" s="113">
        <v>0</v>
      </c>
      <c r="L309" s="113">
        <v>0</v>
      </c>
      <c r="M309"/>
    </row>
    <row r="310" spans="1:13" ht="31.5" hidden="1" customHeight="1">
      <c r="A310" s="59">
        <v>3</v>
      </c>
      <c r="B310" s="59">
        <v>3</v>
      </c>
      <c r="C310" s="60">
        <v>1</v>
      </c>
      <c r="D310" s="61">
        <v>1</v>
      </c>
      <c r="E310" s="61">
        <v>2</v>
      </c>
      <c r="F310" s="62"/>
      <c r="G310" s="52" t="s">
        <v>192</v>
      </c>
      <c r="H310" s="45">
        <v>276</v>
      </c>
      <c r="I310" s="109">
        <f>SUM(I311:I312)</f>
        <v>0</v>
      </c>
      <c r="J310" s="109">
        <f>SUM(J311:J312)</f>
        <v>0</v>
      </c>
      <c r="K310" s="109">
        <f>SUM(K311:K312)</f>
        <v>0</v>
      </c>
      <c r="L310" s="109">
        <f>SUM(L311:L312)</f>
        <v>0</v>
      </c>
      <c r="M310"/>
    </row>
    <row r="311" spans="1:13" ht="25.5" hidden="1" customHeight="1">
      <c r="A311" s="59">
        <v>3</v>
      </c>
      <c r="B311" s="59">
        <v>3</v>
      </c>
      <c r="C311" s="60">
        <v>1</v>
      </c>
      <c r="D311" s="61">
        <v>1</v>
      </c>
      <c r="E311" s="61">
        <v>2</v>
      </c>
      <c r="F311" s="62">
        <v>1</v>
      </c>
      <c r="G311" s="52" t="s">
        <v>171</v>
      </c>
      <c r="H311" s="45">
        <v>277</v>
      </c>
      <c r="I311" s="113">
        <v>0</v>
      </c>
      <c r="J311" s="113">
        <v>0</v>
      </c>
      <c r="K311" s="113">
        <v>0</v>
      </c>
      <c r="L311" s="113">
        <v>0</v>
      </c>
      <c r="M311"/>
    </row>
    <row r="312" spans="1:13" ht="29.25" hidden="1" customHeight="1">
      <c r="A312" s="59">
        <v>3</v>
      </c>
      <c r="B312" s="59">
        <v>3</v>
      </c>
      <c r="C312" s="60">
        <v>1</v>
      </c>
      <c r="D312" s="61">
        <v>1</v>
      </c>
      <c r="E312" s="61">
        <v>2</v>
      </c>
      <c r="F312" s="62">
        <v>2</v>
      </c>
      <c r="G312" s="52" t="s">
        <v>172</v>
      </c>
      <c r="H312" s="45">
        <v>278</v>
      </c>
      <c r="I312" s="113">
        <v>0</v>
      </c>
      <c r="J312" s="113">
        <v>0</v>
      </c>
      <c r="K312" s="113">
        <v>0</v>
      </c>
      <c r="L312" s="113">
        <v>0</v>
      </c>
      <c r="M312"/>
    </row>
    <row r="313" spans="1:13" ht="28.5" hidden="1" customHeight="1">
      <c r="A313" s="59">
        <v>3</v>
      </c>
      <c r="B313" s="59">
        <v>3</v>
      </c>
      <c r="C313" s="60">
        <v>1</v>
      </c>
      <c r="D313" s="61">
        <v>1</v>
      </c>
      <c r="E313" s="61">
        <v>3</v>
      </c>
      <c r="F313" s="62"/>
      <c r="G313" s="52" t="s">
        <v>173</v>
      </c>
      <c r="H313" s="45">
        <v>279</v>
      </c>
      <c r="I313" s="109">
        <f>SUM(I314:I315)</f>
        <v>0</v>
      </c>
      <c r="J313" s="109">
        <f>SUM(J314:J315)</f>
        <v>0</v>
      </c>
      <c r="K313" s="109">
        <f>SUM(K314:K315)</f>
        <v>0</v>
      </c>
      <c r="L313" s="109">
        <f>SUM(L314:L315)</f>
        <v>0</v>
      </c>
      <c r="M313"/>
    </row>
    <row r="314" spans="1:13" ht="24.75" hidden="1" customHeight="1">
      <c r="A314" s="59">
        <v>3</v>
      </c>
      <c r="B314" s="59">
        <v>3</v>
      </c>
      <c r="C314" s="60">
        <v>1</v>
      </c>
      <c r="D314" s="61">
        <v>1</v>
      </c>
      <c r="E314" s="61">
        <v>3</v>
      </c>
      <c r="F314" s="62">
        <v>1</v>
      </c>
      <c r="G314" s="52" t="s">
        <v>174</v>
      </c>
      <c r="H314" s="45">
        <v>280</v>
      </c>
      <c r="I314" s="113">
        <v>0</v>
      </c>
      <c r="J314" s="113">
        <v>0</v>
      </c>
      <c r="K314" s="113">
        <v>0</v>
      </c>
      <c r="L314" s="113">
        <v>0</v>
      </c>
      <c r="M314"/>
    </row>
    <row r="315" spans="1:13" ht="22.5" hidden="1" customHeight="1">
      <c r="A315" s="59">
        <v>3</v>
      </c>
      <c r="B315" s="59">
        <v>3</v>
      </c>
      <c r="C315" s="60">
        <v>1</v>
      </c>
      <c r="D315" s="61">
        <v>1</v>
      </c>
      <c r="E315" s="61">
        <v>3</v>
      </c>
      <c r="F315" s="62">
        <v>2</v>
      </c>
      <c r="G315" s="52" t="s">
        <v>193</v>
      </c>
      <c r="H315" s="45">
        <v>281</v>
      </c>
      <c r="I315" s="113">
        <v>0</v>
      </c>
      <c r="J315" s="113">
        <v>0</v>
      </c>
      <c r="K315" s="113">
        <v>0</v>
      </c>
      <c r="L315" s="113">
        <v>0</v>
      </c>
      <c r="M315"/>
    </row>
    <row r="316" spans="1:13" hidden="1">
      <c r="A316" s="67">
        <v>3</v>
      </c>
      <c r="B316" s="49">
        <v>3</v>
      </c>
      <c r="C316" s="60">
        <v>1</v>
      </c>
      <c r="D316" s="61">
        <v>2</v>
      </c>
      <c r="E316" s="61"/>
      <c r="F316" s="62"/>
      <c r="G316" s="52" t="s">
        <v>206</v>
      </c>
      <c r="H316" s="45">
        <v>282</v>
      </c>
      <c r="I316" s="109">
        <f>I317</f>
        <v>0</v>
      </c>
      <c r="J316" s="135">
        <f>J317</f>
        <v>0</v>
      </c>
      <c r="K316" s="110">
        <f>K317</f>
        <v>0</v>
      </c>
      <c r="L316" s="110">
        <f>L317</f>
        <v>0</v>
      </c>
    </row>
    <row r="317" spans="1:13" ht="26.25" hidden="1" customHeight="1">
      <c r="A317" s="67">
        <v>3</v>
      </c>
      <c r="B317" s="67">
        <v>3</v>
      </c>
      <c r="C317" s="49">
        <v>1</v>
      </c>
      <c r="D317" s="48">
        <v>2</v>
      </c>
      <c r="E317" s="48">
        <v>1</v>
      </c>
      <c r="F317" s="50"/>
      <c r="G317" s="52" t="s">
        <v>206</v>
      </c>
      <c r="H317" s="45">
        <v>283</v>
      </c>
      <c r="I317" s="118">
        <f>SUM(I318:I319)</f>
        <v>0</v>
      </c>
      <c r="J317" s="136">
        <f>SUM(J318:J319)</f>
        <v>0</v>
      </c>
      <c r="K317" s="120">
        <f>SUM(K318:K319)</f>
        <v>0</v>
      </c>
      <c r="L317" s="120">
        <f>SUM(L318:L319)</f>
        <v>0</v>
      </c>
      <c r="M317"/>
    </row>
    <row r="318" spans="1:13" ht="25.5" hidden="1" customHeight="1">
      <c r="A318" s="59">
        <v>3</v>
      </c>
      <c r="B318" s="59">
        <v>3</v>
      </c>
      <c r="C318" s="60">
        <v>1</v>
      </c>
      <c r="D318" s="61">
        <v>2</v>
      </c>
      <c r="E318" s="61">
        <v>1</v>
      </c>
      <c r="F318" s="62">
        <v>1</v>
      </c>
      <c r="G318" s="52" t="s">
        <v>207</v>
      </c>
      <c r="H318" s="45">
        <v>284</v>
      </c>
      <c r="I318" s="113">
        <v>0</v>
      </c>
      <c r="J318" s="113">
        <v>0</v>
      </c>
      <c r="K318" s="113">
        <v>0</v>
      </c>
      <c r="L318" s="113">
        <v>0</v>
      </c>
      <c r="M318"/>
    </row>
    <row r="319" spans="1:13" ht="24" hidden="1" customHeight="1">
      <c r="A319" s="73">
        <v>3</v>
      </c>
      <c r="B319" s="82">
        <v>3</v>
      </c>
      <c r="C319" s="84">
        <v>1</v>
      </c>
      <c r="D319" s="85">
        <v>2</v>
      </c>
      <c r="E319" s="85">
        <v>1</v>
      </c>
      <c r="F319" s="86">
        <v>2</v>
      </c>
      <c r="G319" s="78" t="s">
        <v>208</v>
      </c>
      <c r="H319" s="45">
        <v>285</v>
      </c>
      <c r="I319" s="113">
        <v>0</v>
      </c>
      <c r="J319" s="113">
        <v>0</v>
      </c>
      <c r="K319" s="113">
        <v>0</v>
      </c>
      <c r="L319" s="113">
        <v>0</v>
      </c>
      <c r="M319"/>
    </row>
    <row r="320" spans="1:13" ht="27.75" hidden="1" customHeight="1">
      <c r="A320" s="60">
        <v>3</v>
      </c>
      <c r="B320" s="52">
        <v>3</v>
      </c>
      <c r="C320" s="60">
        <v>1</v>
      </c>
      <c r="D320" s="61">
        <v>3</v>
      </c>
      <c r="E320" s="61"/>
      <c r="F320" s="62"/>
      <c r="G320" s="52" t="s">
        <v>209</v>
      </c>
      <c r="H320" s="45">
        <v>286</v>
      </c>
      <c r="I320" s="109">
        <f>I321</f>
        <v>0</v>
      </c>
      <c r="J320" s="135">
        <f>J321</f>
        <v>0</v>
      </c>
      <c r="K320" s="110">
        <f>K321</f>
        <v>0</v>
      </c>
      <c r="L320" s="110">
        <f>L321</f>
        <v>0</v>
      </c>
      <c r="M320"/>
    </row>
    <row r="321" spans="1:13" ht="24" hidden="1" customHeight="1">
      <c r="A321" s="60">
        <v>3</v>
      </c>
      <c r="B321" s="78">
        <v>3</v>
      </c>
      <c r="C321" s="84">
        <v>1</v>
      </c>
      <c r="D321" s="85">
        <v>3</v>
      </c>
      <c r="E321" s="85">
        <v>1</v>
      </c>
      <c r="F321" s="86"/>
      <c r="G321" s="52" t="s">
        <v>209</v>
      </c>
      <c r="H321" s="45">
        <v>287</v>
      </c>
      <c r="I321" s="110">
        <f>I322+I323</f>
        <v>0</v>
      </c>
      <c r="J321" s="110">
        <f>J322+J323</f>
        <v>0</v>
      </c>
      <c r="K321" s="110">
        <f>K322+K323</f>
        <v>0</v>
      </c>
      <c r="L321" s="110">
        <f>L322+L323</f>
        <v>0</v>
      </c>
      <c r="M321"/>
    </row>
    <row r="322" spans="1:13" ht="27" hidden="1" customHeight="1">
      <c r="A322" s="60">
        <v>3</v>
      </c>
      <c r="B322" s="52">
        <v>3</v>
      </c>
      <c r="C322" s="60">
        <v>1</v>
      </c>
      <c r="D322" s="61">
        <v>3</v>
      </c>
      <c r="E322" s="61">
        <v>1</v>
      </c>
      <c r="F322" s="62">
        <v>1</v>
      </c>
      <c r="G322" s="52" t="s">
        <v>210</v>
      </c>
      <c r="H322" s="45">
        <v>288</v>
      </c>
      <c r="I322" s="131">
        <v>0</v>
      </c>
      <c r="J322" s="131">
        <v>0</v>
      </c>
      <c r="K322" s="131">
        <v>0</v>
      </c>
      <c r="L322" s="130">
        <v>0</v>
      </c>
      <c r="M322"/>
    </row>
    <row r="323" spans="1:13" ht="26.25" hidden="1" customHeight="1">
      <c r="A323" s="60">
        <v>3</v>
      </c>
      <c r="B323" s="52">
        <v>3</v>
      </c>
      <c r="C323" s="60">
        <v>1</v>
      </c>
      <c r="D323" s="61">
        <v>3</v>
      </c>
      <c r="E323" s="61">
        <v>1</v>
      </c>
      <c r="F323" s="62">
        <v>2</v>
      </c>
      <c r="G323" s="52" t="s">
        <v>211</v>
      </c>
      <c r="H323" s="45">
        <v>289</v>
      </c>
      <c r="I323" s="113">
        <v>0</v>
      </c>
      <c r="J323" s="113">
        <v>0</v>
      </c>
      <c r="K323" s="113">
        <v>0</v>
      </c>
      <c r="L323" s="113">
        <v>0</v>
      </c>
      <c r="M323"/>
    </row>
    <row r="324" spans="1:13" hidden="1">
      <c r="A324" s="60">
        <v>3</v>
      </c>
      <c r="B324" s="52">
        <v>3</v>
      </c>
      <c r="C324" s="60">
        <v>1</v>
      </c>
      <c r="D324" s="61">
        <v>4</v>
      </c>
      <c r="E324" s="61"/>
      <c r="F324" s="62"/>
      <c r="G324" s="52" t="s">
        <v>212</v>
      </c>
      <c r="H324" s="45">
        <v>290</v>
      </c>
      <c r="I324" s="109">
        <f>I325</f>
        <v>0</v>
      </c>
      <c r="J324" s="135">
        <f>J325</f>
        <v>0</v>
      </c>
      <c r="K324" s="110">
        <f>K325</f>
        <v>0</v>
      </c>
      <c r="L324" s="110">
        <f>L325</f>
        <v>0</v>
      </c>
    </row>
    <row r="325" spans="1:13" ht="31.5" hidden="1" customHeight="1">
      <c r="A325" s="59">
        <v>3</v>
      </c>
      <c r="B325" s="60">
        <v>3</v>
      </c>
      <c r="C325" s="61">
        <v>1</v>
      </c>
      <c r="D325" s="61">
        <v>4</v>
      </c>
      <c r="E325" s="61">
        <v>1</v>
      </c>
      <c r="F325" s="62"/>
      <c r="G325" s="52" t="s">
        <v>212</v>
      </c>
      <c r="H325" s="45">
        <v>291</v>
      </c>
      <c r="I325" s="109">
        <f>SUM(I326:I327)</f>
        <v>0</v>
      </c>
      <c r="J325" s="109">
        <f>SUM(J326:J327)</f>
        <v>0</v>
      </c>
      <c r="K325" s="109">
        <f>SUM(K326:K327)</f>
        <v>0</v>
      </c>
      <c r="L325" s="109">
        <f>SUM(L326:L327)</f>
        <v>0</v>
      </c>
      <c r="M325"/>
    </row>
    <row r="326" spans="1:13" ht="25.5" hidden="1">
      <c r="A326" s="59">
        <v>3</v>
      </c>
      <c r="B326" s="60">
        <v>3</v>
      </c>
      <c r="C326" s="61">
        <v>1</v>
      </c>
      <c r="D326" s="61">
        <v>4</v>
      </c>
      <c r="E326" s="61">
        <v>1</v>
      </c>
      <c r="F326" s="62">
        <v>1</v>
      </c>
      <c r="G326" s="52" t="s">
        <v>213</v>
      </c>
      <c r="H326" s="45">
        <v>292</v>
      </c>
      <c r="I326" s="112">
        <v>0</v>
      </c>
      <c r="J326" s="113">
        <v>0</v>
      </c>
      <c r="K326" s="113">
        <v>0</v>
      </c>
      <c r="L326" s="112">
        <v>0</v>
      </c>
    </row>
    <row r="327" spans="1:13" ht="30.75" hidden="1" customHeight="1">
      <c r="A327" s="60">
        <v>3</v>
      </c>
      <c r="B327" s="61">
        <v>3</v>
      </c>
      <c r="C327" s="61">
        <v>1</v>
      </c>
      <c r="D327" s="61">
        <v>4</v>
      </c>
      <c r="E327" s="61">
        <v>1</v>
      </c>
      <c r="F327" s="62">
        <v>2</v>
      </c>
      <c r="G327" s="52" t="s">
        <v>214</v>
      </c>
      <c r="H327" s="45">
        <v>293</v>
      </c>
      <c r="I327" s="113">
        <v>0</v>
      </c>
      <c r="J327" s="131">
        <v>0</v>
      </c>
      <c r="K327" s="131">
        <v>0</v>
      </c>
      <c r="L327" s="130">
        <v>0</v>
      </c>
      <c r="M327"/>
    </row>
    <row r="328" spans="1:13" ht="26.25" hidden="1" customHeight="1">
      <c r="A328" s="60">
        <v>3</v>
      </c>
      <c r="B328" s="61">
        <v>3</v>
      </c>
      <c r="C328" s="61">
        <v>1</v>
      </c>
      <c r="D328" s="61">
        <v>5</v>
      </c>
      <c r="E328" s="61"/>
      <c r="F328" s="62"/>
      <c r="G328" s="52" t="s">
        <v>215</v>
      </c>
      <c r="H328" s="45">
        <v>294</v>
      </c>
      <c r="I328" s="120">
        <f t="shared" ref="I328:L329" si="30">I329</f>
        <v>0</v>
      </c>
      <c r="J328" s="135">
        <f t="shared" si="30"/>
        <v>0</v>
      </c>
      <c r="K328" s="110">
        <f t="shared" si="30"/>
        <v>0</v>
      </c>
      <c r="L328" s="110">
        <f t="shared" si="30"/>
        <v>0</v>
      </c>
      <c r="M328"/>
    </row>
    <row r="329" spans="1:13" ht="30" hidden="1" customHeight="1">
      <c r="A329" s="49">
        <v>3</v>
      </c>
      <c r="B329" s="85">
        <v>3</v>
      </c>
      <c r="C329" s="85">
        <v>1</v>
      </c>
      <c r="D329" s="85">
        <v>5</v>
      </c>
      <c r="E329" s="85">
        <v>1</v>
      </c>
      <c r="F329" s="86"/>
      <c r="G329" s="52" t="s">
        <v>215</v>
      </c>
      <c r="H329" s="45">
        <v>295</v>
      </c>
      <c r="I329" s="110">
        <f t="shared" si="30"/>
        <v>0</v>
      </c>
      <c r="J329" s="136">
        <f t="shared" si="30"/>
        <v>0</v>
      </c>
      <c r="K329" s="120">
        <f t="shared" si="30"/>
        <v>0</v>
      </c>
      <c r="L329" s="120">
        <f t="shared" si="30"/>
        <v>0</v>
      </c>
      <c r="M329"/>
    </row>
    <row r="330" spans="1:13" ht="30" hidden="1" customHeight="1">
      <c r="A330" s="60">
        <v>3</v>
      </c>
      <c r="B330" s="61">
        <v>3</v>
      </c>
      <c r="C330" s="61">
        <v>1</v>
      </c>
      <c r="D330" s="61">
        <v>5</v>
      </c>
      <c r="E330" s="61">
        <v>1</v>
      </c>
      <c r="F330" s="62">
        <v>1</v>
      </c>
      <c r="G330" s="52" t="s">
        <v>216</v>
      </c>
      <c r="H330" s="45">
        <v>296</v>
      </c>
      <c r="I330" s="113">
        <v>0</v>
      </c>
      <c r="J330" s="131">
        <v>0</v>
      </c>
      <c r="K330" s="131">
        <v>0</v>
      </c>
      <c r="L330" s="130">
        <v>0</v>
      </c>
      <c r="M330"/>
    </row>
    <row r="331" spans="1:13" ht="30" hidden="1" customHeight="1">
      <c r="A331" s="60">
        <v>3</v>
      </c>
      <c r="B331" s="61">
        <v>3</v>
      </c>
      <c r="C331" s="61">
        <v>1</v>
      </c>
      <c r="D331" s="61">
        <v>6</v>
      </c>
      <c r="E331" s="61"/>
      <c r="F331" s="62"/>
      <c r="G331" s="52" t="s">
        <v>186</v>
      </c>
      <c r="H331" s="45">
        <v>297</v>
      </c>
      <c r="I331" s="110">
        <f t="shared" ref="I331:L332" si="31">I332</f>
        <v>0</v>
      </c>
      <c r="J331" s="135">
        <f t="shared" si="31"/>
        <v>0</v>
      </c>
      <c r="K331" s="110">
        <f t="shared" si="31"/>
        <v>0</v>
      </c>
      <c r="L331" s="110">
        <f t="shared" si="31"/>
        <v>0</v>
      </c>
      <c r="M331"/>
    </row>
    <row r="332" spans="1:13" ht="30" hidden="1" customHeight="1">
      <c r="A332" s="60">
        <v>3</v>
      </c>
      <c r="B332" s="61">
        <v>3</v>
      </c>
      <c r="C332" s="61">
        <v>1</v>
      </c>
      <c r="D332" s="61">
        <v>6</v>
      </c>
      <c r="E332" s="61">
        <v>1</v>
      </c>
      <c r="F332" s="62"/>
      <c r="G332" s="52" t="s">
        <v>186</v>
      </c>
      <c r="H332" s="45">
        <v>298</v>
      </c>
      <c r="I332" s="109">
        <f t="shared" si="31"/>
        <v>0</v>
      </c>
      <c r="J332" s="135">
        <f t="shared" si="31"/>
        <v>0</v>
      </c>
      <c r="K332" s="110">
        <f t="shared" si="31"/>
        <v>0</v>
      </c>
      <c r="L332" s="110">
        <f t="shared" si="31"/>
        <v>0</v>
      </c>
      <c r="M332"/>
    </row>
    <row r="333" spans="1:13" ht="25.5" hidden="1" customHeight="1">
      <c r="A333" s="60">
        <v>3</v>
      </c>
      <c r="B333" s="61">
        <v>3</v>
      </c>
      <c r="C333" s="61">
        <v>1</v>
      </c>
      <c r="D333" s="61">
        <v>6</v>
      </c>
      <c r="E333" s="61">
        <v>1</v>
      </c>
      <c r="F333" s="62">
        <v>1</v>
      </c>
      <c r="G333" s="52" t="s">
        <v>186</v>
      </c>
      <c r="H333" s="45">
        <v>299</v>
      </c>
      <c r="I333" s="131">
        <v>0</v>
      </c>
      <c r="J333" s="131">
        <v>0</v>
      </c>
      <c r="K333" s="131">
        <v>0</v>
      </c>
      <c r="L333" s="130">
        <v>0</v>
      </c>
      <c r="M333"/>
    </row>
    <row r="334" spans="1:13" ht="22.5" hidden="1" customHeight="1">
      <c r="A334" s="60">
        <v>3</v>
      </c>
      <c r="B334" s="61">
        <v>3</v>
      </c>
      <c r="C334" s="61">
        <v>1</v>
      </c>
      <c r="D334" s="61">
        <v>7</v>
      </c>
      <c r="E334" s="61"/>
      <c r="F334" s="62"/>
      <c r="G334" s="52" t="s">
        <v>217</v>
      </c>
      <c r="H334" s="45">
        <v>300</v>
      </c>
      <c r="I334" s="109">
        <f>I335</f>
        <v>0</v>
      </c>
      <c r="J334" s="135">
        <f>J335</f>
        <v>0</v>
      </c>
      <c r="K334" s="110">
        <f>K335</f>
        <v>0</v>
      </c>
      <c r="L334" s="110">
        <f>L335</f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2"/>
      <c r="G335" s="52" t="s">
        <v>217</v>
      </c>
      <c r="H335" s="45">
        <v>301</v>
      </c>
      <c r="I335" s="109">
        <f>I336+I337</f>
        <v>0</v>
      </c>
      <c r="J335" s="109">
        <f>J336+J337</f>
        <v>0</v>
      </c>
      <c r="K335" s="109">
        <f>K336+K337</f>
        <v>0</v>
      </c>
      <c r="L335" s="109">
        <f>L336+L337</f>
        <v>0</v>
      </c>
      <c r="M335"/>
    </row>
    <row r="336" spans="1:13" ht="27" hidden="1" customHeight="1">
      <c r="A336" s="60">
        <v>3</v>
      </c>
      <c r="B336" s="61">
        <v>3</v>
      </c>
      <c r="C336" s="61">
        <v>1</v>
      </c>
      <c r="D336" s="61">
        <v>7</v>
      </c>
      <c r="E336" s="61">
        <v>1</v>
      </c>
      <c r="F336" s="62">
        <v>1</v>
      </c>
      <c r="G336" s="52" t="s">
        <v>218</v>
      </c>
      <c r="H336" s="45">
        <v>302</v>
      </c>
      <c r="I336" s="131">
        <v>0</v>
      </c>
      <c r="J336" s="131">
        <v>0</v>
      </c>
      <c r="K336" s="131">
        <v>0</v>
      </c>
      <c r="L336" s="130">
        <v>0</v>
      </c>
      <c r="M336"/>
    </row>
    <row r="337" spans="1:16" ht="27.75" hidden="1" customHeight="1">
      <c r="A337" s="60">
        <v>3</v>
      </c>
      <c r="B337" s="61">
        <v>3</v>
      </c>
      <c r="C337" s="61">
        <v>1</v>
      </c>
      <c r="D337" s="61">
        <v>7</v>
      </c>
      <c r="E337" s="61">
        <v>1</v>
      </c>
      <c r="F337" s="62">
        <v>2</v>
      </c>
      <c r="G337" s="52" t="s">
        <v>219</v>
      </c>
      <c r="H337" s="45">
        <v>303</v>
      </c>
      <c r="I337" s="113">
        <v>0</v>
      </c>
      <c r="J337" s="113">
        <v>0</v>
      </c>
      <c r="K337" s="113">
        <v>0</v>
      </c>
      <c r="L337" s="113">
        <v>0</v>
      </c>
      <c r="M337"/>
    </row>
    <row r="338" spans="1:16" ht="38.25" hidden="1" customHeight="1">
      <c r="A338" s="60">
        <v>3</v>
      </c>
      <c r="B338" s="61">
        <v>3</v>
      </c>
      <c r="C338" s="61">
        <v>2</v>
      </c>
      <c r="D338" s="61"/>
      <c r="E338" s="61"/>
      <c r="F338" s="62"/>
      <c r="G338" s="52" t="s">
        <v>220</v>
      </c>
      <c r="H338" s="45">
        <v>304</v>
      </c>
      <c r="I338" s="109">
        <f>SUM(I339+I348+I352+I356+I360+I363+I366)</f>
        <v>0</v>
      </c>
      <c r="J338" s="135">
        <f>SUM(J339+J348+J352+J356+J360+J363+J366)</f>
        <v>0</v>
      </c>
      <c r="K338" s="110">
        <f>SUM(K339+K348+K352+K356+K360+K363+K366)</f>
        <v>0</v>
      </c>
      <c r="L338" s="110">
        <f>SUM(L339+L348+L352+L356+L360+L363+L366)</f>
        <v>0</v>
      </c>
      <c r="M338"/>
    </row>
    <row r="339" spans="1:16" ht="30" hidden="1" customHeight="1">
      <c r="A339" s="60">
        <v>3</v>
      </c>
      <c r="B339" s="61">
        <v>3</v>
      </c>
      <c r="C339" s="61">
        <v>2</v>
      </c>
      <c r="D339" s="61">
        <v>1</v>
      </c>
      <c r="E339" s="61"/>
      <c r="F339" s="62"/>
      <c r="G339" s="52" t="s">
        <v>168</v>
      </c>
      <c r="H339" s="45">
        <v>305</v>
      </c>
      <c r="I339" s="109">
        <f>I340</f>
        <v>0</v>
      </c>
      <c r="J339" s="135">
        <f>J340</f>
        <v>0</v>
      </c>
      <c r="K339" s="110">
        <f>K340</f>
        <v>0</v>
      </c>
      <c r="L339" s="110">
        <f>L340</f>
        <v>0</v>
      </c>
      <c r="M339"/>
    </row>
    <row r="340" spans="1:16" hidden="1">
      <c r="A340" s="59">
        <v>3</v>
      </c>
      <c r="B340" s="60">
        <v>3</v>
      </c>
      <c r="C340" s="61">
        <v>2</v>
      </c>
      <c r="D340" s="52">
        <v>1</v>
      </c>
      <c r="E340" s="60">
        <v>1</v>
      </c>
      <c r="F340" s="62"/>
      <c r="G340" s="52" t="s">
        <v>168</v>
      </c>
      <c r="H340" s="45">
        <v>306</v>
      </c>
      <c r="I340" s="109">
        <f t="shared" ref="I340:P340" si="32">SUM(I341:I341)</f>
        <v>0</v>
      </c>
      <c r="J340" s="109">
        <f t="shared" si="32"/>
        <v>0</v>
      </c>
      <c r="K340" s="109">
        <f t="shared" si="32"/>
        <v>0</v>
      </c>
      <c r="L340" s="109">
        <f t="shared" si="32"/>
        <v>0</v>
      </c>
      <c r="M340" s="96">
        <f t="shared" si="32"/>
        <v>0</v>
      </c>
      <c r="N340" s="96">
        <f t="shared" si="32"/>
        <v>0</v>
      </c>
      <c r="O340" s="96">
        <f t="shared" si="32"/>
        <v>0</v>
      </c>
      <c r="P340" s="96">
        <f t="shared" si="32"/>
        <v>0</v>
      </c>
    </row>
    <row r="341" spans="1:16" ht="27.75" hidden="1" customHeight="1">
      <c r="A341" s="59">
        <v>3</v>
      </c>
      <c r="B341" s="60">
        <v>3</v>
      </c>
      <c r="C341" s="61">
        <v>2</v>
      </c>
      <c r="D341" s="52">
        <v>1</v>
      </c>
      <c r="E341" s="60">
        <v>1</v>
      </c>
      <c r="F341" s="62">
        <v>1</v>
      </c>
      <c r="G341" s="52" t="s">
        <v>169</v>
      </c>
      <c r="H341" s="45">
        <v>307</v>
      </c>
      <c r="I341" s="131">
        <v>0</v>
      </c>
      <c r="J341" s="131">
        <v>0</v>
      </c>
      <c r="K341" s="131">
        <v>0</v>
      </c>
      <c r="L341" s="130">
        <v>0</v>
      </c>
      <c r="M341"/>
    </row>
    <row r="342" spans="1:16" hidden="1">
      <c r="A342" s="59">
        <v>3</v>
      </c>
      <c r="B342" s="60">
        <v>3</v>
      </c>
      <c r="C342" s="61">
        <v>2</v>
      </c>
      <c r="D342" s="52">
        <v>1</v>
      </c>
      <c r="E342" s="60">
        <v>2</v>
      </c>
      <c r="F342" s="62"/>
      <c r="G342" s="78" t="s">
        <v>192</v>
      </c>
      <c r="H342" s="45">
        <v>308</v>
      </c>
      <c r="I342" s="109">
        <f>SUM(I343:I344)</f>
        <v>0</v>
      </c>
      <c r="J342" s="109">
        <f>SUM(J343:J344)</f>
        <v>0</v>
      </c>
      <c r="K342" s="109">
        <f>SUM(K343:K344)</f>
        <v>0</v>
      </c>
      <c r="L342" s="109">
        <f>SUM(L343:L344)</f>
        <v>0</v>
      </c>
    </row>
    <row r="343" spans="1:16" ht="25.5" hidden="1">
      <c r="A343" s="59">
        <v>3</v>
      </c>
      <c r="B343" s="60">
        <v>3</v>
      </c>
      <c r="C343" s="61">
        <v>2</v>
      </c>
      <c r="D343" s="52">
        <v>1</v>
      </c>
      <c r="E343" s="60">
        <v>2</v>
      </c>
      <c r="F343" s="62">
        <v>1</v>
      </c>
      <c r="G343" s="78" t="s">
        <v>171</v>
      </c>
      <c r="H343" s="45">
        <v>309</v>
      </c>
      <c r="I343" s="131">
        <v>0</v>
      </c>
      <c r="J343" s="131">
        <v>0</v>
      </c>
      <c r="K343" s="131">
        <v>0</v>
      </c>
      <c r="L343" s="130">
        <v>0</v>
      </c>
    </row>
    <row r="344" spans="1:16" hidden="1">
      <c r="A344" s="59">
        <v>3</v>
      </c>
      <c r="B344" s="60">
        <v>3</v>
      </c>
      <c r="C344" s="61">
        <v>2</v>
      </c>
      <c r="D344" s="52">
        <v>1</v>
      </c>
      <c r="E344" s="60">
        <v>2</v>
      </c>
      <c r="F344" s="62">
        <v>2</v>
      </c>
      <c r="G344" s="78" t="s">
        <v>172</v>
      </c>
      <c r="H344" s="45">
        <v>310</v>
      </c>
      <c r="I344" s="113">
        <v>0</v>
      </c>
      <c r="J344" s="113">
        <v>0</v>
      </c>
      <c r="K344" s="113">
        <v>0</v>
      </c>
      <c r="L344" s="113">
        <v>0</v>
      </c>
    </row>
    <row r="345" spans="1:16" hidden="1">
      <c r="A345" s="59">
        <v>3</v>
      </c>
      <c r="B345" s="60">
        <v>3</v>
      </c>
      <c r="C345" s="61">
        <v>2</v>
      </c>
      <c r="D345" s="52">
        <v>1</v>
      </c>
      <c r="E345" s="60">
        <v>3</v>
      </c>
      <c r="F345" s="62"/>
      <c r="G345" s="78" t="s">
        <v>173</v>
      </c>
      <c r="H345" s="45">
        <v>311</v>
      </c>
      <c r="I345" s="109">
        <f>SUM(I346:I347)</f>
        <v>0</v>
      </c>
      <c r="J345" s="109">
        <f>SUM(J346:J347)</f>
        <v>0</v>
      </c>
      <c r="K345" s="109">
        <f>SUM(K346:K347)</f>
        <v>0</v>
      </c>
      <c r="L345" s="109">
        <f>SUM(L346:L347)</f>
        <v>0</v>
      </c>
    </row>
    <row r="346" spans="1:16" hidden="1">
      <c r="A346" s="59">
        <v>3</v>
      </c>
      <c r="B346" s="60">
        <v>3</v>
      </c>
      <c r="C346" s="61">
        <v>2</v>
      </c>
      <c r="D346" s="52">
        <v>1</v>
      </c>
      <c r="E346" s="60">
        <v>3</v>
      </c>
      <c r="F346" s="62">
        <v>1</v>
      </c>
      <c r="G346" s="78" t="s">
        <v>174</v>
      </c>
      <c r="H346" s="45">
        <v>312</v>
      </c>
      <c r="I346" s="113">
        <v>0</v>
      </c>
      <c r="J346" s="113">
        <v>0</v>
      </c>
      <c r="K346" s="113">
        <v>0</v>
      </c>
      <c r="L346" s="113">
        <v>0</v>
      </c>
    </row>
    <row r="347" spans="1:16" hidden="1">
      <c r="A347" s="59">
        <v>3</v>
      </c>
      <c r="B347" s="60">
        <v>3</v>
      </c>
      <c r="C347" s="61">
        <v>2</v>
      </c>
      <c r="D347" s="52">
        <v>1</v>
      </c>
      <c r="E347" s="60">
        <v>3</v>
      </c>
      <c r="F347" s="62">
        <v>2</v>
      </c>
      <c r="G347" s="78" t="s">
        <v>193</v>
      </c>
      <c r="H347" s="45">
        <v>313</v>
      </c>
      <c r="I347" s="117">
        <v>0</v>
      </c>
      <c r="J347" s="137">
        <v>0</v>
      </c>
      <c r="K347" s="117">
        <v>0</v>
      </c>
      <c r="L347" s="117">
        <v>0</v>
      </c>
    </row>
    <row r="348" spans="1:16" hidden="1">
      <c r="A348" s="73">
        <v>3</v>
      </c>
      <c r="B348" s="73">
        <v>3</v>
      </c>
      <c r="C348" s="84">
        <v>2</v>
      </c>
      <c r="D348" s="78">
        <v>2</v>
      </c>
      <c r="E348" s="84"/>
      <c r="F348" s="86"/>
      <c r="G348" s="78" t="s">
        <v>206</v>
      </c>
      <c r="H348" s="45">
        <v>314</v>
      </c>
      <c r="I348" s="115">
        <f>I349</f>
        <v>0</v>
      </c>
      <c r="J348" s="138">
        <f>J349</f>
        <v>0</v>
      </c>
      <c r="K348" s="116">
        <f>K349</f>
        <v>0</v>
      </c>
      <c r="L348" s="116">
        <f>L349</f>
        <v>0</v>
      </c>
    </row>
    <row r="349" spans="1:16" hidden="1">
      <c r="A349" s="59">
        <v>3</v>
      </c>
      <c r="B349" s="59">
        <v>3</v>
      </c>
      <c r="C349" s="60">
        <v>2</v>
      </c>
      <c r="D349" s="52">
        <v>2</v>
      </c>
      <c r="E349" s="60">
        <v>1</v>
      </c>
      <c r="F349" s="62"/>
      <c r="G349" s="78" t="s">
        <v>206</v>
      </c>
      <c r="H349" s="45">
        <v>315</v>
      </c>
      <c r="I349" s="109">
        <f>SUM(I350:I351)</f>
        <v>0</v>
      </c>
      <c r="J349" s="132">
        <f>SUM(J350:J351)</f>
        <v>0</v>
      </c>
      <c r="K349" s="110">
        <f>SUM(K350:K351)</f>
        <v>0</v>
      </c>
      <c r="L349" s="110">
        <f>SUM(L350:L351)</f>
        <v>0</v>
      </c>
    </row>
    <row r="350" spans="1:16" ht="25.5" hidden="1">
      <c r="A350" s="59">
        <v>3</v>
      </c>
      <c r="B350" s="59">
        <v>3</v>
      </c>
      <c r="C350" s="60">
        <v>2</v>
      </c>
      <c r="D350" s="52">
        <v>2</v>
      </c>
      <c r="E350" s="59">
        <v>1</v>
      </c>
      <c r="F350" s="69">
        <v>1</v>
      </c>
      <c r="G350" s="52" t="s">
        <v>207</v>
      </c>
      <c r="H350" s="45">
        <v>316</v>
      </c>
      <c r="I350" s="113">
        <v>0</v>
      </c>
      <c r="J350" s="113">
        <v>0</v>
      </c>
      <c r="K350" s="113">
        <v>0</v>
      </c>
      <c r="L350" s="113">
        <v>0</v>
      </c>
    </row>
    <row r="351" spans="1:16" ht="25.5" hidden="1">
      <c r="A351" s="73">
        <v>3</v>
      </c>
      <c r="B351" s="73">
        <v>3</v>
      </c>
      <c r="C351" s="74">
        <v>2</v>
      </c>
      <c r="D351" s="75">
        <v>2</v>
      </c>
      <c r="E351" s="72">
        <v>1</v>
      </c>
      <c r="F351" s="79">
        <v>2</v>
      </c>
      <c r="G351" s="72" t="s">
        <v>208</v>
      </c>
      <c r="H351" s="45">
        <v>317</v>
      </c>
      <c r="I351" s="113">
        <v>0</v>
      </c>
      <c r="J351" s="113">
        <v>0</v>
      </c>
      <c r="K351" s="113">
        <v>0</v>
      </c>
      <c r="L351" s="113">
        <v>0</v>
      </c>
    </row>
    <row r="352" spans="1:16" ht="23.25" hidden="1" customHeight="1">
      <c r="A352" s="59">
        <v>3</v>
      </c>
      <c r="B352" s="59">
        <v>3</v>
      </c>
      <c r="C352" s="60">
        <v>2</v>
      </c>
      <c r="D352" s="61">
        <v>3</v>
      </c>
      <c r="E352" s="52"/>
      <c r="F352" s="69"/>
      <c r="G352" s="52" t="s">
        <v>209</v>
      </c>
      <c r="H352" s="45">
        <v>318</v>
      </c>
      <c r="I352" s="109">
        <f>I353</f>
        <v>0</v>
      </c>
      <c r="J352" s="132">
        <f>J353</f>
        <v>0</v>
      </c>
      <c r="K352" s="110">
        <f>K353</f>
        <v>0</v>
      </c>
      <c r="L352" s="110">
        <f>L353</f>
        <v>0</v>
      </c>
      <c r="M352"/>
    </row>
    <row r="353" spans="1:13" ht="27.75" hidden="1" customHeight="1">
      <c r="A353" s="59">
        <v>3</v>
      </c>
      <c r="B353" s="59">
        <v>3</v>
      </c>
      <c r="C353" s="60">
        <v>2</v>
      </c>
      <c r="D353" s="61">
        <v>3</v>
      </c>
      <c r="E353" s="52">
        <v>1</v>
      </c>
      <c r="F353" s="69"/>
      <c r="G353" s="52" t="s">
        <v>209</v>
      </c>
      <c r="H353" s="45">
        <v>319</v>
      </c>
      <c r="I353" s="109">
        <f>I354+I355</f>
        <v>0</v>
      </c>
      <c r="J353" s="109">
        <f>J354+J355</f>
        <v>0</v>
      </c>
      <c r="K353" s="109">
        <f>K354+K355</f>
        <v>0</v>
      </c>
      <c r="L353" s="109">
        <f>L354+L355</f>
        <v>0</v>
      </c>
      <c r="M353"/>
    </row>
    <row r="354" spans="1:13" ht="28.5" hidden="1" customHeight="1">
      <c r="A354" s="59">
        <v>3</v>
      </c>
      <c r="B354" s="59">
        <v>3</v>
      </c>
      <c r="C354" s="60">
        <v>2</v>
      </c>
      <c r="D354" s="61">
        <v>3</v>
      </c>
      <c r="E354" s="52">
        <v>1</v>
      </c>
      <c r="F354" s="69">
        <v>1</v>
      </c>
      <c r="G354" s="52" t="s">
        <v>210</v>
      </c>
      <c r="H354" s="45">
        <v>320</v>
      </c>
      <c r="I354" s="131">
        <v>0</v>
      </c>
      <c r="J354" s="131">
        <v>0</v>
      </c>
      <c r="K354" s="131">
        <v>0</v>
      </c>
      <c r="L354" s="130">
        <v>0</v>
      </c>
      <c r="M354"/>
    </row>
    <row r="355" spans="1:13" ht="27.75" hidden="1" customHeight="1">
      <c r="A355" s="59">
        <v>3</v>
      </c>
      <c r="B355" s="59">
        <v>3</v>
      </c>
      <c r="C355" s="60">
        <v>2</v>
      </c>
      <c r="D355" s="61">
        <v>3</v>
      </c>
      <c r="E355" s="52">
        <v>1</v>
      </c>
      <c r="F355" s="69">
        <v>2</v>
      </c>
      <c r="G355" s="52" t="s">
        <v>211</v>
      </c>
      <c r="H355" s="45">
        <v>321</v>
      </c>
      <c r="I355" s="113">
        <v>0</v>
      </c>
      <c r="J355" s="113">
        <v>0</v>
      </c>
      <c r="K355" s="113">
        <v>0</v>
      </c>
      <c r="L355" s="113">
        <v>0</v>
      </c>
      <c r="M355"/>
    </row>
    <row r="356" spans="1:13" hidden="1">
      <c r="A356" s="59">
        <v>3</v>
      </c>
      <c r="B356" s="59">
        <v>3</v>
      </c>
      <c r="C356" s="60">
        <v>2</v>
      </c>
      <c r="D356" s="61">
        <v>4</v>
      </c>
      <c r="E356" s="61"/>
      <c r="F356" s="62"/>
      <c r="G356" s="52" t="s">
        <v>212</v>
      </c>
      <c r="H356" s="45">
        <v>322</v>
      </c>
      <c r="I356" s="109">
        <f>I357</f>
        <v>0</v>
      </c>
      <c r="J356" s="132">
        <f>J357</f>
        <v>0</v>
      </c>
      <c r="K356" s="110">
        <f>K357</f>
        <v>0</v>
      </c>
      <c r="L356" s="110">
        <f>L357</f>
        <v>0</v>
      </c>
    </row>
    <row r="357" spans="1:13" hidden="1">
      <c r="A357" s="67">
        <v>3</v>
      </c>
      <c r="B357" s="67">
        <v>3</v>
      </c>
      <c r="C357" s="49">
        <v>2</v>
      </c>
      <c r="D357" s="48">
        <v>4</v>
      </c>
      <c r="E357" s="48">
        <v>1</v>
      </c>
      <c r="F357" s="50"/>
      <c r="G357" s="52" t="s">
        <v>212</v>
      </c>
      <c r="H357" s="45">
        <v>323</v>
      </c>
      <c r="I357" s="118">
        <f>SUM(I358:I359)</f>
        <v>0</v>
      </c>
      <c r="J357" s="119">
        <f>SUM(J358:J359)</f>
        <v>0</v>
      </c>
      <c r="K357" s="120">
        <f>SUM(K358:K359)</f>
        <v>0</v>
      </c>
      <c r="L357" s="120">
        <f>SUM(L358:L359)</f>
        <v>0</v>
      </c>
    </row>
    <row r="358" spans="1:13" ht="30.75" hidden="1" customHeight="1">
      <c r="A358" s="59">
        <v>3</v>
      </c>
      <c r="B358" s="59">
        <v>3</v>
      </c>
      <c r="C358" s="60">
        <v>2</v>
      </c>
      <c r="D358" s="61">
        <v>4</v>
      </c>
      <c r="E358" s="61">
        <v>1</v>
      </c>
      <c r="F358" s="62">
        <v>1</v>
      </c>
      <c r="G358" s="52" t="s">
        <v>213</v>
      </c>
      <c r="H358" s="45">
        <v>324</v>
      </c>
      <c r="I358" s="113">
        <v>0</v>
      </c>
      <c r="J358" s="113">
        <v>0</v>
      </c>
      <c r="K358" s="113">
        <v>0</v>
      </c>
      <c r="L358" s="113">
        <v>0</v>
      </c>
      <c r="M358"/>
    </row>
    <row r="359" spans="1:13" hidden="1">
      <c r="A359" s="59">
        <v>3</v>
      </c>
      <c r="B359" s="59">
        <v>3</v>
      </c>
      <c r="C359" s="60">
        <v>2</v>
      </c>
      <c r="D359" s="61">
        <v>4</v>
      </c>
      <c r="E359" s="61">
        <v>1</v>
      </c>
      <c r="F359" s="62">
        <v>2</v>
      </c>
      <c r="G359" s="52" t="s">
        <v>221</v>
      </c>
      <c r="H359" s="45">
        <v>325</v>
      </c>
      <c r="I359" s="113">
        <v>0</v>
      </c>
      <c r="J359" s="113">
        <v>0</v>
      </c>
      <c r="K359" s="113">
        <v>0</v>
      </c>
      <c r="L359" s="113">
        <v>0</v>
      </c>
    </row>
    <row r="360" spans="1:13" hidden="1">
      <c r="A360" s="59">
        <v>3</v>
      </c>
      <c r="B360" s="59">
        <v>3</v>
      </c>
      <c r="C360" s="60">
        <v>2</v>
      </c>
      <c r="D360" s="61">
        <v>5</v>
      </c>
      <c r="E360" s="61"/>
      <c r="F360" s="62"/>
      <c r="G360" s="52" t="s">
        <v>215</v>
      </c>
      <c r="H360" s="45">
        <v>326</v>
      </c>
      <c r="I360" s="109">
        <f t="shared" ref="I360:L361" si="33">I361</f>
        <v>0</v>
      </c>
      <c r="J360" s="132">
        <f t="shared" si="33"/>
        <v>0</v>
      </c>
      <c r="K360" s="110">
        <f t="shared" si="33"/>
        <v>0</v>
      </c>
      <c r="L360" s="110">
        <f t="shared" si="33"/>
        <v>0</v>
      </c>
    </row>
    <row r="361" spans="1:13" hidden="1">
      <c r="A361" s="67">
        <v>3</v>
      </c>
      <c r="B361" s="67">
        <v>3</v>
      </c>
      <c r="C361" s="49">
        <v>2</v>
      </c>
      <c r="D361" s="48">
        <v>5</v>
      </c>
      <c r="E361" s="48">
        <v>1</v>
      </c>
      <c r="F361" s="50"/>
      <c r="G361" s="52" t="s">
        <v>215</v>
      </c>
      <c r="H361" s="45">
        <v>327</v>
      </c>
      <c r="I361" s="118">
        <f t="shared" si="33"/>
        <v>0</v>
      </c>
      <c r="J361" s="119">
        <f t="shared" si="33"/>
        <v>0</v>
      </c>
      <c r="K361" s="120">
        <f t="shared" si="33"/>
        <v>0</v>
      </c>
      <c r="L361" s="120">
        <f t="shared" si="33"/>
        <v>0</v>
      </c>
    </row>
    <row r="362" spans="1:13" hidden="1">
      <c r="A362" s="59">
        <v>3</v>
      </c>
      <c r="B362" s="59">
        <v>3</v>
      </c>
      <c r="C362" s="60">
        <v>2</v>
      </c>
      <c r="D362" s="61">
        <v>5</v>
      </c>
      <c r="E362" s="61">
        <v>1</v>
      </c>
      <c r="F362" s="62">
        <v>1</v>
      </c>
      <c r="G362" s="52" t="s">
        <v>215</v>
      </c>
      <c r="H362" s="45">
        <v>328</v>
      </c>
      <c r="I362" s="131">
        <v>0</v>
      </c>
      <c r="J362" s="131">
        <v>0</v>
      </c>
      <c r="K362" s="131">
        <v>0</v>
      </c>
      <c r="L362" s="130">
        <v>0</v>
      </c>
    </row>
    <row r="363" spans="1:13" ht="30.75" hidden="1" customHeight="1">
      <c r="A363" s="59">
        <v>3</v>
      </c>
      <c r="B363" s="59">
        <v>3</v>
      </c>
      <c r="C363" s="60">
        <v>2</v>
      </c>
      <c r="D363" s="61">
        <v>6</v>
      </c>
      <c r="E363" s="61"/>
      <c r="F363" s="62"/>
      <c r="G363" s="52" t="s">
        <v>186</v>
      </c>
      <c r="H363" s="45">
        <v>329</v>
      </c>
      <c r="I363" s="109">
        <f t="shared" ref="I363:L364" si="34">I364</f>
        <v>0</v>
      </c>
      <c r="J363" s="132">
        <f t="shared" si="34"/>
        <v>0</v>
      </c>
      <c r="K363" s="110">
        <f t="shared" si="34"/>
        <v>0</v>
      </c>
      <c r="L363" s="110">
        <f t="shared" si="34"/>
        <v>0</v>
      </c>
      <c r="M363"/>
    </row>
    <row r="364" spans="1:13" ht="25.5" hidden="1" customHeight="1">
      <c r="A364" s="59">
        <v>3</v>
      </c>
      <c r="B364" s="59">
        <v>3</v>
      </c>
      <c r="C364" s="60">
        <v>2</v>
      </c>
      <c r="D364" s="61">
        <v>6</v>
      </c>
      <c r="E364" s="61">
        <v>1</v>
      </c>
      <c r="F364" s="62"/>
      <c r="G364" s="52" t="s">
        <v>186</v>
      </c>
      <c r="H364" s="45">
        <v>330</v>
      </c>
      <c r="I364" s="109">
        <f t="shared" si="34"/>
        <v>0</v>
      </c>
      <c r="J364" s="132">
        <f t="shared" si="34"/>
        <v>0</v>
      </c>
      <c r="K364" s="110">
        <f t="shared" si="34"/>
        <v>0</v>
      </c>
      <c r="L364" s="110">
        <f t="shared" si="34"/>
        <v>0</v>
      </c>
      <c r="M364"/>
    </row>
    <row r="365" spans="1:13" ht="24" hidden="1" customHeight="1">
      <c r="A365" s="73">
        <v>3</v>
      </c>
      <c r="B365" s="73">
        <v>3</v>
      </c>
      <c r="C365" s="74">
        <v>2</v>
      </c>
      <c r="D365" s="75">
        <v>6</v>
      </c>
      <c r="E365" s="75">
        <v>1</v>
      </c>
      <c r="F365" s="87">
        <v>1</v>
      </c>
      <c r="G365" s="72" t="s">
        <v>186</v>
      </c>
      <c r="H365" s="45">
        <v>331</v>
      </c>
      <c r="I365" s="131">
        <v>0</v>
      </c>
      <c r="J365" s="131">
        <v>0</v>
      </c>
      <c r="K365" s="131">
        <v>0</v>
      </c>
      <c r="L365" s="130">
        <v>0</v>
      </c>
      <c r="M365"/>
    </row>
    <row r="366" spans="1:13" ht="28.5" hidden="1" customHeight="1">
      <c r="A366" s="59">
        <v>3</v>
      </c>
      <c r="B366" s="59">
        <v>3</v>
      </c>
      <c r="C366" s="60">
        <v>2</v>
      </c>
      <c r="D366" s="61">
        <v>7</v>
      </c>
      <c r="E366" s="61"/>
      <c r="F366" s="62"/>
      <c r="G366" s="52" t="s">
        <v>217</v>
      </c>
      <c r="H366" s="45">
        <v>332</v>
      </c>
      <c r="I366" s="109">
        <f>I367</f>
        <v>0</v>
      </c>
      <c r="J366" s="132">
        <f>J367</f>
        <v>0</v>
      </c>
      <c r="K366" s="110">
        <f>K367</f>
        <v>0</v>
      </c>
      <c r="L366" s="110">
        <f>L367</f>
        <v>0</v>
      </c>
      <c r="M366"/>
    </row>
    <row r="367" spans="1:13" ht="28.5" hidden="1" customHeight="1">
      <c r="A367" s="73">
        <v>3</v>
      </c>
      <c r="B367" s="73">
        <v>3</v>
      </c>
      <c r="C367" s="74">
        <v>2</v>
      </c>
      <c r="D367" s="75">
        <v>7</v>
      </c>
      <c r="E367" s="75">
        <v>1</v>
      </c>
      <c r="F367" s="87"/>
      <c r="G367" s="52" t="s">
        <v>217</v>
      </c>
      <c r="H367" s="45">
        <v>333</v>
      </c>
      <c r="I367" s="109">
        <f>SUM(I368:I369)</f>
        <v>0</v>
      </c>
      <c r="J367" s="109">
        <f>SUM(J368:J369)</f>
        <v>0</v>
      </c>
      <c r="K367" s="109">
        <f>SUM(K368:K369)</f>
        <v>0</v>
      </c>
      <c r="L367" s="109">
        <f>SUM(L368:L369)</f>
        <v>0</v>
      </c>
      <c r="M367"/>
    </row>
    <row r="368" spans="1:13" ht="27" hidden="1" customHeight="1">
      <c r="A368" s="59">
        <v>3</v>
      </c>
      <c r="B368" s="59">
        <v>3</v>
      </c>
      <c r="C368" s="60">
        <v>2</v>
      </c>
      <c r="D368" s="61">
        <v>7</v>
      </c>
      <c r="E368" s="61">
        <v>1</v>
      </c>
      <c r="F368" s="62">
        <v>1</v>
      </c>
      <c r="G368" s="52" t="s">
        <v>218</v>
      </c>
      <c r="H368" s="45">
        <v>334</v>
      </c>
      <c r="I368" s="131">
        <v>0</v>
      </c>
      <c r="J368" s="131">
        <v>0</v>
      </c>
      <c r="K368" s="131">
        <v>0</v>
      </c>
      <c r="L368" s="130">
        <v>0</v>
      </c>
      <c r="M368"/>
    </row>
    <row r="369" spans="1:13" ht="30" hidden="1" customHeight="1">
      <c r="A369" s="59">
        <v>3</v>
      </c>
      <c r="B369" s="59">
        <v>3</v>
      </c>
      <c r="C369" s="60">
        <v>2</v>
      </c>
      <c r="D369" s="61">
        <v>7</v>
      </c>
      <c r="E369" s="61">
        <v>1</v>
      </c>
      <c r="F369" s="62">
        <v>2</v>
      </c>
      <c r="G369" s="52" t="s">
        <v>219</v>
      </c>
      <c r="H369" s="45">
        <v>335</v>
      </c>
      <c r="I369" s="113">
        <v>0</v>
      </c>
      <c r="J369" s="113">
        <v>0</v>
      </c>
      <c r="K369" s="113">
        <v>0</v>
      </c>
      <c r="L369" s="113">
        <v>0</v>
      </c>
      <c r="M369"/>
    </row>
    <row r="370" spans="1:13" ht="39.75" customHeight="1">
      <c r="A370" s="97"/>
      <c r="B370" s="97"/>
      <c r="C370" s="98"/>
      <c r="D370" s="99"/>
      <c r="E370" s="100"/>
      <c r="F370" s="101"/>
      <c r="G370" s="102" t="s">
        <v>222</v>
      </c>
      <c r="H370" s="45">
        <v>336</v>
      </c>
      <c r="I370" s="139">
        <f>SUM(I35+I186)</f>
        <v>1084600</v>
      </c>
      <c r="J370" s="139">
        <f>SUM(J35+J186)</f>
        <v>222300</v>
      </c>
      <c r="K370" s="139">
        <f>SUM(K35+K186)</f>
        <v>194520.27</v>
      </c>
      <c r="L370" s="139">
        <f>SUM(L35+L186)</f>
        <v>194520.27</v>
      </c>
      <c r="M370"/>
    </row>
    <row r="371" spans="1:13" ht="18.75" customHeight="1">
      <c r="G371" s="46"/>
      <c r="H371" s="45"/>
      <c r="I371" s="103"/>
      <c r="J371" s="144"/>
      <c r="K371" s="144"/>
      <c r="L371" s="144"/>
    </row>
    <row r="372" spans="1:13" ht="23.25" customHeight="1">
      <c r="A372" s="363" t="s">
        <v>230</v>
      </c>
      <c r="B372" s="363"/>
      <c r="C372" s="363"/>
      <c r="D372" s="363"/>
      <c r="E372" s="363"/>
      <c r="F372" s="363"/>
      <c r="G372" s="363"/>
      <c r="H372" s="151"/>
      <c r="I372" s="104"/>
      <c r="K372" s="328" t="s">
        <v>231</v>
      </c>
      <c r="L372" s="328"/>
      <c r="M372" s="267"/>
    </row>
    <row r="373" spans="1:13" ht="21.75" customHeight="1">
      <c r="A373" s="105"/>
      <c r="B373" s="105"/>
      <c r="C373" s="105"/>
      <c r="D373" s="360" t="s">
        <v>223</v>
      </c>
      <c r="E373" s="360"/>
      <c r="F373" s="360"/>
      <c r="G373" s="360"/>
      <c r="H373"/>
      <c r="I373" s="143" t="s">
        <v>224</v>
      </c>
      <c r="K373" s="327" t="s">
        <v>225</v>
      </c>
      <c r="L373" s="327"/>
    </row>
    <row r="374" spans="1:13" ht="12.75" customHeight="1">
      <c r="I374" s="106"/>
      <c r="K374" s="106"/>
      <c r="L374" s="106"/>
    </row>
    <row r="375" spans="1:13" ht="24.75" customHeight="1">
      <c r="A375" s="362" t="s">
        <v>226</v>
      </c>
      <c r="B375" s="362"/>
      <c r="C375" s="362"/>
      <c r="D375" s="362"/>
      <c r="E375" s="362"/>
      <c r="F375" s="362"/>
      <c r="G375" s="362"/>
      <c r="I375" s="106"/>
      <c r="K375" s="361" t="s">
        <v>227</v>
      </c>
      <c r="L375" s="361"/>
    </row>
    <row r="376" spans="1:13" ht="33.75" customHeight="1">
      <c r="D376" s="329" t="s">
        <v>228</v>
      </c>
      <c r="E376" s="330"/>
      <c r="F376" s="330"/>
      <c r="G376" s="330"/>
      <c r="H376" s="107"/>
      <c r="I376" s="108" t="s">
        <v>224</v>
      </c>
      <c r="K376" s="327" t="s">
        <v>225</v>
      </c>
      <c r="L376" s="327"/>
    </row>
    <row r="377" spans="1:13" ht="7.5" customHeight="1"/>
    <row r="378" spans="1:13" ht="8.25" customHeight="1">
      <c r="H378" s="23" t="s">
        <v>229</v>
      </c>
    </row>
  </sheetData>
  <mergeCells count="32">
    <mergeCell ref="K375:L375"/>
    <mergeCell ref="A375:G375"/>
    <mergeCell ref="D376:G376"/>
    <mergeCell ref="K376:L376"/>
    <mergeCell ref="L32:L33"/>
    <mergeCell ref="A34:F34"/>
    <mergeCell ref="A372:G372"/>
    <mergeCell ref="D373:G373"/>
    <mergeCell ref="K373:L373"/>
    <mergeCell ref="A32:F33"/>
    <mergeCell ref="G32:G33"/>
    <mergeCell ref="H32:H33"/>
    <mergeCell ref="I32:J32"/>
    <mergeCell ref="K32:K33"/>
    <mergeCell ref="K372:L372"/>
    <mergeCell ref="E22:K22"/>
    <mergeCell ref="A23:L23"/>
    <mergeCell ref="A27:I27"/>
    <mergeCell ref="A28:I28"/>
    <mergeCell ref="G30:H30"/>
    <mergeCell ref="G20:K20"/>
    <mergeCell ref="I1:L1"/>
    <mergeCell ref="I2:L2"/>
    <mergeCell ref="A8:L8"/>
    <mergeCell ref="A10:L10"/>
    <mergeCell ref="A11:L11"/>
    <mergeCell ref="G13:K13"/>
    <mergeCell ref="A14:L14"/>
    <mergeCell ref="G15:K15"/>
    <mergeCell ref="G16:K16"/>
    <mergeCell ref="B17:L17"/>
    <mergeCell ref="G19:K1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132F1-117C-46B5-AFD6-127D672DDD57}">
  <dimension ref="A1:R378"/>
  <sheetViews>
    <sheetView topLeftCell="A53" workbookViewId="0">
      <selection activeCell="T370" sqref="T370"/>
    </sheetView>
  </sheetViews>
  <sheetFormatPr defaultColWidth="9.140625" defaultRowHeight="12.75"/>
  <cols>
    <col min="1" max="4" width="2" style="23" customWidth="1"/>
    <col min="5" max="5" width="2.140625" style="23" customWidth="1"/>
    <col min="6" max="6" width="3" style="148" customWidth="1"/>
    <col min="7" max="7" width="27.85546875" style="23" customWidth="1"/>
    <col min="8" max="8" width="4.42578125" style="23" customWidth="1"/>
    <col min="9" max="9" width="9.28515625" style="23" customWidth="1"/>
    <col min="10" max="10" width="11.140625" style="23" customWidth="1"/>
    <col min="11" max="11" width="12.28515625" style="23" customWidth="1"/>
    <col min="12" max="12" width="11.140625" style="23" customWidth="1"/>
    <col min="13" max="13" width="0.140625" style="23" hidden="1" customWidth="1"/>
    <col min="14" max="14" width="6.140625" style="23" hidden="1" customWidth="1"/>
    <col min="15" max="15" width="8.85546875" style="23" hidden="1" customWidth="1"/>
    <col min="16" max="16" width="9.140625" style="23"/>
    <col min="17" max="17" width="6.140625" style="23" customWidth="1"/>
    <col min="18" max="18" width="9.140625" style="23"/>
  </cols>
  <sheetData>
    <row r="1" spans="1:17" ht="24.75" customHeight="1">
      <c r="G1" s="1"/>
      <c r="H1" s="4"/>
      <c r="I1" s="350" t="s">
        <v>0</v>
      </c>
      <c r="J1" s="350"/>
      <c r="K1" s="350"/>
      <c r="L1" s="350"/>
      <c r="M1" s="3"/>
      <c r="N1" s="150"/>
      <c r="O1" s="150"/>
      <c r="P1" s="150"/>
      <c r="Q1" s="150"/>
    </row>
    <row r="2" spans="1:17" ht="22.5" customHeight="1">
      <c r="H2" s="4"/>
      <c r="I2" s="351" t="s">
        <v>1</v>
      </c>
      <c r="J2" s="351"/>
      <c r="K2" s="351"/>
      <c r="L2" s="351"/>
      <c r="M2" s="3"/>
      <c r="N2" s="150"/>
      <c r="O2" s="150"/>
      <c r="P2" s="150"/>
      <c r="Q2" s="5"/>
    </row>
    <row r="3" spans="1:17" ht="13.5" customHeight="1">
      <c r="H3" s="19"/>
      <c r="I3" s="150" t="s">
        <v>2</v>
      </c>
      <c r="J3" s="150"/>
      <c r="K3" s="2"/>
      <c r="L3" s="2"/>
      <c r="M3" s="3"/>
      <c r="N3" s="150"/>
      <c r="O3" s="150"/>
      <c r="P3" s="150"/>
      <c r="Q3" s="6"/>
    </row>
    <row r="4" spans="1:17" ht="6" customHeight="1">
      <c r="G4" s="7" t="s">
        <v>3</v>
      </c>
      <c r="H4" s="4"/>
      <c r="I4"/>
      <c r="J4" s="2"/>
      <c r="K4" s="2"/>
      <c r="L4" s="2"/>
      <c r="M4" s="3"/>
      <c r="N4" s="8"/>
      <c r="O4" s="8"/>
      <c r="P4" s="150"/>
      <c r="Q4" s="6"/>
    </row>
    <row r="5" spans="1:17" ht="5.25" customHeight="1">
      <c r="H5" s="9"/>
      <c r="I5"/>
      <c r="J5" s="2"/>
      <c r="K5" s="2"/>
      <c r="L5" s="2"/>
      <c r="M5" s="3"/>
      <c r="N5" s="150"/>
      <c r="O5" s="150"/>
      <c r="P5" s="150"/>
      <c r="Q5" s="6"/>
    </row>
    <row r="6" spans="1:17" ht="3.75" customHeight="1">
      <c r="H6" s="9"/>
      <c r="I6"/>
      <c r="J6" s="10"/>
      <c r="K6" s="2"/>
      <c r="L6" s="2"/>
      <c r="M6" s="3"/>
      <c r="N6" s="150"/>
      <c r="O6" s="150"/>
      <c r="P6" s="150"/>
    </row>
    <row r="7" spans="1:17" ht="6.75" customHeight="1">
      <c r="H7" s="9"/>
      <c r="I7"/>
      <c r="K7" s="150"/>
      <c r="L7" s="150"/>
      <c r="M7" s="3"/>
      <c r="N7" s="150"/>
      <c r="O7" s="150"/>
      <c r="P7" s="150"/>
      <c r="Q7" s="12"/>
    </row>
    <row r="8" spans="1:17" ht="31.5" customHeight="1">
      <c r="A8" s="356" t="s">
        <v>4</v>
      </c>
      <c r="B8" s="356"/>
      <c r="C8" s="356"/>
      <c r="D8" s="356"/>
      <c r="E8" s="356"/>
      <c r="F8" s="356"/>
      <c r="G8" s="356"/>
      <c r="H8" s="356"/>
      <c r="I8" s="356"/>
      <c r="J8" s="356"/>
      <c r="K8" s="356"/>
      <c r="L8" s="356"/>
      <c r="M8" s="11"/>
      <c r="N8" s="11"/>
      <c r="O8" s="11"/>
      <c r="P8" s="11"/>
      <c r="Q8" s="11"/>
    </row>
    <row r="9" spans="1:17" ht="12" customHeight="1">
      <c r="G9" s="11"/>
      <c r="H9" s="12"/>
      <c r="I9" s="12"/>
      <c r="J9" s="13"/>
      <c r="K9" s="13"/>
      <c r="L9" s="14"/>
      <c r="M9" s="3"/>
    </row>
    <row r="10" spans="1:17" ht="18" customHeight="1">
      <c r="A10" s="349" t="s">
        <v>5</v>
      </c>
      <c r="B10" s="349"/>
      <c r="C10" s="349"/>
      <c r="D10" s="349"/>
      <c r="E10" s="349"/>
      <c r="F10" s="349"/>
      <c r="G10" s="349"/>
      <c r="H10" s="349"/>
      <c r="I10" s="349"/>
      <c r="J10" s="349"/>
      <c r="K10" s="349"/>
      <c r="L10" s="349"/>
      <c r="M10" s="3"/>
    </row>
    <row r="11" spans="1:17" ht="18.75" customHeight="1">
      <c r="A11" s="353" t="s">
        <v>6</v>
      </c>
      <c r="B11" s="354"/>
      <c r="C11" s="354"/>
      <c r="D11" s="354"/>
      <c r="E11" s="354"/>
      <c r="F11" s="354"/>
      <c r="G11" s="354"/>
      <c r="H11" s="354"/>
      <c r="I11" s="354"/>
      <c r="J11" s="354"/>
      <c r="K11" s="354"/>
      <c r="L11" s="354"/>
      <c r="M11" s="3"/>
    </row>
    <row r="12" spans="1:17" ht="7.5" customHeight="1">
      <c r="A12" s="146"/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3"/>
    </row>
    <row r="13" spans="1:17" ht="14.25" customHeight="1">
      <c r="A13" s="146"/>
      <c r="B13" s="147"/>
      <c r="C13" s="147"/>
      <c r="D13" s="147"/>
      <c r="E13" s="147"/>
      <c r="F13" s="147"/>
      <c r="G13" s="355" t="s">
        <v>7</v>
      </c>
      <c r="H13" s="355"/>
      <c r="I13" s="355"/>
      <c r="J13" s="355"/>
      <c r="K13" s="355"/>
      <c r="L13" s="147"/>
      <c r="M13" s="3"/>
    </row>
    <row r="14" spans="1:17" ht="16.5" customHeight="1">
      <c r="A14" s="356" t="s">
        <v>8</v>
      </c>
      <c r="B14" s="356"/>
      <c r="C14" s="356"/>
      <c r="D14" s="356"/>
      <c r="E14" s="356"/>
      <c r="F14" s="356"/>
      <c r="G14" s="356"/>
      <c r="H14" s="356"/>
      <c r="I14" s="356"/>
      <c r="J14" s="356"/>
      <c r="K14" s="356"/>
      <c r="L14" s="356"/>
      <c r="M14" s="3"/>
      <c r="P14" s="23" t="s">
        <v>9</v>
      </c>
    </row>
    <row r="15" spans="1:17" ht="15.75" customHeight="1">
      <c r="G15" s="347" t="s">
        <v>10</v>
      </c>
      <c r="H15" s="347"/>
      <c r="I15" s="347"/>
      <c r="J15" s="347"/>
      <c r="K15" s="347"/>
      <c r="M15" s="3"/>
    </row>
    <row r="16" spans="1:17" ht="12" customHeight="1">
      <c r="G16" s="357" t="s">
        <v>11</v>
      </c>
      <c r="H16" s="357"/>
      <c r="I16" s="357"/>
      <c r="J16" s="357"/>
      <c r="K16" s="357"/>
    </row>
    <row r="17" spans="1:13" ht="12" customHeight="1">
      <c r="B17" s="356" t="s">
        <v>12</v>
      </c>
      <c r="C17" s="356"/>
      <c r="D17" s="356"/>
      <c r="E17" s="356"/>
      <c r="F17" s="356"/>
      <c r="G17" s="356"/>
      <c r="H17" s="356"/>
      <c r="I17" s="356"/>
      <c r="J17" s="356"/>
      <c r="K17" s="356"/>
      <c r="L17" s="356"/>
    </row>
    <row r="18" spans="1:13" ht="12" customHeight="1"/>
    <row r="19" spans="1:13" ht="12.75" customHeight="1">
      <c r="G19" s="347" t="s">
        <v>13</v>
      </c>
      <c r="H19" s="347"/>
      <c r="I19" s="347"/>
      <c r="J19" s="347"/>
      <c r="K19" s="347"/>
    </row>
    <row r="20" spans="1:13" ht="11.25" customHeight="1">
      <c r="G20" s="358" t="s">
        <v>14</v>
      </c>
      <c r="H20" s="358"/>
      <c r="I20" s="358"/>
      <c r="J20" s="358"/>
      <c r="K20" s="358"/>
    </row>
    <row r="21" spans="1:13" ht="11.25" customHeight="1">
      <c r="G21" s="150"/>
      <c r="H21" s="150"/>
      <c r="I21" s="150"/>
      <c r="J21" s="150"/>
      <c r="K21" s="150"/>
    </row>
    <row r="22" spans="1:13">
      <c r="B22"/>
      <c r="C22"/>
      <c r="D22"/>
      <c r="E22" s="359"/>
      <c r="F22" s="359"/>
      <c r="G22" s="359"/>
      <c r="H22" s="359"/>
      <c r="I22" s="359"/>
      <c r="J22" s="359"/>
      <c r="K22" s="359"/>
      <c r="L22"/>
    </row>
    <row r="23" spans="1:13" ht="12" customHeight="1">
      <c r="A23" s="360" t="s">
        <v>15</v>
      </c>
      <c r="B23" s="360"/>
      <c r="C23" s="360"/>
      <c r="D23" s="360"/>
      <c r="E23" s="360"/>
      <c r="F23" s="360"/>
      <c r="G23" s="360"/>
      <c r="H23" s="360"/>
      <c r="I23" s="360"/>
      <c r="J23" s="360"/>
      <c r="K23" s="360"/>
      <c r="L23" s="360"/>
      <c r="M23" s="15"/>
    </row>
    <row r="24" spans="1:13" ht="12" customHeight="1">
      <c r="F24" s="23"/>
      <c r="J24" s="16"/>
      <c r="K24" s="14"/>
      <c r="L24" s="17" t="s">
        <v>16</v>
      </c>
      <c r="M24" s="15"/>
    </row>
    <row r="25" spans="1:13" ht="11.25" customHeight="1">
      <c r="F25" s="23"/>
      <c r="J25" s="18" t="s">
        <v>17</v>
      </c>
      <c r="K25" s="19"/>
      <c r="L25" s="22"/>
      <c r="M25" s="15"/>
    </row>
    <row r="26" spans="1:13" ht="12" customHeight="1">
      <c r="E26" s="150"/>
      <c r="F26" s="149"/>
      <c r="I26" s="20"/>
      <c r="J26" s="20"/>
      <c r="K26" s="21" t="s">
        <v>18</v>
      </c>
      <c r="L26" s="22"/>
      <c r="M26" s="15"/>
    </row>
    <row r="27" spans="1:13" ht="12.75" customHeight="1">
      <c r="A27" s="323"/>
      <c r="B27" s="323"/>
      <c r="C27" s="323"/>
      <c r="D27" s="323"/>
      <c r="E27" s="323"/>
      <c r="F27" s="323"/>
      <c r="G27" s="323"/>
      <c r="H27" s="323"/>
      <c r="I27" s="323"/>
      <c r="K27" s="21" t="s">
        <v>19</v>
      </c>
      <c r="L27" s="24" t="s">
        <v>20</v>
      </c>
      <c r="M27" s="15"/>
    </row>
    <row r="28" spans="1:13" ht="43.5" customHeight="1">
      <c r="A28" s="323" t="s">
        <v>234</v>
      </c>
      <c r="B28" s="323"/>
      <c r="C28" s="323"/>
      <c r="D28" s="323"/>
      <c r="E28" s="323"/>
      <c r="F28" s="323"/>
      <c r="G28" s="323"/>
      <c r="H28" s="323"/>
      <c r="I28" s="323"/>
      <c r="J28" s="145" t="s">
        <v>21</v>
      </c>
      <c r="K28" s="25"/>
      <c r="L28" s="22"/>
      <c r="M28" s="15"/>
    </row>
    <row r="29" spans="1:13" ht="12.75" customHeight="1">
      <c r="F29" s="23"/>
      <c r="G29" s="26" t="s">
        <v>22</v>
      </c>
      <c r="H29" s="97" t="s">
        <v>232</v>
      </c>
      <c r="I29" s="98"/>
      <c r="J29" s="27"/>
      <c r="K29" s="22"/>
      <c r="L29" s="22"/>
      <c r="M29" s="15"/>
    </row>
    <row r="30" spans="1:13" ht="13.5" customHeight="1">
      <c r="F30" s="23"/>
      <c r="G30" s="352" t="s">
        <v>23</v>
      </c>
      <c r="H30" s="352"/>
      <c r="I30" s="140"/>
      <c r="J30" s="141"/>
      <c r="K30" s="142"/>
      <c r="L30" s="142"/>
      <c r="M30" s="15"/>
    </row>
    <row r="31" spans="1:13" ht="14.25" customHeight="1">
      <c r="A31" s="28" t="s">
        <v>233</v>
      </c>
      <c r="B31" s="28"/>
      <c r="C31" s="28"/>
      <c r="D31" s="28"/>
      <c r="E31" s="28"/>
      <c r="F31" s="29"/>
      <c r="G31" s="30"/>
      <c r="I31" s="30"/>
      <c r="J31" s="30"/>
      <c r="K31" s="31"/>
      <c r="L31" s="32" t="s">
        <v>24</v>
      </c>
      <c r="M31" s="33"/>
    </row>
    <row r="32" spans="1:13" ht="24" customHeight="1">
      <c r="A32" s="331" t="s">
        <v>25</v>
      </c>
      <c r="B32" s="332"/>
      <c r="C32" s="332"/>
      <c r="D32" s="332"/>
      <c r="E32" s="332"/>
      <c r="F32" s="332"/>
      <c r="G32" s="335" t="s">
        <v>26</v>
      </c>
      <c r="H32" s="337" t="s">
        <v>27</v>
      </c>
      <c r="I32" s="339" t="s">
        <v>28</v>
      </c>
      <c r="J32" s="340"/>
      <c r="K32" s="341" t="s">
        <v>29</v>
      </c>
      <c r="L32" s="343" t="s">
        <v>30</v>
      </c>
      <c r="M32" s="33"/>
    </row>
    <row r="33" spans="1:18" ht="46.5" customHeight="1">
      <c r="A33" s="333"/>
      <c r="B33" s="334"/>
      <c r="C33" s="334"/>
      <c r="D33" s="334"/>
      <c r="E33" s="334"/>
      <c r="F33" s="334"/>
      <c r="G33" s="336"/>
      <c r="H33" s="338"/>
      <c r="I33" s="34" t="s">
        <v>31</v>
      </c>
      <c r="J33" s="35" t="s">
        <v>32</v>
      </c>
      <c r="K33" s="342"/>
      <c r="L33" s="344"/>
    </row>
    <row r="34" spans="1:18" ht="11.25" customHeight="1">
      <c r="A34" s="324" t="s">
        <v>33</v>
      </c>
      <c r="B34" s="325"/>
      <c r="C34" s="325"/>
      <c r="D34" s="325"/>
      <c r="E34" s="325"/>
      <c r="F34" s="326"/>
      <c r="G34" s="36">
        <v>2</v>
      </c>
      <c r="H34" s="37">
        <v>3</v>
      </c>
      <c r="I34" s="38" t="s">
        <v>34</v>
      </c>
      <c r="J34" s="39" t="s">
        <v>35</v>
      </c>
      <c r="K34" s="40">
        <v>6</v>
      </c>
      <c r="L34" s="40">
        <v>7</v>
      </c>
    </row>
    <row r="35" spans="1:18" s="46" customFormat="1" ht="14.25" customHeight="1">
      <c r="A35" s="41">
        <v>2</v>
      </c>
      <c r="B35" s="41"/>
      <c r="C35" s="42"/>
      <c r="D35" s="43"/>
      <c r="E35" s="41"/>
      <c r="F35" s="44"/>
      <c r="G35" s="43" t="s">
        <v>36</v>
      </c>
      <c r="H35" s="45">
        <v>1</v>
      </c>
      <c r="I35" s="109">
        <f>SUM(I36+I47+I67+I88+I95+I115+I141+I160+I170)</f>
        <v>1057700</v>
      </c>
      <c r="J35" s="109">
        <f>SUM(J36+J47+J67+J88+J95+J115+J141+J160+J170)</f>
        <v>220200</v>
      </c>
      <c r="K35" s="110">
        <f>SUM(K36+K47+K67+K88+K95+K115+K141+K160+K170)</f>
        <v>193418.86000000002</v>
      </c>
      <c r="L35" s="109">
        <f>SUM(L36+L47+L67+L88+L95+L115+L141+L160+L170)</f>
        <v>193418.86000000002</v>
      </c>
    </row>
    <row r="36" spans="1:18" ht="31.5" customHeight="1">
      <c r="A36" s="41">
        <v>2</v>
      </c>
      <c r="B36" s="47">
        <v>1</v>
      </c>
      <c r="C36" s="48"/>
      <c r="D36" s="56"/>
      <c r="E36" s="49"/>
      <c r="F36" s="50"/>
      <c r="G36" s="266" t="s">
        <v>37</v>
      </c>
      <c r="H36" s="45">
        <v>2</v>
      </c>
      <c r="I36" s="109">
        <f>SUM(I37+I43)</f>
        <v>881500</v>
      </c>
      <c r="J36" s="109">
        <f>SUM(J37+J43)</f>
        <v>158500</v>
      </c>
      <c r="K36" s="122">
        <f>SUM(K37+K43)</f>
        <v>156326.96000000002</v>
      </c>
      <c r="L36" s="114">
        <f>SUM(L37+L43)</f>
        <v>156326.96000000002</v>
      </c>
      <c r="M36"/>
    </row>
    <row r="37" spans="1:18" ht="14.25" customHeight="1">
      <c r="A37" s="60">
        <v>2</v>
      </c>
      <c r="B37" s="60">
        <v>1</v>
      </c>
      <c r="C37" s="61">
        <v>1</v>
      </c>
      <c r="D37" s="52"/>
      <c r="E37" s="60"/>
      <c r="F37" s="62"/>
      <c r="G37" s="52" t="s">
        <v>38</v>
      </c>
      <c r="H37" s="45">
        <v>3</v>
      </c>
      <c r="I37" s="109">
        <f>SUM(I38)</f>
        <v>868500</v>
      </c>
      <c r="J37" s="109">
        <f>SUM(J38)</f>
        <v>156000</v>
      </c>
      <c r="K37" s="110">
        <f>SUM(K38)</f>
        <v>153921.51</v>
      </c>
      <c r="L37" s="109">
        <f>SUM(L38)</f>
        <v>153921.51</v>
      </c>
      <c r="M37"/>
      <c r="Q37"/>
    </row>
    <row r="38" spans="1:18" ht="13.5" customHeight="1">
      <c r="A38" s="59">
        <v>2</v>
      </c>
      <c r="B38" s="60">
        <v>1</v>
      </c>
      <c r="C38" s="61">
        <v>1</v>
      </c>
      <c r="D38" s="52">
        <v>1</v>
      </c>
      <c r="E38" s="60"/>
      <c r="F38" s="62"/>
      <c r="G38" s="52" t="s">
        <v>38</v>
      </c>
      <c r="H38" s="45">
        <v>4</v>
      </c>
      <c r="I38" s="109">
        <f>SUM(I39+I41)</f>
        <v>868500</v>
      </c>
      <c r="J38" s="109">
        <f t="shared" ref="J38:L39" si="0">SUM(J39)</f>
        <v>156000</v>
      </c>
      <c r="K38" s="109">
        <f t="shared" si="0"/>
        <v>153921.51</v>
      </c>
      <c r="L38" s="109">
        <f t="shared" si="0"/>
        <v>153921.51</v>
      </c>
      <c r="M38"/>
      <c r="Q38" s="53"/>
    </row>
    <row r="39" spans="1:18" ht="14.25" customHeight="1">
      <c r="A39" s="59">
        <v>2</v>
      </c>
      <c r="B39" s="60">
        <v>1</v>
      </c>
      <c r="C39" s="61">
        <v>1</v>
      </c>
      <c r="D39" s="52">
        <v>1</v>
      </c>
      <c r="E39" s="60">
        <v>1</v>
      </c>
      <c r="F39" s="62"/>
      <c r="G39" s="52" t="s">
        <v>39</v>
      </c>
      <c r="H39" s="45">
        <v>5</v>
      </c>
      <c r="I39" s="110">
        <f>SUM(I40)</f>
        <v>868500</v>
      </c>
      <c r="J39" s="110">
        <f t="shared" si="0"/>
        <v>156000</v>
      </c>
      <c r="K39" s="110">
        <f t="shared" si="0"/>
        <v>153921.51</v>
      </c>
      <c r="L39" s="110">
        <f t="shared" si="0"/>
        <v>153921.51</v>
      </c>
      <c r="M39"/>
      <c r="Q39" s="53"/>
    </row>
    <row r="40" spans="1:18" ht="14.25" customHeight="1">
      <c r="A40" s="59">
        <v>2</v>
      </c>
      <c r="B40" s="60">
        <v>1</v>
      </c>
      <c r="C40" s="61">
        <v>1</v>
      </c>
      <c r="D40" s="52">
        <v>1</v>
      </c>
      <c r="E40" s="60">
        <v>1</v>
      </c>
      <c r="F40" s="62">
        <v>1</v>
      </c>
      <c r="G40" s="52" t="s">
        <v>39</v>
      </c>
      <c r="H40" s="45">
        <v>6</v>
      </c>
      <c r="I40" s="111">
        <v>868500</v>
      </c>
      <c r="J40" s="112">
        <v>156000</v>
      </c>
      <c r="K40" s="112">
        <v>153921.51</v>
      </c>
      <c r="L40" s="112">
        <v>153921.51</v>
      </c>
      <c r="M40"/>
      <c r="Q40" s="53"/>
    </row>
    <row r="41" spans="1:18" ht="12.75" hidden="1" customHeight="1">
      <c r="A41" s="59">
        <v>2</v>
      </c>
      <c r="B41" s="60">
        <v>1</v>
      </c>
      <c r="C41" s="61">
        <v>1</v>
      </c>
      <c r="D41" s="52">
        <v>1</v>
      </c>
      <c r="E41" s="60">
        <v>2</v>
      </c>
      <c r="F41" s="62"/>
      <c r="G41" s="52" t="s">
        <v>40</v>
      </c>
      <c r="H41" s="45">
        <v>7</v>
      </c>
      <c r="I41" s="110">
        <f>I42</f>
        <v>0</v>
      </c>
      <c r="J41" s="110">
        <f>J42</f>
        <v>0</v>
      </c>
      <c r="K41" s="110">
        <f>K42</f>
        <v>0</v>
      </c>
      <c r="L41" s="110">
        <f>L42</f>
        <v>0</v>
      </c>
      <c r="M41"/>
      <c r="Q41" s="53"/>
    </row>
    <row r="42" spans="1:18" ht="12.75" hidden="1" customHeight="1">
      <c r="A42" s="59">
        <v>2</v>
      </c>
      <c r="B42" s="60">
        <v>1</v>
      </c>
      <c r="C42" s="61">
        <v>1</v>
      </c>
      <c r="D42" s="52">
        <v>1</v>
      </c>
      <c r="E42" s="60">
        <v>2</v>
      </c>
      <c r="F42" s="62">
        <v>1</v>
      </c>
      <c r="G42" s="52" t="s">
        <v>40</v>
      </c>
      <c r="H42" s="45">
        <v>8</v>
      </c>
      <c r="I42" s="112">
        <v>0</v>
      </c>
      <c r="J42" s="113">
        <v>0</v>
      </c>
      <c r="K42" s="112">
        <v>0</v>
      </c>
      <c r="L42" s="113">
        <v>0</v>
      </c>
      <c r="M42"/>
      <c r="Q42" s="53"/>
    </row>
    <row r="43" spans="1:18" ht="13.5" customHeight="1">
      <c r="A43" s="59">
        <v>2</v>
      </c>
      <c r="B43" s="60">
        <v>1</v>
      </c>
      <c r="C43" s="61">
        <v>2</v>
      </c>
      <c r="D43" s="52"/>
      <c r="E43" s="60"/>
      <c r="F43" s="62"/>
      <c r="G43" s="52" t="s">
        <v>41</v>
      </c>
      <c r="H43" s="45">
        <v>9</v>
      </c>
      <c r="I43" s="110">
        <f t="shared" ref="I43:L45" si="1">I44</f>
        <v>13000</v>
      </c>
      <c r="J43" s="109">
        <f t="shared" si="1"/>
        <v>2500</v>
      </c>
      <c r="K43" s="110">
        <f t="shared" si="1"/>
        <v>2405.4499999999998</v>
      </c>
      <c r="L43" s="109">
        <f t="shared" si="1"/>
        <v>2405.4499999999998</v>
      </c>
      <c r="M43"/>
      <c r="Q43" s="53"/>
    </row>
    <row r="44" spans="1:18">
      <c r="A44" s="59">
        <v>2</v>
      </c>
      <c r="B44" s="60">
        <v>1</v>
      </c>
      <c r="C44" s="61">
        <v>2</v>
      </c>
      <c r="D44" s="52">
        <v>1</v>
      </c>
      <c r="E44" s="60"/>
      <c r="F44" s="62"/>
      <c r="G44" s="52" t="s">
        <v>41</v>
      </c>
      <c r="H44" s="45">
        <v>10</v>
      </c>
      <c r="I44" s="110">
        <f t="shared" si="1"/>
        <v>13000</v>
      </c>
      <c r="J44" s="109">
        <f t="shared" si="1"/>
        <v>2500</v>
      </c>
      <c r="K44" s="109">
        <f t="shared" si="1"/>
        <v>2405.4499999999998</v>
      </c>
      <c r="L44" s="109">
        <f t="shared" si="1"/>
        <v>2405.4499999999998</v>
      </c>
      <c r="Q44"/>
    </row>
    <row r="45" spans="1:18" ht="13.5" customHeight="1">
      <c r="A45" s="59">
        <v>2</v>
      </c>
      <c r="B45" s="60">
        <v>1</v>
      </c>
      <c r="C45" s="61">
        <v>2</v>
      </c>
      <c r="D45" s="52">
        <v>1</v>
      </c>
      <c r="E45" s="60">
        <v>1</v>
      </c>
      <c r="F45" s="62"/>
      <c r="G45" s="52" t="s">
        <v>41</v>
      </c>
      <c r="H45" s="45">
        <v>11</v>
      </c>
      <c r="I45" s="109">
        <f t="shared" si="1"/>
        <v>13000</v>
      </c>
      <c r="J45" s="109">
        <f t="shared" si="1"/>
        <v>2500</v>
      </c>
      <c r="K45" s="109">
        <f t="shared" si="1"/>
        <v>2405.4499999999998</v>
      </c>
      <c r="L45" s="109">
        <f t="shared" si="1"/>
        <v>2405.4499999999998</v>
      </c>
      <c r="M45"/>
      <c r="Q45" s="53"/>
    </row>
    <row r="46" spans="1:18" ht="14.25" customHeight="1">
      <c r="A46" s="59">
        <v>2</v>
      </c>
      <c r="B46" s="60">
        <v>1</v>
      </c>
      <c r="C46" s="61">
        <v>2</v>
      </c>
      <c r="D46" s="52">
        <v>1</v>
      </c>
      <c r="E46" s="60">
        <v>1</v>
      </c>
      <c r="F46" s="62">
        <v>1</v>
      </c>
      <c r="G46" s="52" t="s">
        <v>41</v>
      </c>
      <c r="H46" s="45">
        <v>12</v>
      </c>
      <c r="I46" s="113">
        <v>13000</v>
      </c>
      <c r="J46" s="112">
        <v>2500</v>
      </c>
      <c r="K46" s="112">
        <v>2405.4499999999998</v>
      </c>
      <c r="L46" s="112">
        <v>2405.4499999999998</v>
      </c>
      <c r="M46"/>
      <c r="Q46" s="53"/>
    </row>
    <row r="47" spans="1:18" ht="26.25" customHeight="1">
      <c r="A47" s="54">
        <v>2</v>
      </c>
      <c r="B47" s="55">
        <v>2</v>
      </c>
      <c r="C47" s="48"/>
      <c r="D47" s="56"/>
      <c r="E47" s="49"/>
      <c r="F47" s="50"/>
      <c r="G47" s="51" t="s">
        <v>42</v>
      </c>
      <c r="H47" s="45">
        <v>13</v>
      </c>
      <c r="I47" s="118">
        <f t="shared" ref="I47:L49" si="2">I48</f>
        <v>155200</v>
      </c>
      <c r="J47" s="120">
        <f t="shared" si="2"/>
        <v>56200</v>
      </c>
      <c r="K47" s="118">
        <f t="shared" si="2"/>
        <v>33331.49</v>
      </c>
      <c r="L47" s="118">
        <f t="shared" si="2"/>
        <v>33331.49</v>
      </c>
      <c r="M47"/>
    </row>
    <row r="48" spans="1:18" ht="27" customHeight="1">
      <c r="A48" s="59">
        <v>2</v>
      </c>
      <c r="B48" s="60">
        <v>2</v>
      </c>
      <c r="C48" s="61">
        <v>1</v>
      </c>
      <c r="D48" s="52"/>
      <c r="E48" s="60"/>
      <c r="F48" s="62"/>
      <c r="G48" s="56" t="s">
        <v>42</v>
      </c>
      <c r="H48" s="45">
        <v>14</v>
      </c>
      <c r="I48" s="109">
        <f t="shared" si="2"/>
        <v>155200</v>
      </c>
      <c r="J48" s="110">
        <f t="shared" si="2"/>
        <v>56200</v>
      </c>
      <c r="K48" s="109">
        <f t="shared" si="2"/>
        <v>33331.49</v>
      </c>
      <c r="L48" s="110">
        <f t="shared" si="2"/>
        <v>33331.49</v>
      </c>
      <c r="M48"/>
      <c r="Q48"/>
      <c r="R48" s="53"/>
    </row>
    <row r="49" spans="1:18" ht="15.75" customHeight="1">
      <c r="A49" s="59">
        <v>2</v>
      </c>
      <c r="B49" s="60">
        <v>2</v>
      </c>
      <c r="C49" s="61">
        <v>1</v>
      </c>
      <c r="D49" s="52">
        <v>1</v>
      </c>
      <c r="E49" s="60"/>
      <c r="F49" s="62"/>
      <c r="G49" s="56" t="s">
        <v>42</v>
      </c>
      <c r="H49" s="45">
        <v>15</v>
      </c>
      <c r="I49" s="109">
        <f t="shared" si="2"/>
        <v>155200</v>
      </c>
      <c r="J49" s="110">
        <f t="shared" si="2"/>
        <v>56200</v>
      </c>
      <c r="K49" s="114">
        <f t="shared" si="2"/>
        <v>33331.49</v>
      </c>
      <c r="L49" s="114">
        <f t="shared" si="2"/>
        <v>33331.49</v>
      </c>
      <c r="M49"/>
      <c r="Q49" s="53"/>
      <c r="R49"/>
    </row>
    <row r="50" spans="1:18" ht="24.75" customHeight="1">
      <c r="A50" s="73">
        <v>2</v>
      </c>
      <c r="B50" s="74">
        <v>2</v>
      </c>
      <c r="C50" s="75">
        <v>1</v>
      </c>
      <c r="D50" s="72">
        <v>1</v>
      </c>
      <c r="E50" s="74">
        <v>1</v>
      </c>
      <c r="F50" s="87"/>
      <c r="G50" s="56" t="s">
        <v>42</v>
      </c>
      <c r="H50" s="45">
        <v>16</v>
      </c>
      <c r="I50" s="115">
        <f>SUM(I51:I66)</f>
        <v>155200</v>
      </c>
      <c r="J50" s="115">
        <f>SUM(J51:J66)</f>
        <v>56200</v>
      </c>
      <c r="K50" s="116">
        <f>SUM(K51:K66)</f>
        <v>33331.49</v>
      </c>
      <c r="L50" s="116">
        <f>SUM(L51:L66)</f>
        <v>33331.49</v>
      </c>
      <c r="M50"/>
      <c r="Q50" s="53"/>
      <c r="R50"/>
    </row>
    <row r="51" spans="1:18" ht="15.75" customHeight="1">
      <c r="A51" s="59">
        <v>2</v>
      </c>
      <c r="B51" s="60">
        <v>2</v>
      </c>
      <c r="C51" s="61">
        <v>1</v>
      </c>
      <c r="D51" s="52">
        <v>1</v>
      </c>
      <c r="E51" s="60">
        <v>1</v>
      </c>
      <c r="F51" s="57">
        <v>1</v>
      </c>
      <c r="G51" s="52" t="s">
        <v>43</v>
      </c>
      <c r="H51" s="45">
        <v>17</v>
      </c>
      <c r="I51" s="112">
        <v>30500</v>
      </c>
      <c r="J51" s="112">
        <v>6500</v>
      </c>
      <c r="K51" s="112">
        <v>2940.89</v>
      </c>
      <c r="L51" s="112">
        <v>2940.89</v>
      </c>
      <c r="M51"/>
      <c r="Q51" s="53"/>
      <c r="R51"/>
    </row>
    <row r="52" spans="1:18" ht="26.25" customHeight="1">
      <c r="A52" s="59">
        <v>2</v>
      </c>
      <c r="B52" s="60">
        <v>2</v>
      </c>
      <c r="C52" s="61">
        <v>1</v>
      </c>
      <c r="D52" s="52">
        <v>1</v>
      </c>
      <c r="E52" s="60">
        <v>1</v>
      </c>
      <c r="F52" s="62">
        <v>2</v>
      </c>
      <c r="G52" s="52" t="s">
        <v>44</v>
      </c>
      <c r="H52" s="45">
        <v>18</v>
      </c>
      <c r="I52" s="112">
        <v>800</v>
      </c>
      <c r="J52" s="112">
        <v>200</v>
      </c>
      <c r="K52" s="112">
        <v>121.9</v>
      </c>
      <c r="L52" s="112">
        <v>121.9</v>
      </c>
      <c r="M52"/>
      <c r="Q52" s="53"/>
      <c r="R52"/>
    </row>
    <row r="53" spans="1:18" ht="26.25" customHeight="1">
      <c r="A53" s="59">
        <v>2</v>
      </c>
      <c r="B53" s="60">
        <v>2</v>
      </c>
      <c r="C53" s="61">
        <v>1</v>
      </c>
      <c r="D53" s="52">
        <v>1</v>
      </c>
      <c r="E53" s="60">
        <v>1</v>
      </c>
      <c r="F53" s="62">
        <v>5</v>
      </c>
      <c r="G53" s="52" t="s">
        <v>45</v>
      </c>
      <c r="H53" s="45">
        <v>19</v>
      </c>
      <c r="I53" s="112">
        <v>2000</v>
      </c>
      <c r="J53" s="112">
        <v>600</v>
      </c>
      <c r="K53" s="112">
        <v>343.84</v>
      </c>
      <c r="L53" s="112">
        <v>343.84</v>
      </c>
      <c r="M53"/>
      <c r="Q53" s="53"/>
      <c r="R53"/>
    </row>
    <row r="54" spans="1:18" ht="27" customHeight="1">
      <c r="A54" s="59">
        <v>2</v>
      </c>
      <c r="B54" s="60">
        <v>2</v>
      </c>
      <c r="C54" s="61">
        <v>1</v>
      </c>
      <c r="D54" s="52">
        <v>1</v>
      </c>
      <c r="E54" s="60">
        <v>1</v>
      </c>
      <c r="F54" s="62">
        <v>6</v>
      </c>
      <c r="G54" s="52" t="s">
        <v>46</v>
      </c>
      <c r="H54" s="45">
        <v>20</v>
      </c>
      <c r="I54" s="112">
        <v>1800</v>
      </c>
      <c r="J54" s="112">
        <v>400</v>
      </c>
      <c r="K54" s="112">
        <v>0</v>
      </c>
      <c r="L54" s="112">
        <v>0</v>
      </c>
      <c r="M54"/>
      <c r="Q54" s="53"/>
      <c r="R54"/>
    </row>
    <row r="55" spans="1:18" ht="26.25" customHeight="1">
      <c r="A55" s="67">
        <v>2</v>
      </c>
      <c r="B55" s="49">
        <v>2</v>
      </c>
      <c r="C55" s="48">
        <v>1</v>
      </c>
      <c r="D55" s="56">
        <v>1</v>
      </c>
      <c r="E55" s="49">
        <v>1</v>
      </c>
      <c r="F55" s="50">
        <v>7</v>
      </c>
      <c r="G55" s="56" t="s">
        <v>47</v>
      </c>
      <c r="H55" s="45">
        <v>21</v>
      </c>
      <c r="I55" s="112">
        <v>700</v>
      </c>
      <c r="J55" s="112">
        <v>100</v>
      </c>
      <c r="K55" s="112">
        <v>0</v>
      </c>
      <c r="L55" s="112">
        <v>0</v>
      </c>
      <c r="M55"/>
      <c r="Q55" s="53"/>
      <c r="R55"/>
    </row>
    <row r="56" spans="1:18" ht="12" customHeight="1">
      <c r="A56" s="59">
        <v>2</v>
      </c>
      <c r="B56" s="60">
        <v>2</v>
      </c>
      <c r="C56" s="61">
        <v>1</v>
      </c>
      <c r="D56" s="52">
        <v>1</v>
      </c>
      <c r="E56" s="60">
        <v>1</v>
      </c>
      <c r="F56" s="62">
        <v>11</v>
      </c>
      <c r="G56" s="52" t="s">
        <v>48</v>
      </c>
      <c r="H56" s="45">
        <v>22</v>
      </c>
      <c r="I56" s="113">
        <v>1800</v>
      </c>
      <c r="J56" s="112">
        <v>400</v>
      </c>
      <c r="K56" s="112">
        <v>40.94</v>
      </c>
      <c r="L56" s="112">
        <v>40.94</v>
      </c>
      <c r="M56"/>
      <c r="Q56" s="53"/>
      <c r="R56"/>
    </row>
    <row r="57" spans="1:18" ht="15.75" hidden="1" customHeight="1">
      <c r="A57" s="73">
        <v>2</v>
      </c>
      <c r="B57" s="84">
        <v>2</v>
      </c>
      <c r="C57" s="85">
        <v>1</v>
      </c>
      <c r="D57" s="85">
        <v>1</v>
      </c>
      <c r="E57" s="85">
        <v>1</v>
      </c>
      <c r="F57" s="86">
        <v>12</v>
      </c>
      <c r="G57" s="78" t="s">
        <v>49</v>
      </c>
      <c r="H57" s="45">
        <v>23</v>
      </c>
      <c r="I57" s="117">
        <v>0</v>
      </c>
      <c r="J57" s="112">
        <v>0</v>
      </c>
      <c r="K57" s="112">
        <v>0</v>
      </c>
      <c r="L57" s="112">
        <v>0</v>
      </c>
      <c r="M57"/>
      <c r="Q57" s="53"/>
      <c r="R57"/>
    </row>
    <row r="58" spans="1:18" ht="25.5" customHeight="1">
      <c r="A58" s="59">
        <v>2</v>
      </c>
      <c r="B58" s="60">
        <v>2</v>
      </c>
      <c r="C58" s="61">
        <v>1</v>
      </c>
      <c r="D58" s="61">
        <v>1</v>
      </c>
      <c r="E58" s="61">
        <v>1</v>
      </c>
      <c r="F58" s="62">
        <v>14</v>
      </c>
      <c r="G58" s="58" t="s">
        <v>50</v>
      </c>
      <c r="H58" s="45">
        <v>24</v>
      </c>
      <c r="I58" s="113">
        <v>49500</v>
      </c>
      <c r="J58" s="113">
        <v>12400</v>
      </c>
      <c r="K58" s="113">
        <v>8247.7999999999993</v>
      </c>
      <c r="L58" s="113">
        <v>8247.7999999999993</v>
      </c>
      <c r="M58"/>
      <c r="Q58" s="53"/>
      <c r="R58"/>
    </row>
    <row r="59" spans="1:18" ht="27.75" customHeight="1">
      <c r="A59" s="59">
        <v>2</v>
      </c>
      <c r="B59" s="60">
        <v>2</v>
      </c>
      <c r="C59" s="61">
        <v>1</v>
      </c>
      <c r="D59" s="61">
        <v>1</v>
      </c>
      <c r="E59" s="61">
        <v>1</v>
      </c>
      <c r="F59" s="62">
        <v>15</v>
      </c>
      <c r="G59" s="52" t="s">
        <v>51</v>
      </c>
      <c r="H59" s="45">
        <v>25</v>
      </c>
      <c r="I59" s="113">
        <v>3000</v>
      </c>
      <c r="J59" s="112">
        <v>500</v>
      </c>
      <c r="K59" s="112">
        <v>5.35</v>
      </c>
      <c r="L59" s="112">
        <v>5.35</v>
      </c>
      <c r="M59"/>
      <c r="Q59" s="53"/>
      <c r="R59"/>
    </row>
    <row r="60" spans="1:18" ht="15.75" customHeight="1">
      <c r="A60" s="59">
        <v>2</v>
      </c>
      <c r="B60" s="60">
        <v>2</v>
      </c>
      <c r="C60" s="61">
        <v>1</v>
      </c>
      <c r="D60" s="61">
        <v>1</v>
      </c>
      <c r="E60" s="61">
        <v>1</v>
      </c>
      <c r="F60" s="62">
        <v>16</v>
      </c>
      <c r="G60" s="52" t="s">
        <v>52</v>
      </c>
      <c r="H60" s="45">
        <v>26</v>
      </c>
      <c r="I60" s="113">
        <v>3500</v>
      </c>
      <c r="J60" s="112">
        <v>1000</v>
      </c>
      <c r="K60" s="112">
        <v>135.22</v>
      </c>
      <c r="L60" s="112">
        <v>135.22</v>
      </c>
      <c r="M60"/>
      <c r="Q60" s="53"/>
      <c r="R60"/>
    </row>
    <row r="61" spans="1:18" ht="27.75" hidden="1" customHeight="1">
      <c r="A61" s="59">
        <v>2</v>
      </c>
      <c r="B61" s="60">
        <v>2</v>
      </c>
      <c r="C61" s="61">
        <v>1</v>
      </c>
      <c r="D61" s="61">
        <v>1</v>
      </c>
      <c r="E61" s="61">
        <v>1</v>
      </c>
      <c r="F61" s="62">
        <v>17</v>
      </c>
      <c r="G61" s="52" t="s">
        <v>53</v>
      </c>
      <c r="H61" s="45">
        <v>27</v>
      </c>
      <c r="I61" s="113">
        <v>0</v>
      </c>
      <c r="J61" s="113">
        <v>0</v>
      </c>
      <c r="K61" s="113">
        <v>0</v>
      </c>
      <c r="L61" s="113">
        <v>0</v>
      </c>
      <c r="M61"/>
      <c r="Q61" s="53"/>
      <c r="R61"/>
    </row>
    <row r="62" spans="1:18" ht="14.25" customHeight="1">
      <c r="A62" s="59">
        <v>2</v>
      </c>
      <c r="B62" s="60">
        <v>2</v>
      </c>
      <c r="C62" s="61">
        <v>1</v>
      </c>
      <c r="D62" s="61">
        <v>1</v>
      </c>
      <c r="E62" s="61">
        <v>1</v>
      </c>
      <c r="F62" s="62">
        <v>20</v>
      </c>
      <c r="G62" s="52" t="s">
        <v>54</v>
      </c>
      <c r="H62" s="45">
        <v>28</v>
      </c>
      <c r="I62" s="113">
        <v>47400</v>
      </c>
      <c r="J62" s="112">
        <v>30000</v>
      </c>
      <c r="K62" s="112">
        <v>19385.45</v>
      </c>
      <c r="L62" s="112">
        <v>19385.45</v>
      </c>
      <c r="M62"/>
      <c r="Q62" s="53"/>
      <c r="R62"/>
    </row>
    <row r="63" spans="1:18" ht="27.75" customHeight="1">
      <c r="A63" s="59">
        <v>2</v>
      </c>
      <c r="B63" s="60">
        <v>2</v>
      </c>
      <c r="C63" s="61">
        <v>1</v>
      </c>
      <c r="D63" s="61">
        <v>1</v>
      </c>
      <c r="E63" s="61">
        <v>1</v>
      </c>
      <c r="F63" s="62">
        <v>21</v>
      </c>
      <c r="G63" s="52" t="s">
        <v>55</v>
      </c>
      <c r="H63" s="45">
        <v>29</v>
      </c>
      <c r="I63" s="113">
        <v>4800</v>
      </c>
      <c r="J63" s="112">
        <v>1200</v>
      </c>
      <c r="K63" s="112">
        <v>558.97</v>
      </c>
      <c r="L63" s="112">
        <v>558.97</v>
      </c>
      <c r="M63"/>
      <c r="Q63" s="53"/>
      <c r="R63"/>
    </row>
    <row r="64" spans="1:18" ht="12" customHeight="1">
      <c r="A64" s="59">
        <v>2</v>
      </c>
      <c r="B64" s="60">
        <v>2</v>
      </c>
      <c r="C64" s="61">
        <v>1</v>
      </c>
      <c r="D64" s="61">
        <v>1</v>
      </c>
      <c r="E64" s="61">
        <v>1</v>
      </c>
      <c r="F64" s="62">
        <v>22</v>
      </c>
      <c r="G64" s="52" t="s">
        <v>56</v>
      </c>
      <c r="H64" s="45">
        <v>30</v>
      </c>
      <c r="I64" s="113">
        <v>600</v>
      </c>
      <c r="J64" s="112">
        <v>200</v>
      </c>
      <c r="K64" s="112">
        <v>0</v>
      </c>
      <c r="L64" s="112">
        <v>0</v>
      </c>
      <c r="M64"/>
      <c r="Q64" s="53"/>
      <c r="R64"/>
    </row>
    <row r="65" spans="1:18" ht="12" hidden="1" customHeight="1">
      <c r="A65" s="59">
        <v>2</v>
      </c>
      <c r="B65" s="60">
        <v>2</v>
      </c>
      <c r="C65" s="61">
        <v>1</v>
      </c>
      <c r="D65" s="61">
        <v>1</v>
      </c>
      <c r="E65" s="61">
        <v>1</v>
      </c>
      <c r="F65" s="62">
        <v>23</v>
      </c>
      <c r="G65" s="52" t="s">
        <v>57</v>
      </c>
      <c r="H65" s="45">
        <v>31</v>
      </c>
      <c r="I65" s="113">
        <v>0</v>
      </c>
      <c r="J65" s="112">
        <v>0</v>
      </c>
      <c r="K65" s="112">
        <v>0</v>
      </c>
      <c r="L65" s="112">
        <v>0</v>
      </c>
      <c r="M65"/>
      <c r="Q65" s="53"/>
      <c r="R65"/>
    </row>
    <row r="66" spans="1:18" ht="15" customHeight="1">
      <c r="A66" s="59">
        <v>2</v>
      </c>
      <c r="B66" s="60">
        <v>2</v>
      </c>
      <c r="C66" s="61">
        <v>1</v>
      </c>
      <c r="D66" s="61">
        <v>1</v>
      </c>
      <c r="E66" s="61">
        <v>1</v>
      </c>
      <c r="F66" s="62">
        <v>30</v>
      </c>
      <c r="G66" s="52" t="s">
        <v>58</v>
      </c>
      <c r="H66" s="45">
        <v>32</v>
      </c>
      <c r="I66" s="113">
        <v>8800</v>
      </c>
      <c r="J66" s="112">
        <v>2700</v>
      </c>
      <c r="K66" s="112">
        <v>1551.13</v>
      </c>
      <c r="L66" s="112">
        <v>1551.13</v>
      </c>
      <c r="M66"/>
      <c r="Q66" s="53"/>
      <c r="R66"/>
    </row>
    <row r="67" spans="1:18" ht="14.25" hidden="1" customHeight="1">
      <c r="A67" s="63">
        <v>2</v>
      </c>
      <c r="B67" s="64">
        <v>3</v>
      </c>
      <c r="C67" s="47"/>
      <c r="D67" s="48"/>
      <c r="E67" s="48"/>
      <c r="F67" s="50"/>
      <c r="G67" s="65" t="s">
        <v>59</v>
      </c>
      <c r="H67" s="45">
        <v>33</v>
      </c>
      <c r="I67" s="118">
        <f>I68</f>
        <v>0</v>
      </c>
      <c r="J67" s="118">
        <f>J68</f>
        <v>0</v>
      </c>
      <c r="K67" s="118">
        <f>K68</f>
        <v>0</v>
      </c>
      <c r="L67" s="118">
        <f>L68</f>
        <v>0</v>
      </c>
      <c r="M67"/>
    </row>
    <row r="68" spans="1:18" ht="13.5" hidden="1" customHeight="1">
      <c r="A68" s="59">
        <v>2</v>
      </c>
      <c r="B68" s="60">
        <v>3</v>
      </c>
      <c r="C68" s="61">
        <v>1</v>
      </c>
      <c r="D68" s="61"/>
      <c r="E68" s="61"/>
      <c r="F68" s="62"/>
      <c r="G68" s="52" t="s">
        <v>60</v>
      </c>
      <c r="H68" s="45">
        <v>34</v>
      </c>
      <c r="I68" s="109">
        <f>SUM(I69+I74+I79)</f>
        <v>0</v>
      </c>
      <c r="J68" s="132">
        <f>SUM(J69+J74+J79)</f>
        <v>0</v>
      </c>
      <c r="K68" s="110">
        <f>SUM(K69+K74+K79)</f>
        <v>0</v>
      </c>
      <c r="L68" s="109">
        <f>SUM(L69+L74+L79)</f>
        <v>0</v>
      </c>
      <c r="M68"/>
      <c r="Q68"/>
      <c r="R68" s="53"/>
    </row>
    <row r="69" spans="1:18" ht="15" hidden="1" customHeight="1">
      <c r="A69" s="59">
        <v>2</v>
      </c>
      <c r="B69" s="60">
        <v>3</v>
      </c>
      <c r="C69" s="61">
        <v>1</v>
      </c>
      <c r="D69" s="61">
        <v>1</v>
      </c>
      <c r="E69" s="61"/>
      <c r="F69" s="62"/>
      <c r="G69" s="52" t="s">
        <v>61</v>
      </c>
      <c r="H69" s="45">
        <v>35</v>
      </c>
      <c r="I69" s="109">
        <f>I70</f>
        <v>0</v>
      </c>
      <c r="J69" s="132">
        <f>J70</f>
        <v>0</v>
      </c>
      <c r="K69" s="110">
        <f>K70</f>
        <v>0</v>
      </c>
      <c r="L69" s="109">
        <f>L70</f>
        <v>0</v>
      </c>
      <c r="M69"/>
      <c r="Q69" s="53"/>
      <c r="R69"/>
    </row>
    <row r="70" spans="1:18" ht="13.5" hidden="1" customHeight="1">
      <c r="A70" s="59">
        <v>2</v>
      </c>
      <c r="B70" s="60">
        <v>3</v>
      </c>
      <c r="C70" s="61">
        <v>1</v>
      </c>
      <c r="D70" s="61">
        <v>1</v>
      </c>
      <c r="E70" s="61">
        <v>1</v>
      </c>
      <c r="F70" s="62"/>
      <c r="G70" s="52" t="s">
        <v>61</v>
      </c>
      <c r="H70" s="45">
        <v>36</v>
      </c>
      <c r="I70" s="109">
        <f>SUM(I71:I73)</f>
        <v>0</v>
      </c>
      <c r="J70" s="132">
        <f>SUM(J71:J73)</f>
        <v>0</v>
      </c>
      <c r="K70" s="110">
        <f>SUM(K71:K73)</f>
        <v>0</v>
      </c>
      <c r="L70" s="109">
        <f>SUM(L71:L73)</f>
        <v>0</v>
      </c>
      <c r="M70"/>
      <c r="Q70" s="53"/>
      <c r="R70"/>
    </row>
    <row r="71" spans="1:18" s="66" customFormat="1" ht="25.5" hidden="1" customHeight="1">
      <c r="A71" s="59">
        <v>2</v>
      </c>
      <c r="B71" s="60">
        <v>3</v>
      </c>
      <c r="C71" s="61">
        <v>1</v>
      </c>
      <c r="D71" s="61">
        <v>1</v>
      </c>
      <c r="E71" s="61">
        <v>1</v>
      </c>
      <c r="F71" s="62">
        <v>1</v>
      </c>
      <c r="G71" s="52" t="s">
        <v>62</v>
      </c>
      <c r="H71" s="45">
        <v>37</v>
      </c>
      <c r="I71" s="113">
        <v>0</v>
      </c>
      <c r="J71" s="113">
        <v>0</v>
      </c>
      <c r="K71" s="113">
        <v>0</v>
      </c>
      <c r="L71" s="113">
        <v>0</v>
      </c>
      <c r="Q71" s="53"/>
      <c r="R71"/>
    </row>
    <row r="72" spans="1:18" ht="19.5" hidden="1" customHeight="1">
      <c r="A72" s="59">
        <v>2</v>
      </c>
      <c r="B72" s="49">
        <v>3</v>
      </c>
      <c r="C72" s="48">
        <v>1</v>
      </c>
      <c r="D72" s="48">
        <v>1</v>
      </c>
      <c r="E72" s="48">
        <v>1</v>
      </c>
      <c r="F72" s="50">
        <v>2</v>
      </c>
      <c r="G72" s="56" t="s">
        <v>63</v>
      </c>
      <c r="H72" s="45">
        <v>38</v>
      </c>
      <c r="I72" s="111">
        <v>0</v>
      </c>
      <c r="J72" s="111">
        <v>0</v>
      </c>
      <c r="K72" s="111">
        <v>0</v>
      </c>
      <c r="L72" s="111">
        <v>0</v>
      </c>
      <c r="M72"/>
      <c r="Q72" s="53"/>
      <c r="R72"/>
    </row>
    <row r="73" spans="1:18" ht="16.5" hidden="1" customHeight="1">
      <c r="A73" s="60">
        <v>2</v>
      </c>
      <c r="B73" s="61">
        <v>3</v>
      </c>
      <c r="C73" s="61">
        <v>1</v>
      </c>
      <c r="D73" s="61">
        <v>1</v>
      </c>
      <c r="E73" s="61">
        <v>1</v>
      </c>
      <c r="F73" s="62">
        <v>3</v>
      </c>
      <c r="G73" s="52" t="s">
        <v>64</v>
      </c>
      <c r="H73" s="45">
        <v>39</v>
      </c>
      <c r="I73" s="113">
        <v>0</v>
      </c>
      <c r="J73" s="113">
        <v>0</v>
      </c>
      <c r="K73" s="113">
        <v>0</v>
      </c>
      <c r="L73" s="113">
        <v>0</v>
      </c>
      <c r="M73"/>
      <c r="Q73" s="53"/>
      <c r="R73"/>
    </row>
    <row r="74" spans="1:18" ht="29.25" hidden="1" customHeight="1">
      <c r="A74" s="49">
        <v>2</v>
      </c>
      <c r="B74" s="48">
        <v>3</v>
      </c>
      <c r="C74" s="48">
        <v>1</v>
      </c>
      <c r="D74" s="48">
        <v>2</v>
      </c>
      <c r="E74" s="48"/>
      <c r="F74" s="50"/>
      <c r="G74" s="56" t="s">
        <v>65</v>
      </c>
      <c r="H74" s="45">
        <v>40</v>
      </c>
      <c r="I74" s="118">
        <f>I75</f>
        <v>0</v>
      </c>
      <c r="J74" s="119">
        <f>J75</f>
        <v>0</v>
      </c>
      <c r="K74" s="120">
        <f>K75</f>
        <v>0</v>
      </c>
      <c r="L74" s="120">
        <f>L75</f>
        <v>0</v>
      </c>
      <c r="M74"/>
      <c r="Q74" s="53"/>
      <c r="R74"/>
    </row>
    <row r="75" spans="1:18" ht="27" hidden="1" customHeight="1">
      <c r="A75" s="74">
        <v>2</v>
      </c>
      <c r="B75" s="75">
        <v>3</v>
      </c>
      <c r="C75" s="75">
        <v>1</v>
      </c>
      <c r="D75" s="75">
        <v>2</v>
      </c>
      <c r="E75" s="75">
        <v>1</v>
      </c>
      <c r="F75" s="87"/>
      <c r="G75" s="56" t="s">
        <v>65</v>
      </c>
      <c r="H75" s="45">
        <v>41</v>
      </c>
      <c r="I75" s="114">
        <f>SUM(I76:I78)</f>
        <v>0</v>
      </c>
      <c r="J75" s="121">
        <f>SUM(J76:J78)</f>
        <v>0</v>
      </c>
      <c r="K75" s="122">
        <f>SUM(K76:K78)</f>
        <v>0</v>
      </c>
      <c r="L75" s="110">
        <f>SUM(L76:L78)</f>
        <v>0</v>
      </c>
      <c r="M75"/>
      <c r="Q75" s="53"/>
      <c r="R75"/>
    </row>
    <row r="76" spans="1:18" s="66" customFormat="1" ht="27" hidden="1" customHeight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2">
        <v>1</v>
      </c>
      <c r="G76" s="59" t="s">
        <v>62</v>
      </c>
      <c r="H76" s="45">
        <v>42</v>
      </c>
      <c r="I76" s="113">
        <v>0</v>
      </c>
      <c r="J76" s="113">
        <v>0</v>
      </c>
      <c r="K76" s="113">
        <v>0</v>
      </c>
      <c r="L76" s="113">
        <v>0</v>
      </c>
      <c r="Q76" s="53"/>
      <c r="R76"/>
    </row>
    <row r="77" spans="1:18" ht="16.5" hidden="1" customHeight="1">
      <c r="A77" s="60">
        <v>2</v>
      </c>
      <c r="B77" s="61">
        <v>3</v>
      </c>
      <c r="C77" s="61">
        <v>1</v>
      </c>
      <c r="D77" s="61">
        <v>2</v>
      </c>
      <c r="E77" s="61">
        <v>1</v>
      </c>
      <c r="F77" s="62">
        <v>2</v>
      </c>
      <c r="G77" s="59" t="s">
        <v>63</v>
      </c>
      <c r="H77" s="45">
        <v>43</v>
      </c>
      <c r="I77" s="113">
        <v>0</v>
      </c>
      <c r="J77" s="113">
        <v>0</v>
      </c>
      <c r="K77" s="113">
        <v>0</v>
      </c>
      <c r="L77" s="113">
        <v>0</v>
      </c>
      <c r="M77"/>
      <c r="Q77" s="53"/>
      <c r="R77"/>
    </row>
    <row r="78" spans="1:18" ht="15" hidden="1" customHeight="1">
      <c r="A78" s="60">
        <v>2</v>
      </c>
      <c r="B78" s="61">
        <v>3</v>
      </c>
      <c r="C78" s="61">
        <v>1</v>
      </c>
      <c r="D78" s="61">
        <v>2</v>
      </c>
      <c r="E78" s="61">
        <v>1</v>
      </c>
      <c r="F78" s="62">
        <v>3</v>
      </c>
      <c r="G78" s="59" t="s">
        <v>64</v>
      </c>
      <c r="H78" s="45">
        <v>44</v>
      </c>
      <c r="I78" s="113">
        <v>0</v>
      </c>
      <c r="J78" s="113">
        <v>0</v>
      </c>
      <c r="K78" s="113">
        <v>0</v>
      </c>
      <c r="L78" s="113">
        <v>0</v>
      </c>
      <c r="M78"/>
      <c r="Q78" s="53"/>
      <c r="R78"/>
    </row>
    <row r="79" spans="1:18" ht="27.75" hidden="1" customHeight="1">
      <c r="A79" s="60">
        <v>2</v>
      </c>
      <c r="B79" s="61">
        <v>3</v>
      </c>
      <c r="C79" s="61">
        <v>1</v>
      </c>
      <c r="D79" s="61">
        <v>3</v>
      </c>
      <c r="E79" s="61"/>
      <c r="F79" s="62"/>
      <c r="G79" s="59" t="s">
        <v>66</v>
      </c>
      <c r="H79" s="45">
        <v>45</v>
      </c>
      <c r="I79" s="109">
        <f>I80</f>
        <v>0</v>
      </c>
      <c r="J79" s="132">
        <f>J80</f>
        <v>0</v>
      </c>
      <c r="K79" s="110">
        <f>K80</f>
        <v>0</v>
      </c>
      <c r="L79" s="110">
        <f>L80</f>
        <v>0</v>
      </c>
      <c r="M79"/>
      <c r="Q79" s="53"/>
      <c r="R79"/>
    </row>
    <row r="80" spans="1:18" ht="26.25" hidden="1" customHeight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2"/>
      <c r="G80" s="59" t="s">
        <v>67</v>
      </c>
      <c r="H80" s="45">
        <v>46</v>
      </c>
      <c r="I80" s="109">
        <f>SUM(I81:I83)</f>
        <v>0</v>
      </c>
      <c r="J80" s="132">
        <f>SUM(J81:J83)</f>
        <v>0</v>
      </c>
      <c r="K80" s="110">
        <f>SUM(K81:K83)</f>
        <v>0</v>
      </c>
      <c r="L80" s="110">
        <f>SUM(L81:L83)</f>
        <v>0</v>
      </c>
      <c r="M80"/>
      <c r="Q80" s="53"/>
      <c r="R80"/>
    </row>
    <row r="81" spans="1:18" ht="15" hidden="1" customHeight="1">
      <c r="A81" s="49">
        <v>2</v>
      </c>
      <c r="B81" s="48">
        <v>3</v>
      </c>
      <c r="C81" s="48">
        <v>1</v>
      </c>
      <c r="D81" s="48">
        <v>3</v>
      </c>
      <c r="E81" s="48">
        <v>1</v>
      </c>
      <c r="F81" s="50">
        <v>1</v>
      </c>
      <c r="G81" s="67" t="s">
        <v>68</v>
      </c>
      <c r="H81" s="45">
        <v>47</v>
      </c>
      <c r="I81" s="111">
        <v>0</v>
      </c>
      <c r="J81" s="111">
        <v>0</v>
      </c>
      <c r="K81" s="111">
        <v>0</v>
      </c>
      <c r="L81" s="111">
        <v>0</v>
      </c>
      <c r="M81"/>
      <c r="Q81" s="53"/>
      <c r="R81"/>
    </row>
    <row r="82" spans="1:18" ht="16.5" hidden="1" customHeight="1">
      <c r="A82" s="60">
        <v>2</v>
      </c>
      <c r="B82" s="61">
        <v>3</v>
      </c>
      <c r="C82" s="61">
        <v>1</v>
      </c>
      <c r="D82" s="61">
        <v>3</v>
      </c>
      <c r="E82" s="61">
        <v>1</v>
      </c>
      <c r="F82" s="62">
        <v>2</v>
      </c>
      <c r="G82" s="59" t="s">
        <v>69</v>
      </c>
      <c r="H82" s="45">
        <v>48</v>
      </c>
      <c r="I82" s="113">
        <v>0</v>
      </c>
      <c r="J82" s="113">
        <v>0</v>
      </c>
      <c r="K82" s="113">
        <v>0</v>
      </c>
      <c r="L82" s="113">
        <v>0</v>
      </c>
      <c r="M82"/>
      <c r="Q82" s="53"/>
      <c r="R82"/>
    </row>
    <row r="83" spans="1:18" ht="17.25" hidden="1" customHeight="1">
      <c r="A83" s="49">
        <v>2</v>
      </c>
      <c r="B83" s="48">
        <v>3</v>
      </c>
      <c r="C83" s="48">
        <v>1</v>
      </c>
      <c r="D83" s="48">
        <v>3</v>
      </c>
      <c r="E83" s="48">
        <v>1</v>
      </c>
      <c r="F83" s="50">
        <v>3</v>
      </c>
      <c r="G83" s="67" t="s">
        <v>70</v>
      </c>
      <c r="H83" s="45">
        <v>49</v>
      </c>
      <c r="I83" s="111">
        <v>0</v>
      </c>
      <c r="J83" s="111">
        <v>0</v>
      </c>
      <c r="K83" s="111">
        <v>0</v>
      </c>
      <c r="L83" s="111">
        <v>0</v>
      </c>
      <c r="M83"/>
      <c r="Q83" s="53"/>
      <c r="R83"/>
    </row>
    <row r="84" spans="1:18" ht="12.75" hidden="1" customHeight="1">
      <c r="A84" s="49">
        <v>2</v>
      </c>
      <c r="B84" s="48">
        <v>3</v>
      </c>
      <c r="C84" s="48">
        <v>2</v>
      </c>
      <c r="D84" s="48"/>
      <c r="E84" s="48"/>
      <c r="F84" s="50"/>
      <c r="G84" s="67" t="s">
        <v>71</v>
      </c>
      <c r="H84" s="45">
        <v>50</v>
      </c>
      <c r="I84" s="109">
        <f t="shared" ref="I84:L85" si="3">I85</f>
        <v>0</v>
      </c>
      <c r="J84" s="109">
        <f t="shared" si="3"/>
        <v>0</v>
      </c>
      <c r="K84" s="109">
        <f t="shared" si="3"/>
        <v>0</v>
      </c>
      <c r="L84" s="109">
        <f t="shared" si="3"/>
        <v>0</v>
      </c>
      <c r="M84"/>
    </row>
    <row r="85" spans="1:18" ht="12" hidden="1" customHeight="1">
      <c r="A85" s="49">
        <v>2</v>
      </c>
      <c r="B85" s="48">
        <v>3</v>
      </c>
      <c r="C85" s="48">
        <v>2</v>
      </c>
      <c r="D85" s="48">
        <v>1</v>
      </c>
      <c r="E85" s="48"/>
      <c r="F85" s="50"/>
      <c r="G85" s="67" t="s">
        <v>71</v>
      </c>
      <c r="H85" s="45">
        <v>51</v>
      </c>
      <c r="I85" s="109">
        <f t="shared" si="3"/>
        <v>0</v>
      </c>
      <c r="J85" s="109">
        <f t="shared" si="3"/>
        <v>0</v>
      </c>
      <c r="K85" s="109">
        <f t="shared" si="3"/>
        <v>0</v>
      </c>
      <c r="L85" s="109">
        <f t="shared" si="3"/>
        <v>0</v>
      </c>
      <c r="M85"/>
    </row>
    <row r="86" spans="1:18" ht="15.75" hidden="1" customHeight="1">
      <c r="A86" s="49">
        <v>2</v>
      </c>
      <c r="B86" s="48">
        <v>3</v>
      </c>
      <c r="C86" s="48">
        <v>2</v>
      </c>
      <c r="D86" s="48">
        <v>1</v>
      </c>
      <c r="E86" s="48">
        <v>1</v>
      </c>
      <c r="F86" s="50"/>
      <c r="G86" s="67" t="s">
        <v>71</v>
      </c>
      <c r="H86" s="45">
        <v>52</v>
      </c>
      <c r="I86" s="109">
        <f>SUM(I87)</f>
        <v>0</v>
      </c>
      <c r="J86" s="109">
        <f>SUM(J87)</f>
        <v>0</v>
      </c>
      <c r="K86" s="109">
        <f>SUM(K87)</f>
        <v>0</v>
      </c>
      <c r="L86" s="109">
        <f>SUM(L87)</f>
        <v>0</v>
      </c>
      <c r="M86"/>
    </row>
    <row r="87" spans="1:18" ht="13.5" hidden="1" customHeight="1">
      <c r="A87" s="49">
        <v>2</v>
      </c>
      <c r="B87" s="48">
        <v>3</v>
      </c>
      <c r="C87" s="48">
        <v>2</v>
      </c>
      <c r="D87" s="48">
        <v>1</v>
      </c>
      <c r="E87" s="48">
        <v>1</v>
      </c>
      <c r="F87" s="50">
        <v>1</v>
      </c>
      <c r="G87" s="67" t="s">
        <v>71</v>
      </c>
      <c r="H87" s="45">
        <v>53</v>
      </c>
      <c r="I87" s="113">
        <v>0</v>
      </c>
      <c r="J87" s="113">
        <v>0</v>
      </c>
      <c r="K87" s="113">
        <v>0</v>
      </c>
      <c r="L87" s="113">
        <v>0</v>
      </c>
      <c r="M87"/>
    </row>
    <row r="88" spans="1:18" ht="16.5" hidden="1" customHeight="1">
      <c r="A88" s="41">
        <v>2</v>
      </c>
      <c r="B88" s="42">
        <v>4</v>
      </c>
      <c r="C88" s="42"/>
      <c r="D88" s="42"/>
      <c r="E88" s="42"/>
      <c r="F88" s="44"/>
      <c r="G88" s="68" t="s">
        <v>72</v>
      </c>
      <c r="H88" s="45">
        <v>54</v>
      </c>
      <c r="I88" s="109">
        <f t="shared" ref="I88:L90" si="4">I89</f>
        <v>0</v>
      </c>
      <c r="J88" s="132">
        <f t="shared" si="4"/>
        <v>0</v>
      </c>
      <c r="K88" s="110">
        <f t="shared" si="4"/>
        <v>0</v>
      </c>
      <c r="L88" s="110">
        <f t="shared" si="4"/>
        <v>0</v>
      </c>
      <c r="M88"/>
    </row>
    <row r="89" spans="1:18" ht="15.75" hidden="1" customHeight="1">
      <c r="A89" s="60">
        <v>2</v>
      </c>
      <c r="B89" s="61">
        <v>4</v>
      </c>
      <c r="C89" s="61">
        <v>1</v>
      </c>
      <c r="D89" s="61"/>
      <c r="E89" s="61"/>
      <c r="F89" s="62"/>
      <c r="G89" s="59" t="s">
        <v>73</v>
      </c>
      <c r="H89" s="45">
        <v>55</v>
      </c>
      <c r="I89" s="109">
        <f t="shared" si="4"/>
        <v>0</v>
      </c>
      <c r="J89" s="132">
        <f t="shared" si="4"/>
        <v>0</v>
      </c>
      <c r="K89" s="110">
        <f t="shared" si="4"/>
        <v>0</v>
      </c>
      <c r="L89" s="110">
        <f t="shared" si="4"/>
        <v>0</v>
      </c>
      <c r="M89"/>
    </row>
    <row r="90" spans="1:18" ht="17.25" hidden="1" customHeight="1">
      <c r="A90" s="60">
        <v>2</v>
      </c>
      <c r="B90" s="61">
        <v>4</v>
      </c>
      <c r="C90" s="61">
        <v>1</v>
      </c>
      <c r="D90" s="61">
        <v>1</v>
      </c>
      <c r="E90" s="61"/>
      <c r="F90" s="62"/>
      <c r="G90" s="59" t="s">
        <v>73</v>
      </c>
      <c r="H90" s="45">
        <v>56</v>
      </c>
      <c r="I90" s="109">
        <f t="shared" si="4"/>
        <v>0</v>
      </c>
      <c r="J90" s="132">
        <f t="shared" si="4"/>
        <v>0</v>
      </c>
      <c r="K90" s="110">
        <f t="shared" si="4"/>
        <v>0</v>
      </c>
      <c r="L90" s="110">
        <f t="shared" si="4"/>
        <v>0</v>
      </c>
      <c r="M90"/>
    </row>
    <row r="91" spans="1:18" ht="18" hidden="1" customHeight="1">
      <c r="A91" s="60">
        <v>2</v>
      </c>
      <c r="B91" s="61">
        <v>4</v>
      </c>
      <c r="C91" s="61">
        <v>1</v>
      </c>
      <c r="D91" s="61">
        <v>1</v>
      </c>
      <c r="E91" s="61">
        <v>1</v>
      </c>
      <c r="F91" s="62"/>
      <c r="G91" s="59" t="s">
        <v>73</v>
      </c>
      <c r="H91" s="45">
        <v>57</v>
      </c>
      <c r="I91" s="109">
        <f>SUM(I92:I94)</f>
        <v>0</v>
      </c>
      <c r="J91" s="132">
        <f>SUM(J92:J94)</f>
        <v>0</v>
      </c>
      <c r="K91" s="110">
        <f>SUM(K92:K94)</f>
        <v>0</v>
      </c>
      <c r="L91" s="110">
        <f>SUM(L92:L94)</f>
        <v>0</v>
      </c>
      <c r="M91"/>
    </row>
    <row r="92" spans="1:18" ht="14.25" hidden="1" customHeight="1">
      <c r="A92" s="60">
        <v>2</v>
      </c>
      <c r="B92" s="61">
        <v>4</v>
      </c>
      <c r="C92" s="61">
        <v>1</v>
      </c>
      <c r="D92" s="61">
        <v>1</v>
      </c>
      <c r="E92" s="61">
        <v>1</v>
      </c>
      <c r="F92" s="62">
        <v>1</v>
      </c>
      <c r="G92" s="59" t="s">
        <v>74</v>
      </c>
      <c r="H92" s="45">
        <v>58</v>
      </c>
      <c r="I92" s="113">
        <v>0</v>
      </c>
      <c r="J92" s="113">
        <v>0</v>
      </c>
      <c r="K92" s="113">
        <v>0</v>
      </c>
      <c r="L92" s="113">
        <v>0</v>
      </c>
      <c r="M92"/>
    </row>
    <row r="93" spans="1:18" ht="13.5" hidden="1" customHeight="1">
      <c r="A93" s="60">
        <v>2</v>
      </c>
      <c r="B93" s="60">
        <v>4</v>
      </c>
      <c r="C93" s="60">
        <v>1</v>
      </c>
      <c r="D93" s="61">
        <v>1</v>
      </c>
      <c r="E93" s="61">
        <v>1</v>
      </c>
      <c r="F93" s="69">
        <v>2</v>
      </c>
      <c r="G93" s="52" t="s">
        <v>75</v>
      </c>
      <c r="H93" s="45">
        <v>59</v>
      </c>
      <c r="I93" s="113">
        <v>0</v>
      </c>
      <c r="J93" s="113">
        <v>0</v>
      </c>
      <c r="K93" s="113">
        <v>0</v>
      </c>
      <c r="L93" s="113">
        <v>0</v>
      </c>
      <c r="M93"/>
    </row>
    <row r="94" spans="1:18" hidden="1">
      <c r="A94" s="60">
        <v>2</v>
      </c>
      <c r="B94" s="61">
        <v>4</v>
      </c>
      <c r="C94" s="60">
        <v>1</v>
      </c>
      <c r="D94" s="61">
        <v>1</v>
      </c>
      <c r="E94" s="61">
        <v>1</v>
      </c>
      <c r="F94" s="69">
        <v>3</v>
      </c>
      <c r="G94" s="52" t="s">
        <v>76</v>
      </c>
      <c r="H94" s="45">
        <v>60</v>
      </c>
      <c r="I94" s="113">
        <v>0</v>
      </c>
      <c r="J94" s="113">
        <v>0</v>
      </c>
      <c r="K94" s="113">
        <v>0</v>
      </c>
      <c r="L94" s="113">
        <v>0</v>
      </c>
    </row>
    <row r="95" spans="1:18" hidden="1">
      <c r="A95" s="41">
        <v>2</v>
      </c>
      <c r="B95" s="42">
        <v>5</v>
      </c>
      <c r="C95" s="41"/>
      <c r="D95" s="42"/>
      <c r="E95" s="42"/>
      <c r="F95" s="70"/>
      <c r="G95" s="43" t="s">
        <v>77</v>
      </c>
      <c r="H95" s="45">
        <v>61</v>
      </c>
      <c r="I95" s="109">
        <f>SUM(I96+I101+I106)</f>
        <v>0</v>
      </c>
      <c r="J95" s="132">
        <f>SUM(J96+J101+J106)</f>
        <v>0</v>
      </c>
      <c r="K95" s="110">
        <f>SUM(K96+K101+K106)</f>
        <v>0</v>
      </c>
      <c r="L95" s="110">
        <f>SUM(L96+L101+L106)</f>
        <v>0</v>
      </c>
    </row>
    <row r="96" spans="1:18" hidden="1">
      <c r="A96" s="49">
        <v>2</v>
      </c>
      <c r="B96" s="48">
        <v>5</v>
      </c>
      <c r="C96" s="49">
        <v>1</v>
      </c>
      <c r="D96" s="48"/>
      <c r="E96" s="48"/>
      <c r="F96" s="71"/>
      <c r="G96" s="56" t="s">
        <v>78</v>
      </c>
      <c r="H96" s="45">
        <v>62</v>
      </c>
      <c r="I96" s="118">
        <f t="shared" ref="I96:L97" si="5">I97</f>
        <v>0</v>
      </c>
      <c r="J96" s="119">
        <f t="shared" si="5"/>
        <v>0</v>
      </c>
      <c r="K96" s="120">
        <f t="shared" si="5"/>
        <v>0</v>
      </c>
      <c r="L96" s="120">
        <f t="shared" si="5"/>
        <v>0</v>
      </c>
    </row>
    <row r="97" spans="1:13" hidden="1">
      <c r="A97" s="60">
        <v>2</v>
      </c>
      <c r="B97" s="61">
        <v>5</v>
      </c>
      <c r="C97" s="60">
        <v>1</v>
      </c>
      <c r="D97" s="61">
        <v>1</v>
      </c>
      <c r="E97" s="61"/>
      <c r="F97" s="69"/>
      <c r="G97" s="52" t="s">
        <v>78</v>
      </c>
      <c r="H97" s="45">
        <v>63</v>
      </c>
      <c r="I97" s="109">
        <f t="shared" si="5"/>
        <v>0</v>
      </c>
      <c r="J97" s="132">
        <f t="shared" si="5"/>
        <v>0</v>
      </c>
      <c r="K97" s="110">
        <f t="shared" si="5"/>
        <v>0</v>
      </c>
      <c r="L97" s="110">
        <f t="shared" si="5"/>
        <v>0</v>
      </c>
    </row>
    <row r="98" spans="1:13" hidden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69"/>
      <c r="G98" s="52" t="s">
        <v>78</v>
      </c>
      <c r="H98" s="45">
        <v>64</v>
      </c>
      <c r="I98" s="109">
        <f>SUM(I99:I100)</f>
        <v>0</v>
      </c>
      <c r="J98" s="132">
        <f>SUM(J99:J100)</f>
        <v>0</v>
      </c>
      <c r="K98" s="110">
        <f>SUM(K99:K100)</f>
        <v>0</v>
      </c>
      <c r="L98" s="110">
        <f>SUM(L99:L100)</f>
        <v>0</v>
      </c>
    </row>
    <row r="99" spans="1:13" ht="25.5" hidden="1" customHeight="1">
      <c r="A99" s="60">
        <v>2</v>
      </c>
      <c r="B99" s="61">
        <v>5</v>
      </c>
      <c r="C99" s="60">
        <v>1</v>
      </c>
      <c r="D99" s="61">
        <v>1</v>
      </c>
      <c r="E99" s="61">
        <v>1</v>
      </c>
      <c r="F99" s="69">
        <v>1</v>
      </c>
      <c r="G99" s="52" t="s">
        <v>79</v>
      </c>
      <c r="H99" s="45">
        <v>65</v>
      </c>
      <c r="I99" s="113">
        <v>0</v>
      </c>
      <c r="J99" s="113">
        <v>0</v>
      </c>
      <c r="K99" s="113">
        <v>0</v>
      </c>
      <c r="L99" s="113">
        <v>0</v>
      </c>
      <c r="M99"/>
    </row>
    <row r="100" spans="1:13" ht="15.75" hidden="1" customHeight="1">
      <c r="A100" s="60">
        <v>2</v>
      </c>
      <c r="B100" s="61">
        <v>5</v>
      </c>
      <c r="C100" s="60">
        <v>1</v>
      </c>
      <c r="D100" s="61">
        <v>1</v>
      </c>
      <c r="E100" s="61">
        <v>1</v>
      </c>
      <c r="F100" s="69">
        <v>2</v>
      </c>
      <c r="G100" s="52" t="s">
        <v>80</v>
      </c>
      <c r="H100" s="45">
        <v>66</v>
      </c>
      <c r="I100" s="113">
        <v>0</v>
      </c>
      <c r="J100" s="113">
        <v>0</v>
      </c>
      <c r="K100" s="113">
        <v>0</v>
      </c>
      <c r="L100" s="113">
        <v>0</v>
      </c>
      <c r="M100"/>
    </row>
    <row r="101" spans="1:13" ht="12" hidden="1" customHeight="1">
      <c r="A101" s="60">
        <v>2</v>
      </c>
      <c r="B101" s="61">
        <v>5</v>
      </c>
      <c r="C101" s="60">
        <v>2</v>
      </c>
      <c r="D101" s="61"/>
      <c r="E101" s="61"/>
      <c r="F101" s="69"/>
      <c r="G101" s="52" t="s">
        <v>81</v>
      </c>
      <c r="H101" s="45">
        <v>67</v>
      </c>
      <c r="I101" s="109">
        <f t="shared" ref="I101:L102" si="6">I102</f>
        <v>0</v>
      </c>
      <c r="J101" s="132">
        <f t="shared" si="6"/>
        <v>0</v>
      </c>
      <c r="K101" s="110">
        <f t="shared" si="6"/>
        <v>0</v>
      </c>
      <c r="L101" s="109">
        <f t="shared" si="6"/>
        <v>0</v>
      </c>
      <c r="M101"/>
    </row>
    <row r="102" spans="1:13" ht="15.75" hidden="1" customHeight="1">
      <c r="A102" s="59">
        <v>2</v>
      </c>
      <c r="B102" s="60">
        <v>5</v>
      </c>
      <c r="C102" s="61">
        <v>2</v>
      </c>
      <c r="D102" s="52">
        <v>1</v>
      </c>
      <c r="E102" s="60"/>
      <c r="F102" s="69"/>
      <c r="G102" s="52" t="s">
        <v>81</v>
      </c>
      <c r="H102" s="45">
        <v>68</v>
      </c>
      <c r="I102" s="109">
        <f t="shared" si="6"/>
        <v>0</v>
      </c>
      <c r="J102" s="132">
        <f t="shared" si="6"/>
        <v>0</v>
      </c>
      <c r="K102" s="110">
        <f t="shared" si="6"/>
        <v>0</v>
      </c>
      <c r="L102" s="109">
        <f t="shared" si="6"/>
        <v>0</v>
      </c>
      <c r="M102"/>
    </row>
    <row r="103" spans="1:13" ht="15" hidden="1" customHeight="1">
      <c r="A103" s="59">
        <v>2</v>
      </c>
      <c r="B103" s="60">
        <v>5</v>
      </c>
      <c r="C103" s="61">
        <v>2</v>
      </c>
      <c r="D103" s="52">
        <v>1</v>
      </c>
      <c r="E103" s="60">
        <v>1</v>
      </c>
      <c r="F103" s="69"/>
      <c r="G103" s="52" t="s">
        <v>81</v>
      </c>
      <c r="H103" s="45">
        <v>69</v>
      </c>
      <c r="I103" s="109">
        <f>SUM(I104:I105)</f>
        <v>0</v>
      </c>
      <c r="J103" s="132">
        <f>SUM(J104:J105)</f>
        <v>0</v>
      </c>
      <c r="K103" s="110">
        <f>SUM(K104:K105)</f>
        <v>0</v>
      </c>
      <c r="L103" s="109">
        <f>SUM(L104:L105)</f>
        <v>0</v>
      </c>
      <c r="M103"/>
    </row>
    <row r="104" spans="1:13" ht="25.5" hidden="1" customHeight="1">
      <c r="A104" s="59">
        <v>2</v>
      </c>
      <c r="B104" s="60">
        <v>5</v>
      </c>
      <c r="C104" s="61">
        <v>2</v>
      </c>
      <c r="D104" s="52">
        <v>1</v>
      </c>
      <c r="E104" s="60">
        <v>1</v>
      </c>
      <c r="F104" s="69">
        <v>1</v>
      </c>
      <c r="G104" s="52" t="s">
        <v>82</v>
      </c>
      <c r="H104" s="45">
        <v>70</v>
      </c>
      <c r="I104" s="113">
        <v>0</v>
      </c>
      <c r="J104" s="113">
        <v>0</v>
      </c>
      <c r="K104" s="113">
        <v>0</v>
      </c>
      <c r="L104" s="113">
        <v>0</v>
      </c>
      <c r="M104"/>
    </row>
    <row r="105" spans="1:13" ht="25.5" hidden="1" customHeight="1">
      <c r="A105" s="59">
        <v>2</v>
      </c>
      <c r="B105" s="60">
        <v>5</v>
      </c>
      <c r="C105" s="61">
        <v>2</v>
      </c>
      <c r="D105" s="52">
        <v>1</v>
      </c>
      <c r="E105" s="60">
        <v>1</v>
      </c>
      <c r="F105" s="69">
        <v>2</v>
      </c>
      <c r="G105" s="52" t="s">
        <v>83</v>
      </c>
      <c r="H105" s="45">
        <v>71</v>
      </c>
      <c r="I105" s="113">
        <v>0</v>
      </c>
      <c r="J105" s="113">
        <v>0</v>
      </c>
      <c r="K105" s="113">
        <v>0</v>
      </c>
      <c r="L105" s="113">
        <v>0</v>
      </c>
      <c r="M105"/>
    </row>
    <row r="106" spans="1:13" ht="28.5" hidden="1" customHeight="1">
      <c r="A106" s="59">
        <v>2</v>
      </c>
      <c r="B106" s="60">
        <v>5</v>
      </c>
      <c r="C106" s="61">
        <v>3</v>
      </c>
      <c r="D106" s="52"/>
      <c r="E106" s="60"/>
      <c r="F106" s="69"/>
      <c r="G106" s="52" t="s">
        <v>84</v>
      </c>
      <c r="H106" s="45">
        <v>72</v>
      </c>
      <c r="I106" s="109">
        <f t="shared" ref="I106:L107" si="7">I107</f>
        <v>0</v>
      </c>
      <c r="J106" s="132">
        <f t="shared" si="7"/>
        <v>0</v>
      </c>
      <c r="K106" s="110">
        <f t="shared" si="7"/>
        <v>0</v>
      </c>
      <c r="L106" s="109">
        <f t="shared" si="7"/>
        <v>0</v>
      </c>
      <c r="M106"/>
    </row>
    <row r="107" spans="1:13" ht="27" hidden="1" customHeight="1">
      <c r="A107" s="59">
        <v>2</v>
      </c>
      <c r="B107" s="60">
        <v>5</v>
      </c>
      <c r="C107" s="61">
        <v>3</v>
      </c>
      <c r="D107" s="52">
        <v>1</v>
      </c>
      <c r="E107" s="60"/>
      <c r="F107" s="69"/>
      <c r="G107" s="52" t="s">
        <v>85</v>
      </c>
      <c r="H107" s="45">
        <v>73</v>
      </c>
      <c r="I107" s="109">
        <f t="shared" si="7"/>
        <v>0</v>
      </c>
      <c r="J107" s="132">
        <f t="shared" si="7"/>
        <v>0</v>
      </c>
      <c r="K107" s="110">
        <f t="shared" si="7"/>
        <v>0</v>
      </c>
      <c r="L107" s="109">
        <f t="shared" si="7"/>
        <v>0</v>
      </c>
      <c r="M107"/>
    </row>
    <row r="108" spans="1:13" ht="30" hidden="1" customHeight="1">
      <c r="A108" s="73">
        <v>2</v>
      </c>
      <c r="B108" s="74">
        <v>5</v>
      </c>
      <c r="C108" s="75">
        <v>3</v>
      </c>
      <c r="D108" s="72">
        <v>1</v>
      </c>
      <c r="E108" s="74">
        <v>1</v>
      </c>
      <c r="F108" s="76"/>
      <c r="G108" s="72" t="s">
        <v>85</v>
      </c>
      <c r="H108" s="45">
        <v>74</v>
      </c>
      <c r="I108" s="114">
        <f>SUM(I109:I110)</f>
        <v>0</v>
      </c>
      <c r="J108" s="121">
        <f>SUM(J109:J110)</f>
        <v>0</v>
      </c>
      <c r="K108" s="122">
        <f>SUM(K109:K110)</f>
        <v>0</v>
      </c>
      <c r="L108" s="114">
        <f>SUM(L109:L110)</f>
        <v>0</v>
      </c>
      <c r="M108"/>
    </row>
    <row r="109" spans="1:13" ht="26.25" hidden="1" customHeight="1">
      <c r="A109" s="59">
        <v>2</v>
      </c>
      <c r="B109" s="60">
        <v>5</v>
      </c>
      <c r="C109" s="61">
        <v>3</v>
      </c>
      <c r="D109" s="52">
        <v>1</v>
      </c>
      <c r="E109" s="60">
        <v>1</v>
      </c>
      <c r="F109" s="69">
        <v>1</v>
      </c>
      <c r="G109" s="52" t="s">
        <v>85</v>
      </c>
      <c r="H109" s="45">
        <v>75</v>
      </c>
      <c r="I109" s="113">
        <v>0</v>
      </c>
      <c r="J109" s="113">
        <v>0</v>
      </c>
      <c r="K109" s="113">
        <v>0</v>
      </c>
      <c r="L109" s="113">
        <v>0</v>
      </c>
      <c r="M109"/>
    </row>
    <row r="110" spans="1:13" ht="26.25" hidden="1" customHeight="1">
      <c r="A110" s="73">
        <v>2</v>
      </c>
      <c r="B110" s="74">
        <v>5</v>
      </c>
      <c r="C110" s="75">
        <v>3</v>
      </c>
      <c r="D110" s="72">
        <v>1</v>
      </c>
      <c r="E110" s="74">
        <v>1</v>
      </c>
      <c r="F110" s="76">
        <v>2</v>
      </c>
      <c r="G110" s="72" t="s">
        <v>86</v>
      </c>
      <c r="H110" s="45">
        <v>76</v>
      </c>
      <c r="I110" s="113">
        <v>0</v>
      </c>
      <c r="J110" s="113">
        <v>0</v>
      </c>
      <c r="K110" s="113">
        <v>0</v>
      </c>
      <c r="L110" s="113">
        <v>0</v>
      </c>
      <c r="M110"/>
    </row>
    <row r="111" spans="1:13" ht="27.75" hidden="1" customHeight="1">
      <c r="A111" s="73">
        <v>2</v>
      </c>
      <c r="B111" s="74">
        <v>5</v>
      </c>
      <c r="C111" s="75">
        <v>3</v>
      </c>
      <c r="D111" s="72">
        <v>2</v>
      </c>
      <c r="E111" s="74"/>
      <c r="F111" s="76"/>
      <c r="G111" s="72" t="s">
        <v>87</v>
      </c>
      <c r="H111" s="45">
        <v>77</v>
      </c>
      <c r="I111" s="114">
        <f>I112</f>
        <v>0</v>
      </c>
      <c r="J111" s="114">
        <f>J112</f>
        <v>0</v>
      </c>
      <c r="K111" s="114">
        <f>K112</f>
        <v>0</v>
      </c>
      <c r="L111" s="114">
        <f>L112</f>
        <v>0</v>
      </c>
      <c r="M111"/>
    </row>
    <row r="112" spans="1:13" ht="25.5" hidden="1" customHeight="1">
      <c r="A112" s="73">
        <v>2</v>
      </c>
      <c r="B112" s="74">
        <v>5</v>
      </c>
      <c r="C112" s="75">
        <v>3</v>
      </c>
      <c r="D112" s="72">
        <v>2</v>
      </c>
      <c r="E112" s="74">
        <v>1</v>
      </c>
      <c r="F112" s="76"/>
      <c r="G112" s="72" t="s">
        <v>87</v>
      </c>
      <c r="H112" s="45">
        <v>78</v>
      </c>
      <c r="I112" s="114">
        <f>SUM(I113:I114)</f>
        <v>0</v>
      </c>
      <c r="J112" s="114">
        <f>SUM(J113:J114)</f>
        <v>0</v>
      </c>
      <c r="K112" s="114">
        <f>SUM(K113:K114)</f>
        <v>0</v>
      </c>
      <c r="L112" s="114">
        <f>SUM(L113:L114)</f>
        <v>0</v>
      </c>
      <c r="M112"/>
    </row>
    <row r="113" spans="1:13" ht="30" hidden="1" customHeight="1">
      <c r="A113" s="73">
        <v>2</v>
      </c>
      <c r="B113" s="74">
        <v>5</v>
      </c>
      <c r="C113" s="75">
        <v>3</v>
      </c>
      <c r="D113" s="72">
        <v>2</v>
      </c>
      <c r="E113" s="74">
        <v>1</v>
      </c>
      <c r="F113" s="76">
        <v>1</v>
      </c>
      <c r="G113" s="72" t="s">
        <v>87</v>
      </c>
      <c r="H113" s="45">
        <v>79</v>
      </c>
      <c r="I113" s="113">
        <v>0</v>
      </c>
      <c r="J113" s="113">
        <v>0</v>
      </c>
      <c r="K113" s="113">
        <v>0</v>
      </c>
      <c r="L113" s="113">
        <v>0</v>
      </c>
      <c r="M113"/>
    </row>
    <row r="114" spans="1:13" ht="18" hidden="1" customHeight="1">
      <c r="A114" s="73">
        <v>2</v>
      </c>
      <c r="B114" s="74">
        <v>5</v>
      </c>
      <c r="C114" s="75">
        <v>3</v>
      </c>
      <c r="D114" s="72">
        <v>2</v>
      </c>
      <c r="E114" s="74">
        <v>1</v>
      </c>
      <c r="F114" s="76">
        <v>2</v>
      </c>
      <c r="G114" s="72" t="s">
        <v>88</v>
      </c>
      <c r="H114" s="45">
        <v>80</v>
      </c>
      <c r="I114" s="113">
        <v>0</v>
      </c>
      <c r="J114" s="113">
        <v>0</v>
      </c>
      <c r="K114" s="113">
        <v>0</v>
      </c>
      <c r="L114" s="113">
        <v>0</v>
      </c>
      <c r="M114"/>
    </row>
    <row r="115" spans="1:13" ht="16.5" hidden="1" customHeight="1">
      <c r="A115" s="68">
        <v>2</v>
      </c>
      <c r="B115" s="41">
        <v>6</v>
      </c>
      <c r="C115" s="42"/>
      <c r="D115" s="43"/>
      <c r="E115" s="41"/>
      <c r="F115" s="70"/>
      <c r="G115" s="77" t="s">
        <v>89</v>
      </c>
      <c r="H115" s="45">
        <v>81</v>
      </c>
      <c r="I115" s="109">
        <f>SUM(I116+I121+I125+I129+I133+I137)</f>
        <v>0</v>
      </c>
      <c r="J115" s="109">
        <f>SUM(J116+J121+J125+J129+J133+J137)</f>
        <v>0</v>
      </c>
      <c r="K115" s="109">
        <f>SUM(K116+K121+K125+K129+K133+K137)</f>
        <v>0</v>
      </c>
      <c r="L115" s="109">
        <f>SUM(L116+L121+L125+L129+L133+L137)</f>
        <v>0</v>
      </c>
      <c r="M115"/>
    </row>
    <row r="116" spans="1:13" ht="14.25" hidden="1" customHeight="1">
      <c r="A116" s="73">
        <v>2</v>
      </c>
      <c r="B116" s="74">
        <v>6</v>
      </c>
      <c r="C116" s="75">
        <v>1</v>
      </c>
      <c r="D116" s="72"/>
      <c r="E116" s="74"/>
      <c r="F116" s="76"/>
      <c r="G116" s="72" t="s">
        <v>90</v>
      </c>
      <c r="H116" s="45">
        <v>82</v>
      </c>
      <c r="I116" s="114">
        <f t="shared" ref="I116:L117" si="8">I117</f>
        <v>0</v>
      </c>
      <c r="J116" s="121">
        <f t="shared" si="8"/>
        <v>0</v>
      </c>
      <c r="K116" s="122">
        <f t="shared" si="8"/>
        <v>0</v>
      </c>
      <c r="L116" s="114">
        <f t="shared" si="8"/>
        <v>0</v>
      </c>
      <c r="M116"/>
    </row>
    <row r="117" spans="1:13" ht="14.25" hidden="1" customHeight="1">
      <c r="A117" s="59">
        <v>2</v>
      </c>
      <c r="B117" s="60">
        <v>6</v>
      </c>
      <c r="C117" s="61">
        <v>1</v>
      </c>
      <c r="D117" s="52">
        <v>1</v>
      </c>
      <c r="E117" s="60"/>
      <c r="F117" s="69"/>
      <c r="G117" s="52" t="s">
        <v>90</v>
      </c>
      <c r="H117" s="45">
        <v>83</v>
      </c>
      <c r="I117" s="109">
        <f t="shared" si="8"/>
        <v>0</v>
      </c>
      <c r="J117" s="132">
        <f t="shared" si="8"/>
        <v>0</v>
      </c>
      <c r="K117" s="110">
        <f t="shared" si="8"/>
        <v>0</v>
      </c>
      <c r="L117" s="109">
        <f t="shared" si="8"/>
        <v>0</v>
      </c>
      <c r="M117"/>
    </row>
    <row r="118" spans="1:13" hidden="1">
      <c r="A118" s="59">
        <v>2</v>
      </c>
      <c r="B118" s="60">
        <v>6</v>
      </c>
      <c r="C118" s="61">
        <v>1</v>
      </c>
      <c r="D118" s="52">
        <v>1</v>
      </c>
      <c r="E118" s="60">
        <v>1</v>
      </c>
      <c r="F118" s="69"/>
      <c r="G118" s="52" t="s">
        <v>90</v>
      </c>
      <c r="H118" s="45">
        <v>84</v>
      </c>
      <c r="I118" s="109">
        <f>SUM(I119:I120)</f>
        <v>0</v>
      </c>
      <c r="J118" s="132">
        <f>SUM(J119:J120)</f>
        <v>0</v>
      </c>
      <c r="K118" s="110">
        <f>SUM(K119:K120)</f>
        <v>0</v>
      </c>
      <c r="L118" s="109">
        <f>SUM(L119:L120)</f>
        <v>0</v>
      </c>
    </row>
    <row r="119" spans="1:13" ht="13.5" hidden="1" customHeight="1">
      <c r="A119" s="59">
        <v>2</v>
      </c>
      <c r="B119" s="60">
        <v>6</v>
      </c>
      <c r="C119" s="61">
        <v>1</v>
      </c>
      <c r="D119" s="52">
        <v>1</v>
      </c>
      <c r="E119" s="60">
        <v>1</v>
      </c>
      <c r="F119" s="69">
        <v>1</v>
      </c>
      <c r="G119" s="52" t="s">
        <v>91</v>
      </c>
      <c r="H119" s="45">
        <v>85</v>
      </c>
      <c r="I119" s="113">
        <v>0</v>
      </c>
      <c r="J119" s="113">
        <v>0</v>
      </c>
      <c r="K119" s="113">
        <v>0</v>
      </c>
      <c r="L119" s="113">
        <v>0</v>
      </c>
      <c r="M119"/>
    </row>
    <row r="120" spans="1:13" hidden="1">
      <c r="A120" s="67">
        <v>2</v>
      </c>
      <c r="B120" s="49">
        <v>6</v>
      </c>
      <c r="C120" s="48">
        <v>1</v>
      </c>
      <c r="D120" s="56">
        <v>1</v>
      </c>
      <c r="E120" s="49">
        <v>1</v>
      </c>
      <c r="F120" s="71">
        <v>2</v>
      </c>
      <c r="G120" s="56" t="s">
        <v>92</v>
      </c>
      <c r="H120" s="45">
        <v>86</v>
      </c>
      <c r="I120" s="111">
        <v>0</v>
      </c>
      <c r="J120" s="111">
        <v>0</v>
      </c>
      <c r="K120" s="111">
        <v>0</v>
      </c>
      <c r="L120" s="111">
        <v>0</v>
      </c>
    </row>
    <row r="121" spans="1:13" ht="25.5" hidden="1" customHeight="1">
      <c r="A121" s="59">
        <v>2</v>
      </c>
      <c r="B121" s="60">
        <v>6</v>
      </c>
      <c r="C121" s="61">
        <v>2</v>
      </c>
      <c r="D121" s="52"/>
      <c r="E121" s="60"/>
      <c r="F121" s="69"/>
      <c r="G121" s="52" t="s">
        <v>93</v>
      </c>
      <c r="H121" s="45">
        <v>87</v>
      </c>
      <c r="I121" s="109">
        <f t="shared" ref="I121:L123" si="9">I122</f>
        <v>0</v>
      </c>
      <c r="J121" s="132">
        <f t="shared" si="9"/>
        <v>0</v>
      </c>
      <c r="K121" s="110">
        <f t="shared" si="9"/>
        <v>0</v>
      </c>
      <c r="L121" s="109">
        <f t="shared" si="9"/>
        <v>0</v>
      </c>
      <c r="M121"/>
    </row>
    <row r="122" spans="1:13" ht="14.25" hidden="1" customHeight="1">
      <c r="A122" s="59">
        <v>2</v>
      </c>
      <c r="B122" s="60">
        <v>6</v>
      </c>
      <c r="C122" s="61">
        <v>2</v>
      </c>
      <c r="D122" s="52">
        <v>1</v>
      </c>
      <c r="E122" s="60"/>
      <c r="F122" s="69"/>
      <c r="G122" s="52" t="s">
        <v>93</v>
      </c>
      <c r="H122" s="45">
        <v>88</v>
      </c>
      <c r="I122" s="109">
        <f t="shared" si="9"/>
        <v>0</v>
      </c>
      <c r="J122" s="132">
        <f t="shared" si="9"/>
        <v>0</v>
      </c>
      <c r="K122" s="110">
        <f t="shared" si="9"/>
        <v>0</v>
      </c>
      <c r="L122" s="109">
        <f t="shared" si="9"/>
        <v>0</v>
      </c>
      <c r="M122"/>
    </row>
    <row r="123" spans="1:13" ht="14.25" hidden="1" customHeight="1">
      <c r="A123" s="59">
        <v>2</v>
      </c>
      <c r="B123" s="60">
        <v>6</v>
      </c>
      <c r="C123" s="61">
        <v>2</v>
      </c>
      <c r="D123" s="52">
        <v>1</v>
      </c>
      <c r="E123" s="60">
        <v>1</v>
      </c>
      <c r="F123" s="69"/>
      <c r="G123" s="52" t="s">
        <v>93</v>
      </c>
      <c r="H123" s="45">
        <v>89</v>
      </c>
      <c r="I123" s="139">
        <f t="shared" si="9"/>
        <v>0</v>
      </c>
      <c r="J123" s="123">
        <f t="shared" si="9"/>
        <v>0</v>
      </c>
      <c r="K123" s="124">
        <f t="shared" si="9"/>
        <v>0</v>
      </c>
      <c r="L123" s="139">
        <f t="shared" si="9"/>
        <v>0</v>
      </c>
      <c r="M123"/>
    </row>
    <row r="124" spans="1:13" ht="25.5" hidden="1" customHeight="1">
      <c r="A124" s="59">
        <v>2</v>
      </c>
      <c r="B124" s="60">
        <v>6</v>
      </c>
      <c r="C124" s="61">
        <v>2</v>
      </c>
      <c r="D124" s="52">
        <v>1</v>
      </c>
      <c r="E124" s="60">
        <v>1</v>
      </c>
      <c r="F124" s="69">
        <v>1</v>
      </c>
      <c r="G124" s="52" t="s">
        <v>93</v>
      </c>
      <c r="H124" s="45">
        <v>90</v>
      </c>
      <c r="I124" s="113">
        <v>0</v>
      </c>
      <c r="J124" s="113">
        <v>0</v>
      </c>
      <c r="K124" s="113">
        <v>0</v>
      </c>
      <c r="L124" s="113">
        <v>0</v>
      </c>
      <c r="M124"/>
    </row>
    <row r="125" spans="1:13" ht="26.25" hidden="1" customHeight="1">
      <c r="A125" s="67">
        <v>2</v>
      </c>
      <c r="B125" s="49">
        <v>6</v>
      </c>
      <c r="C125" s="48">
        <v>3</v>
      </c>
      <c r="D125" s="56"/>
      <c r="E125" s="49"/>
      <c r="F125" s="71"/>
      <c r="G125" s="56" t="s">
        <v>94</v>
      </c>
      <c r="H125" s="45">
        <v>91</v>
      </c>
      <c r="I125" s="118">
        <f t="shared" ref="I125:L127" si="10">I126</f>
        <v>0</v>
      </c>
      <c r="J125" s="119">
        <f t="shared" si="10"/>
        <v>0</v>
      </c>
      <c r="K125" s="120">
        <f t="shared" si="10"/>
        <v>0</v>
      </c>
      <c r="L125" s="118">
        <f t="shared" si="10"/>
        <v>0</v>
      </c>
      <c r="M125"/>
    </row>
    <row r="126" spans="1:13" ht="25.5" hidden="1" customHeight="1">
      <c r="A126" s="59">
        <v>2</v>
      </c>
      <c r="B126" s="60">
        <v>6</v>
      </c>
      <c r="C126" s="61">
        <v>3</v>
      </c>
      <c r="D126" s="52">
        <v>1</v>
      </c>
      <c r="E126" s="60"/>
      <c r="F126" s="69"/>
      <c r="G126" s="52" t="s">
        <v>94</v>
      </c>
      <c r="H126" s="45">
        <v>92</v>
      </c>
      <c r="I126" s="109">
        <f t="shared" si="10"/>
        <v>0</v>
      </c>
      <c r="J126" s="132">
        <f t="shared" si="10"/>
        <v>0</v>
      </c>
      <c r="K126" s="110">
        <f t="shared" si="10"/>
        <v>0</v>
      </c>
      <c r="L126" s="109">
        <f t="shared" si="10"/>
        <v>0</v>
      </c>
      <c r="M126"/>
    </row>
    <row r="127" spans="1:13" ht="26.25" hidden="1" customHeight="1">
      <c r="A127" s="59">
        <v>2</v>
      </c>
      <c r="B127" s="60">
        <v>6</v>
      </c>
      <c r="C127" s="61">
        <v>3</v>
      </c>
      <c r="D127" s="52">
        <v>1</v>
      </c>
      <c r="E127" s="60">
        <v>1</v>
      </c>
      <c r="F127" s="69"/>
      <c r="G127" s="52" t="s">
        <v>94</v>
      </c>
      <c r="H127" s="45">
        <v>93</v>
      </c>
      <c r="I127" s="109">
        <f t="shared" si="10"/>
        <v>0</v>
      </c>
      <c r="J127" s="132">
        <f t="shared" si="10"/>
        <v>0</v>
      </c>
      <c r="K127" s="110">
        <f t="shared" si="10"/>
        <v>0</v>
      </c>
      <c r="L127" s="109">
        <f t="shared" si="10"/>
        <v>0</v>
      </c>
      <c r="M127"/>
    </row>
    <row r="128" spans="1:13" ht="27" hidden="1" customHeight="1">
      <c r="A128" s="59">
        <v>2</v>
      </c>
      <c r="B128" s="60">
        <v>6</v>
      </c>
      <c r="C128" s="61">
        <v>3</v>
      </c>
      <c r="D128" s="52">
        <v>1</v>
      </c>
      <c r="E128" s="60">
        <v>1</v>
      </c>
      <c r="F128" s="69">
        <v>1</v>
      </c>
      <c r="G128" s="52" t="s">
        <v>94</v>
      </c>
      <c r="H128" s="45">
        <v>94</v>
      </c>
      <c r="I128" s="113">
        <v>0</v>
      </c>
      <c r="J128" s="113">
        <v>0</v>
      </c>
      <c r="K128" s="113">
        <v>0</v>
      </c>
      <c r="L128" s="113">
        <v>0</v>
      </c>
      <c r="M128"/>
    </row>
    <row r="129" spans="1:13" ht="25.5" hidden="1" customHeight="1">
      <c r="A129" s="67">
        <v>2</v>
      </c>
      <c r="B129" s="49">
        <v>6</v>
      </c>
      <c r="C129" s="48">
        <v>4</v>
      </c>
      <c r="D129" s="56"/>
      <c r="E129" s="49"/>
      <c r="F129" s="71"/>
      <c r="G129" s="56" t="s">
        <v>95</v>
      </c>
      <c r="H129" s="45">
        <v>95</v>
      </c>
      <c r="I129" s="118">
        <f t="shared" ref="I129:L131" si="11">I130</f>
        <v>0</v>
      </c>
      <c r="J129" s="119">
        <f t="shared" si="11"/>
        <v>0</v>
      </c>
      <c r="K129" s="120">
        <f t="shared" si="11"/>
        <v>0</v>
      </c>
      <c r="L129" s="118">
        <f t="shared" si="11"/>
        <v>0</v>
      </c>
      <c r="M129"/>
    </row>
    <row r="130" spans="1:13" ht="27" hidden="1" customHeight="1">
      <c r="A130" s="59">
        <v>2</v>
      </c>
      <c r="B130" s="60">
        <v>6</v>
      </c>
      <c r="C130" s="61">
        <v>4</v>
      </c>
      <c r="D130" s="52">
        <v>1</v>
      </c>
      <c r="E130" s="60"/>
      <c r="F130" s="69"/>
      <c r="G130" s="52" t="s">
        <v>95</v>
      </c>
      <c r="H130" s="45">
        <v>96</v>
      </c>
      <c r="I130" s="109">
        <f t="shared" si="11"/>
        <v>0</v>
      </c>
      <c r="J130" s="132">
        <f t="shared" si="11"/>
        <v>0</v>
      </c>
      <c r="K130" s="110">
        <f t="shared" si="11"/>
        <v>0</v>
      </c>
      <c r="L130" s="109">
        <f t="shared" si="11"/>
        <v>0</v>
      </c>
      <c r="M130"/>
    </row>
    <row r="131" spans="1:13" ht="27" hidden="1" customHeight="1">
      <c r="A131" s="59">
        <v>2</v>
      </c>
      <c r="B131" s="60">
        <v>6</v>
      </c>
      <c r="C131" s="61">
        <v>4</v>
      </c>
      <c r="D131" s="52">
        <v>1</v>
      </c>
      <c r="E131" s="60">
        <v>1</v>
      </c>
      <c r="F131" s="69"/>
      <c r="G131" s="52" t="s">
        <v>95</v>
      </c>
      <c r="H131" s="45">
        <v>97</v>
      </c>
      <c r="I131" s="109">
        <f t="shared" si="11"/>
        <v>0</v>
      </c>
      <c r="J131" s="132">
        <f t="shared" si="11"/>
        <v>0</v>
      </c>
      <c r="K131" s="110">
        <f t="shared" si="11"/>
        <v>0</v>
      </c>
      <c r="L131" s="109">
        <f t="shared" si="11"/>
        <v>0</v>
      </c>
      <c r="M131"/>
    </row>
    <row r="132" spans="1:13" ht="27.75" hidden="1" customHeight="1">
      <c r="A132" s="59">
        <v>2</v>
      </c>
      <c r="B132" s="60">
        <v>6</v>
      </c>
      <c r="C132" s="61">
        <v>4</v>
      </c>
      <c r="D132" s="52">
        <v>1</v>
      </c>
      <c r="E132" s="60">
        <v>1</v>
      </c>
      <c r="F132" s="69">
        <v>1</v>
      </c>
      <c r="G132" s="52" t="s">
        <v>95</v>
      </c>
      <c r="H132" s="45">
        <v>98</v>
      </c>
      <c r="I132" s="113">
        <v>0</v>
      </c>
      <c r="J132" s="113">
        <v>0</v>
      </c>
      <c r="K132" s="113">
        <v>0</v>
      </c>
      <c r="L132" s="113">
        <v>0</v>
      </c>
      <c r="M132"/>
    </row>
    <row r="133" spans="1:13" ht="27" hidden="1" customHeight="1">
      <c r="A133" s="73">
        <v>2</v>
      </c>
      <c r="B133" s="84">
        <v>6</v>
      </c>
      <c r="C133" s="85">
        <v>5</v>
      </c>
      <c r="D133" s="78"/>
      <c r="E133" s="84"/>
      <c r="F133" s="79"/>
      <c r="G133" s="78" t="s">
        <v>96</v>
      </c>
      <c r="H133" s="45">
        <v>99</v>
      </c>
      <c r="I133" s="115">
        <f t="shared" ref="I133:L135" si="12">I134</f>
        <v>0</v>
      </c>
      <c r="J133" s="125">
        <f t="shared" si="12"/>
        <v>0</v>
      </c>
      <c r="K133" s="116">
        <f t="shared" si="12"/>
        <v>0</v>
      </c>
      <c r="L133" s="115">
        <f t="shared" si="12"/>
        <v>0</v>
      </c>
      <c r="M133"/>
    </row>
    <row r="134" spans="1:13" ht="29.25" hidden="1" customHeight="1">
      <c r="A134" s="59">
        <v>2</v>
      </c>
      <c r="B134" s="60">
        <v>6</v>
      </c>
      <c r="C134" s="61">
        <v>5</v>
      </c>
      <c r="D134" s="52">
        <v>1</v>
      </c>
      <c r="E134" s="60"/>
      <c r="F134" s="69"/>
      <c r="G134" s="78" t="s">
        <v>96</v>
      </c>
      <c r="H134" s="45">
        <v>100</v>
      </c>
      <c r="I134" s="109">
        <f t="shared" si="12"/>
        <v>0</v>
      </c>
      <c r="J134" s="132">
        <f t="shared" si="12"/>
        <v>0</v>
      </c>
      <c r="K134" s="110">
        <f t="shared" si="12"/>
        <v>0</v>
      </c>
      <c r="L134" s="109">
        <f t="shared" si="12"/>
        <v>0</v>
      </c>
      <c r="M134"/>
    </row>
    <row r="135" spans="1:13" ht="25.5" hidden="1" customHeight="1">
      <c r="A135" s="59">
        <v>2</v>
      </c>
      <c r="B135" s="60">
        <v>6</v>
      </c>
      <c r="C135" s="61">
        <v>5</v>
      </c>
      <c r="D135" s="52">
        <v>1</v>
      </c>
      <c r="E135" s="60">
        <v>1</v>
      </c>
      <c r="F135" s="69"/>
      <c r="G135" s="78" t="s">
        <v>96</v>
      </c>
      <c r="H135" s="45">
        <v>101</v>
      </c>
      <c r="I135" s="109">
        <f t="shared" si="12"/>
        <v>0</v>
      </c>
      <c r="J135" s="132">
        <f t="shared" si="12"/>
        <v>0</v>
      </c>
      <c r="K135" s="110">
        <f t="shared" si="12"/>
        <v>0</v>
      </c>
      <c r="L135" s="109">
        <f t="shared" si="12"/>
        <v>0</v>
      </c>
      <c r="M135"/>
    </row>
    <row r="136" spans="1:13" ht="27.75" hidden="1" customHeight="1">
      <c r="A136" s="60">
        <v>2</v>
      </c>
      <c r="B136" s="61">
        <v>6</v>
      </c>
      <c r="C136" s="60">
        <v>5</v>
      </c>
      <c r="D136" s="60">
        <v>1</v>
      </c>
      <c r="E136" s="52">
        <v>1</v>
      </c>
      <c r="F136" s="69">
        <v>1</v>
      </c>
      <c r="G136" s="60" t="s">
        <v>97</v>
      </c>
      <c r="H136" s="45">
        <v>102</v>
      </c>
      <c r="I136" s="113">
        <v>0</v>
      </c>
      <c r="J136" s="113">
        <v>0</v>
      </c>
      <c r="K136" s="113">
        <v>0</v>
      </c>
      <c r="L136" s="113">
        <v>0</v>
      </c>
      <c r="M136"/>
    </row>
    <row r="137" spans="1:13" ht="27.75" hidden="1" customHeight="1">
      <c r="A137" s="59">
        <v>2</v>
      </c>
      <c r="B137" s="61">
        <v>6</v>
      </c>
      <c r="C137" s="60">
        <v>6</v>
      </c>
      <c r="D137" s="61"/>
      <c r="E137" s="52"/>
      <c r="F137" s="62"/>
      <c r="G137" s="80" t="s">
        <v>98</v>
      </c>
      <c r="H137" s="45">
        <v>103</v>
      </c>
      <c r="I137" s="110">
        <f t="shared" ref="I137:L139" si="13">I138</f>
        <v>0</v>
      </c>
      <c r="J137" s="109">
        <f t="shared" si="13"/>
        <v>0</v>
      </c>
      <c r="K137" s="109">
        <f t="shared" si="13"/>
        <v>0</v>
      </c>
      <c r="L137" s="109">
        <f t="shared" si="13"/>
        <v>0</v>
      </c>
      <c r="M137"/>
    </row>
    <row r="138" spans="1:13" ht="27.75" hidden="1" customHeight="1">
      <c r="A138" s="59">
        <v>2</v>
      </c>
      <c r="B138" s="61">
        <v>6</v>
      </c>
      <c r="C138" s="60">
        <v>6</v>
      </c>
      <c r="D138" s="61">
        <v>1</v>
      </c>
      <c r="E138" s="52"/>
      <c r="F138" s="62"/>
      <c r="G138" s="80" t="s">
        <v>98</v>
      </c>
      <c r="H138" s="45">
        <v>104</v>
      </c>
      <c r="I138" s="109">
        <f t="shared" si="13"/>
        <v>0</v>
      </c>
      <c r="J138" s="109">
        <f t="shared" si="13"/>
        <v>0</v>
      </c>
      <c r="K138" s="109">
        <f t="shared" si="13"/>
        <v>0</v>
      </c>
      <c r="L138" s="109">
        <f t="shared" si="13"/>
        <v>0</v>
      </c>
      <c r="M138"/>
    </row>
    <row r="139" spans="1:13" ht="27.75" hidden="1" customHeight="1">
      <c r="A139" s="59">
        <v>2</v>
      </c>
      <c r="B139" s="61">
        <v>6</v>
      </c>
      <c r="C139" s="60">
        <v>6</v>
      </c>
      <c r="D139" s="61">
        <v>1</v>
      </c>
      <c r="E139" s="52">
        <v>1</v>
      </c>
      <c r="F139" s="62"/>
      <c r="G139" s="80" t="s">
        <v>98</v>
      </c>
      <c r="H139" s="45">
        <v>105</v>
      </c>
      <c r="I139" s="109">
        <f t="shared" si="13"/>
        <v>0</v>
      </c>
      <c r="J139" s="109">
        <f t="shared" si="13"/>
        <v>0</v>
      </c>
      <c r="K139" s="109">
        <f t="shared" si="13"/>
        <v>0</v>
      </c>
      <c r="L139" s="109">
        <f t="shared" si="13"/>
        <v>0</v>
      </c>
      <c r="M139"/>
    </row>
    <row r="140" spans="1:13" ht="27.75" hidden="1" customHeight="1">
      <c r="A140" s="59">
        <v>2</v>
      </c>
      <c r="B140" s="61">
        <v>6</v>
      </c>
      <c r="C140" s="60">
        <v>6</v>
      </c>
      <c r="D140" s="61">
        <v>1</v>
      </c>
      <c r="E140" s="52">
        <v>1</v>
      </c>
      <c r="F140" s="62">
        <v>1</v>
      </c>
      <c r="G140" s="81" t="s">
        <v>98</v>
      </c>
      <c r="H140" s="45">
        <v>106</v>
      </c>
      <c r="I140" s="113">
        <v>0</v>
      </c>
      <c r="J140" s="126">
        <v>0</v>
      </c>
      <c r="K140" s="113">
        <v>0</v>
      </c>
      <c r="L140" s="113">
        <v>0</v>
      </c>
      <c r="M140"/>
    </row>
    <row r="141" spans="1:13" ht="28.5" customHeight="1">
      <c r="A141" s="68">
        <v>2</v>
      </c>
      <c r="B141" s="41">
        <v>7</v>
      </c>
      <c r="C141" s="41"/>
      <c r="D141" s="42"/>
      <c r="E141" s="42"/>
      <c r="F141" s="44"/>
      <c r="G141" s="43" t="s">
        <v>99</v>
      </c>
      <c r="H141" s="45">
        <v>107</v>
      </c>
      <c r="I141" s="110">
        <f>SUM(I142+I147+I155)</f>
        <v>21000</v>
      </c>
      <c r="J141" s="132">
        <f>SUM(J142+J147+J155)</f>
        <v>5500</v>
      </c>
      <c r="K141" s="110">
        <f>SUM(K142+K147+K155)</f>
        <v>3760.41</v>
      </c>
      <c r="L141" s="109">
        <f>SUM(L142+L147+L155)</f>
        <v>3760.41</v>
      </c>
      <c r="M141"/>
    </row>
    <row r="142" spans="1:13" ht="25.5" hidden="1">
      <c r="A142" s="59">
        <v>2</v>
      </c>
      <c r="B142" s="60">
        <v>7</v>
      </c>
      <c r="C142" s="60">
        <v>1</v>
      </c>
      <c r="D142" s="61"/>
      <c r="E142" s="61"/>
      <c r="F142" s="62"/>
      <c r="G142" s="52" t="s">
        <v>100</v>
      </c>
      <c r="H142" s="45">
        <v>108</v>
      </c>
      <c r="I142" s="110">
        <f t="shared" ref="I142:L143" si="14">I143</f>
        <v>0</v>
      </c>
      <c r="J142" s="132">
        <f t="shared" si="14"/>
        <v>0</v>
      </c>
      <c r="K142" s="110">
        <f t="shared" si="14"/>
        <v>0</v>
      </c>
      <c r="L142" s="109">
        <f t="shared" si="14"/>
        <v>0</v>
      </c>
    </row>
    <row r="143" spans="1:13" ht="24" hidden="1" customHeight="1">
      <c r="A143" s="59">
        <v>2</v>
      </c>
      <c r="B143" s="60">
        <v>7</v>
      </c>
      <c r="C143" s="60">
        <v>1</v>
      </c>
      <c r="D143" s="61">
        <v>1</v>
      </c>
      <c r="E143" s="61"/>
      <c r="F143" s="62"/>
      <c r="G143" s="52" t="s">
        <v>100</v>
      </c>
      <c r="H143" s="45">
        <v>109</v>
      </c>
      <c r="I143" s="110">
        <f t="shared" si="14"/>
        <v>0</v>
      </c>
      <c r="J143" s="132">
        <f t="shared" si="14"/>
        <v>0</v>
      </c>
      <c r="K143" s="110">
        <f t="shared" si="14"/>
        <v>0</v>
      </c>
      <c r="L143" s="109">
        <f t="shared" si="14"/>
        <v>0</v>
      </c>
      <c r="M143"/>
    </row>
    <row r="144" spans="1:13" ht="28.5" hidden="1" customHeight="1">
      <c r="A144" s="59">
        <v>2</v>
      </c>
      <c r="B144" s="60">
        <v>7</v>
      </c>
      <c r="C144" s="60">
        <v>1</v>
      </c>
      <c r="D144" s="61">
        <v>1</v>
      </c>
      <c r="E144" s="61">
        <v>1</v>
      </c>
      <c r="F144" s="62"/>
      <c r="G144" s="52" t="s">
        <v>100</v>
      </c>
      <c r="H144" s="45">
        <v>110</v>
      </c>
      <c r="I144" s="110">
        <f>SUM(I145:I146)</f>
        <v>0</v>
      </c>
      <c r="J144" s="132">
        <f>SUM(J145:J146)</f>
        <v>0</v>
      </c>
      <c r="K144" s="110">
        <f>SUM(K145:K146)</f>
        <v>0</v>
      </c>
      <c r="L144" s="109">
        <f>SUM(L145:L146)</f>
        <v>0</v>
      </c>
      <c r="M144"/>
    </row>
    <row r="145" spans="1:13" ht="26.25" hidden="1" customHeight="1">
      <c r="A145" s="67">
        <v>2</v>
      </c>
      <c r="B145" s="49">
        <v>7</v>
      </c>
      <c r="C145" s="67">
        <v>1</v>
      </c>
      <c r="D145" s="60">
        <v>1</v>
      </c>
      <c r="E145" s="48">
        <v>1</v>
      </c>
      <c r="F145" s="50">
        <v>1</v>
      </c>
      <c r="G145" s="56" t="s">
        <v>101</v>
      </c>
      <c r="H145" s="45">
        <v>111</v>
      </c>
      <c r="I145" s="127">
        <v>0</v>
      </c>
      <c r="J145" s="127">
        <v>0</v>
      </c>
      <c r="K145" s="127">
        <v>0</v>
      </c>
      <c r="L145" s="127">
        <v>0</v>
      </c>
      <c r="M145"/>
    </row>
    <row r="146" spans="1:13" ht="24" hidden="1" customHeight="1">
      <c r="A146" s="60">
        <v>2</v>
      </c>
      <c r="B146" s="60">
        <v>7</v>
      </c>
      <c r="C146" s="59">
        <v>1</v>
      </c>
      <c r="D146" s="60">
        <v>1</v>
      </c>
      <c r="E146" s="61">
        <v>1</v>
      </c>
      <c r="F146" s="62">
        <v>2</v>
      </c>
      <c r="G146" s="52" t="s">
        <v>102</v>
      </c>
      <c r="H146" s="45">
        <v>112</v>
      </c>
      <c r="I146" s="112">
        <v>0</v>
      </c>
      <c r="J146" s="112">
        <v>0</v>
      </c>
      <c r="K146" s="112">
        <v>0</v>
      </c>
      <c r="L146" s="112">
        <v>0</v>
      </c>
      <c r="M146"/>
    </row>
    <row r="147" spans="1:13" ht="25.5" hidden="1" customHeight="1">
      <c r="A147" s="73">
        <v>2</v>
      </c>
      <c r="B147" s="74">
        <v>7</v>
      </c>
      <c r="C147" s="73">
        <v>2</v>
      </c>
      <c r="D147" s="74"/>
      <c r="E147" s="75"/>
      <c r="F147" s="87"/>
      <c r="G147" s="72" t="s">
        <v>103</v>
      </c>
      <c r="H147" s="45">
        <v>113</v>
      </c>
      <c r="I147" s="122">
        <f t="shared" ref="I147:L148" si="15">I148</f>
        <v>0</v>
      </c>
      <c r="J147" s="121">
        <f t="shared" si="15"/>
        <v>0</v>
      </c>
      <c r="K147" s="122">
        <f t="shared" si="15"/>
        <v>0</v>
      </c>
      <c r="L147" s="114">
        <f t="shared" si="15"/>
        <v>0</v>
      </c>
      <c r="M147"/>
    </row>
    <row r="148" spans="1:13" ht="25.5" hidden="1" customHeight="1">
      <c r="A148" s="59">
        <v>2</v>
      </c>
      <c r="B148" s="60">
        <v>7</v>
      </c>
      <c r="C148" s="59">
        <v>2</v>
      </c>
      <c r="D148" s="60">
        <v>1</v>
      </c>
      <c r="E148" s="61"/>
      <c r="F148" s="62"/>
      <c r="G148" s="52" t="s">
        <v>104</v>
      </c>
      <c r="H148" s="45">
        <v>114</v>
      </c>
      <c r="I148" s="110">
        <f t="shared" si="15"/>
        <v>0</v>
      </c>
      <c r="J148" s="132">
        <f t="shared" si="15"/>
        <v>0</v>
      </c>
      <c r="K148" s="110">
        <f t="shared" si="15"/>
        <v>0</v>
      </c>
      <c r="L148" s="109">
        <f t="shared" si="15"/>
        <v>0</v>
      </c>
      <c r="M148"/>
    </row>
    <row r="149" spans="1:13" ht="25.5" hidden="1" customHeight="1">
      <c r="A149" s="59">
        <v>2</v>
      </c>
      <c r="B149" s="60">
        <v>7</v>
      </c>
      <c r="C149" s="59">
        <v>2</v>
      </c>
      <c r="D149" s="60">
        <v>1</v>
      </c>
      <c r="E149" s="61">
        <v>1</v>
      </c>
      <c r="F149" s="62"/>
      <c r="G149" s="52" t="s">
        <v>104</v>
      </c>
      <c r="H149" s="45">
        <v>115</v>
      </c>
      <c r="I149" s="110">
        <f>SUM(I150:I151)</f>
        <v>0</v>
      </c>
      <c r="J149" s="132">
        <f>SUM(J150:J151)</f>
        <v>0</v>
      </c>
      <c r="K149" s="110">
        <f>SUM(K150:K151)</f>
        <v>0</v>
      </c>
      <c r="L149" s="109">
        <f>SUM(L150:L151)</f>
        <v>0</v>
      </c>
      <c r="M149"/>
    </row>
    <row r="150" spans="1:13" ht="23.25" hidden="1" customHeight="1">
      <c r="A150" s="59">
        <v>2</v>
      </c>
      <c r="B150" s="60">
        <v>7</v>
      </c>
      <c r="C150" s="59">
        <v>2</v>
      </c>
      <c r="D150" s="60">
        <v>1</v>
      </c>
      <c r="E150" s="61">
        <v>1</v>
      </c>
      <c r="F150" s="62">
        <v>1</v>
      </c>
      <c r="G150" s="52" t="s">
        <v>105</v>
      </c>
      <c r="H150" s="45">
        <v>116</v>
      </c>
      <c r="I150" s="112">
        <v>0</v>
      </c>
      <c r="J150" s="112">
        <v>0</v>
      </c>
      <c r="K150" s="112">
        <v>0</v>
      </c>
      <c r="L150" s="112">
        <v>0</v>
      </c>
      <c r="M150"/>
    </row>
    <row r="151" spans="1:13" ht="26.25" hidden="1" customHeight="1">
      <c r="A151" s="59">
        <v>2</v>
      </c>
      <c r="B151" s="60">
        <v>7</v>
      </c>
      <c r="C151" s="59">
        <v>2</v>
      </c>
      <c r="D151" s="60">
        <v>1</v>
      </c>
      <c r="E151" s="61">
        <v>1</v>
      </c>
      <c r="F151" s="62">
        <v>2</v>
      </c>
      <c r="G151" s="52" t="s">
        <v>106</v>
      </c>
      <c r="H151" s="45">
        <v>117</v>
      </c>
      <c r="I151" s="112">
        <v>0</v>
      </c>
      <c r="J151" s="112">
        <v>0</v>
      </c>
      <c r="K151" s="112">
        <v>0</v>
      </c>
      <c r="L151" s="112">
        <v>0</v>
      </c>
      <c r="M151"/>
    </row>
    <row r="152" spans="1:13" ht="27.75" hidden="1" customHeight="1">
      <c r="A152" s="59">
        <v>2</v>
      </c>
      <c r="B152" s="60">
        <v>7</v>
      </c>
      <c r="C152" s="59">
        <v>2</v>
      </c>
      <c r="D152" s="60">
        <v>2</v>
      </c>
      <c r="E152" s="61"/>
      <c r="F152" s="62"/>
      <c r="G152" s="52" t="s">
        <v>107</v>
      </c>
      <c r="H152" s="45">
        <v>118</v>
      </c>
      <c r="I152" s="110">
        <f>I153</f>
        <v>0</v>
      </c>
      <c r="J152" s="110">
        <f>J153</f>
        <v>0</v>
      </c>
      <c r="K152" s="110">
        <f>K153</f>
        <v>0</v>
      </c>
      <c r="L152" s="110">
        <f>L153</f>
        <v>0</v>
      </c>
      <c r="M152"/>
    </row>
    <row r="153" spans="1:13" ht="24.75" hidden="1" customHeight="1">
      <c r="A153" s="59">
        <v>2</v>
      </c>
      <c r="B153" s="60">
        <v>7</v>
      </c>
      <c r="C153" s="59">
        <v>2</v>
      </c>
      <c r="D153" s="60">
        <v>2</v>
      </c>
      <c r="E153" s="61">
        <v>1</v>
      </c>
      <c r="F153" s="62"/>
      <c r="G153" s="52" t="s">
        <v>107</v>
      </c>
      <c r="H153" s="45">
        <v>119</v>
      </c>
      <c r="I153" s="110">
        <f>SUM(I154)</f>
        <v>0</v>
      </c>
      <c r="J153" s="110">
        <f>SUM(J154)</f>
        <v>0</v>
      </c>
      <c r="K153" s="110">
        <f>SUM(K154)</f>
        <v>0</v>
      </c>
      <c r="L153" s="110">
        <f>SUM(L154)</f>
        <v>0</v>
      </c>
      <c r="M153"/>
    </row>
    <row r="154" spans="1:13" ht="27" hidden="1" customHeight="1">
      <c r="A154" s="59">
        <v>2</v>
      </c>
      <c r="B154" s="60">
        <v>7</v>
      </c>
      <c r="C154" s="59">
        <v>2</v>
      </c>
      <c r="D154" s="60">
        <v>2</v>
      </c>
      <c r="E154" s="61">
        <v>1</v>
      </c>
      <c r="F154" s="62">
        <v>1</v>
      </c>
      <c r="G154" s="52" t="s">
        <v>107</v>
      </c>
      <c r="H154" s="45">
        <v>120</v>
      </c>
      <c r="I154" s="112">
        <v>0</v>
      </c>
      <c r="J154" s="112">
        <v>0</v>
      </c>
      <c r="K154" s="112">
        <v>0</v>
      </c>
      <c r="L154" s="112">
        <v>0</v>
      </c>
      <c r="M154"/>
    </row>
    <row r="155" spans="1:13">
      <c r="A155" s="59">
        <v>2</v>
      </c>
      <c r="B155" s="60">
        <v>7</v>
      </c>
      <c r="C155" s="59">
        <v>3</v>
      </c>
      <c r="D155" s="60"/>
      <c r="E155" s="61"/>
      <c r="F155" s="62"/>
      <c r="G155" s="52" t="s">
        <v>108</v>
      </c>
      <c r="H155" s="45">
        <v>121</v>
      </c>
      <c r="I155" s="110">
        <f t="shared" ref="I155:L156" si="16">I156</f>
        <v>21000</v>
      </c>
      <c r="J155" s="132">
        <f t="shared" si="16"/>
        <v>5500</v>
      </c>
      <c r="K155" s="110">
        <f t="shared" si="16"/>
        <v>3760.41</v>
      </c>
      <c r="L155" s="109">
        <f t="shared" si="16"/>
        <v>3760.41</v>
      </c>
    </row>
    <row r="156" spans="1:13">
      <c r="A156" s="73">
        <v>2</v>
      </c>
      <c r="B156" s="84">
        <v>7</v>
      </c>
      <c r="C156" s="82">
        <v>3</v>
      </c>
      <c r="D156" s="84">
        <v>1</v>
      </c>
      <c r="E156" s="85"/>
      <c r="F156" s="86"/>
      <c r="G156" s="78" t="s">
        <v>108</v>
      </c>
      <c r="H156" s="45">
        <v>122</v>
      </c>
      <c r="I156" s="116">
        <f t="shared" si="16"/>
        <v>21000</v>
      </c>
      <c r="J156" s="125">
        <f t="shared" si="16"/>
        <v>5500</v>
      </c>
      <c r="K156" s="116">
        <f t="shared" si="16"/>
        <v>3760.41</v>
      </c>
      <c r="L156" s="115">
        <f t="shared" si="16"/>
        <v>3760.41</v>
      </c>
    </row>
    <row r="157" spans="1:13">
      <c r="A157" s="59">
        <v>2</v>
      </c>
      <c r="B157" s="60">
        <v>7</v>
      </c>
      <c r="C157" s="59">
        <v>3</v>
      </c>
      <c r="D157" s="60">
        <v>1</v>
      </c>
      <c r="E157" s="61">
        <v>1</v>
      </c>
      <c r="F157" s="62"/>
      <c r="G157" s="52" t="s">
        <v>108</v>
      </c>
      <c r="H157" s="45">
        <v>123</v>
      </c>
      <c r="I157" s="110">
        <f>SUM(I158:I159)</f>
        <v>21000</v>
      </c>
      <c r="J157" s="132">
        <f>SUM(J158:J159)</f>
        <v>5500</v>
      </c>
      <c r="K157" s="110">
        <f>SUM(K158:K159)</f>
        <v>3760.41</v>
      </c>
      <c r="L157" s="109">
        <f>SUM(L158:L159)</f>
        <v>3760.41</v>
      </c>
    </row>
    <row r="158" spans="1:13" ht="25.5">
      <c r="A158" s="67">
        <v>2</v>
      </c>
      <c r="B158" s="49">
        <v>7</v>
      </c>
      <c r="C158" s="67">
        <v>3</v>
      </c>
      <c r="D158" s="49">
        <v>1</v>
      </c>
      <c r="E158" s="48">
        <v>1</v>
      </c>
      <c r="F158" s="50">
        <v>1</v>
      </c>
      <c r="G158" s="56" t="s">
        <v>109</v>
      </c>
      <c r="H158" s="45">
        <v>124</v>
      </c>
      <c r="I158" s="127">
        <v>21000</v>
      </c>
      <c r="J158" s="127">
        <v>5500</v>
      </c>
      <c r="K158" s="127">
        <v>3760.41</v>
      </c>
      <c r="L158" s="127">
        <v>3760.41</v>
      </c>
    </row>
    <row r="159" spans="1:13" ht="25.5" hidden="1" customHeight="1">
      <c r="A159" s="59">
        <v>2</v>
      </c>
      <c r="B159" s="60">
        <v>7</v>
      </c>
      <c r="C159" s="59">
        <v>3</v>
      </c>
      <c r="D159" s="60">
        <v>1</v>
      </c>
      <c r="E159" s="61">
        <v>1</v>
      </c>
      <c r="F159" s="62">
        <v>2</v>
      </c>
      <c r="G159" s="52" t="s">
        <v>110</v>
      </c>
      <c r="H159" s="45">
        <v>125</v>
      </c>
      <c r="I159" s="112">
        <v>0</v>
      </c>
      <c r="J159" s="113">
        <v>0</v>
      </c>
      <c r="K159" s="113">
        <v>0</v>
      </c>
      <c r="L159" s="113">
        <v>0</v>
      </c>
      <c r="M159"/>
    </row>
    <row r="160" spans="1:13" ht="24" hidden="1" customHeight="1">
      <c r="A160" s="68">
        <v>2</v>
      </c>
      <c r="B160" s="68">
        <v>8</v>
      </c>
      <c r="C160" s="41"/>
      <c r="D160" s="55"/>
      <c r="E160" s="47"/>
      <c r="F160" s="83"/>
      <c r="G160" s="51" t="s">
        <v>111</v>
      </c>
      <c r="H160" s="45">
        <v>126</v>
      </c>
      <c r="I160" s="120">
        <f>I161</f>
        <v>0</v>
      </c>
      <c r="J160" s="119">
        <f>J161</f>
        <v>0</v>
      </c>
      <c r="K160" s="120">
        <f>K161</f>
        <v>0</v>
      </c>
      <c r="L160" s="118">
        <f>L161</f>
        <v>0</v>
      </c>
      <c r="M160"/>
    </row>
    <row r="161" spans="1:13" ht="21.75" hidden="1" customHeight="1">
      <c r="A161" s="73">
        <v>2</v>
      </c>
      <c r="B161" s="73">
        <v>8</v>
      </c>
      <c r="C161" s="73">
        <v>1</v>
      </c>
      <c r="D161" s="74"/>
      <c r="E161" s="75"/>
      <c r="F161" s="87"/>
      <c r="G161" s="56" t="s">
        <v>111</v>
      </c>
      <c r="H161" s="45">
        <v>127</v>
      </c>
      <c r="I161" s="120">
        <f>I162+I167</f>
        <v>0</v>
      </c>
      <c r="J161" s="119">
        <f>J162+J167</f>
        <v>0</v>
      </c>
      <c r="K161" s="120">
        <f>K162+K167</f>
        <v>0</v>
      </c>
      <c r="L161" s="118">
        <f>L162+L167</f>
        <v>0</v>
      </c>
      <c r="M161"/>
    </row>
    <row r="162" spans="1:13" ht="27" hidden="1" customHeight="1">
      <c r="A162" s="59">
        <v>2</v>
      </c>
      <c r="B162" s="60">
        <v>8</v>
      </c>
      <c r="C162" s="52">
        <v>1</v>
      </c>
      <c r="D162" s="60">
        <v>1</v>
      </c>
      <c r="E162" s="61"/>
      <c r="F162" s="62"/>
      <c r="G162" s="52" t="s">
        <v>112</v>
      </c>
      <c r="H162" s="45">
        <v>128</v>
      </c>
      <c r="I162" s="110">
        <f>I163</f>
        <v>0</v>
      </c>
      <c r="J162" s="132">
        <f>J163</f>
        <v>0</v>
      </c>
      <c r="K162" s="110">
        <f>K163</f>
        <v>0</v>
      </c>
      <c r="L162" s="109">
        <f>L163</f>
        <v>0</v>
      </c>
      <c r="M162"/>
    </row>
    <row r="163" spans="1:13" ht="23.25" hidden="1" customHeight="1">
      <c r="A163" s="59">
        <v>2</v>
      </c>
      <c r="B163" s="60">
        <v>8</v>
      </c>
      <c r="C163" s="56">
        <v>1</v>
      </c>
      <c r="D163" s="49">
        <v>1</v>
      </c>
      <c r="E163" s="48">
        <v>1</v>
      </c>
      <c r="F163" s="50"/>
      <c r="G163" s="52" t="s">
        <v>112</v>
      </c>
      <c r="H163" s="45">
        <v>129</v>
      </c>
      <c r="I163" s="120">
        <f>SUM(I164:I166)</f>
        <v>0</v>
      </c>
      <c r="J163" s="120">
        <f>SUM(J164:J166)</f>
        <v>0</v>
      </c>
      <c r="K163" s="120">
        <f>SUM(K164:K166)</f>
        <v>0</v>
      </c>
      <c r="L163" s="120">
        <f>SUM(L164:L166)</f>
        <v>0</v>
      </c>
      <c r="M163"/>
    </row>
    <row r="164" spans="1:13" ht="23.25" hidden="1" customHeight="1">
      <c r="A164" s="60">
        <v>2</v>
      </c>
      <c r="B164" s="49">
        <v>8</v>
      </c>
      <c r="C164" s="52">
        <v>1</v>
      </c>
      <c r="D164" s="60">
        <v>1</v>
      </c>
      <c r="E164" s="61">
        <v>1</v>
      </c>
      <c r="F164" s="62">
        <v>1</v>
      </c>
      <c r="G164" s="52" t="s">
        <v>113</v>
      </c>
      <c r="H164" s="45">
        <v>130</v>
      </c>
      <c r="I164" s="112">
        <v>0</v>
      </c>
      <c r="J164" s="112">
        <v>0</v>
      </c>
      <c r="K164" s="112">
        <v>0</v>
      </c>
      <c r="L164" s="112">
        <v>0</v>
      </c>
      <c r="M164"/>
    </row>
    <row r="165" spans="1:13" ht="27" hidden="1" customHeight="1">
      <c r="A165" s="73">
        <v>2</v>
      </c>
      <c r="B165" s="84">
        <v>8</v>
      </c>
      <c r="C165" s="78">
        <v>1</v>
      </c>
      <c r="D165" s="84">
        <v>1</v>
      </c>
      <c r="E165" s="85">
        <v>1</v>
      </c>
      <c r="F165" s="86">
        <v>2</v>
      </c>
      <c r="G165" s="78" t="s">
        <v>114</v>
      </c>
      <c r="H165" s="45">
        <v>131</v>
      </c>
      <c r="I165" s="128">
        <v>0</v>
      </c>
      <c r="J165" s="128">
        <v>0</v>
      </c>
      <c r="K165" s="128">
        <v>0</v>
      </c>
      <c r="L165" s="128">
        <v>0</v>
      </c>
      <c r="M165"/>
    </row>
    <row r="166" spans="1:13" hidden="1">
      <c r="A166" s="73">
        <v>2</v>
      </c>
      <c r="B166" s="84">
        <v>8</v>
      </c>
      <c r="C166" s="78">
        <v>1</v>
      </c>
      <c r="D166" s="84">
        <v>1</v>
      </c>
      <c r="E166" s="85">
        <v>1</v>
      </c>
      <c r="F166" s="86">
        <v>3</v>
      </c>
      <c r="G166" s="78" t="s">
        <v>115</v>
      </c>
      <c r="H166" s="45">
        <v>132</v>
      </c>
      <c r="I166" s="128">
        <v>0</v>
      </c>
      <c r="J166" s="129">
        <v>0</v>
      </c>
      <c r="K166" s="128">
        <v>0</v>
      </c>
      <c r="L166" s="117">
        <v>0</v>
      </c>
    </row>
    <row r="167" spans="1:13" ht="23.25" hidden="1" customHeight="1">
      <c r="A167" s="59">
        <v>2</v>
      </c>
      <c r="B167" s="60">
        <v>8</v>
      </c>
      <c r="C167" s="52">
        <v>1</v>
      </c>
      <c r="D167" s="60">
        <v>2</v>
      </c>
      <c r="E167" s="61"/>
      <c r="F167" s="62"/>
      <c r="G167" s="52" t="s">
        <v>116</v>
      </c>
      <c r="H167" s="45">
        <v>133</v>
      </c>
      <c r="I167" s="110">
        <f t="shared" ref="I167:L168" si="17">I168</f>
        <v>0</v>
      </c>
      <c r="J167" s="132">
        <f t="shared" si="17"/>
        <v>0</v>
      </c>
      <c r="K167" s="110">
        <f t="shared" si="17"/>
        <v>0</v>
      </c>
      <c r="L167" s="109">
        <f t="shared" si="17"/>
        <v>0</v>
      </c>
      <c r="M167"/>
    </row>
    <row r="168" spans="1:13" hidden="1">
      <c r="A168" s="59">
        <v>2</v>
      </c>
      <c r="B168" s="60">
        <v>8</v>
      </c>
      <c r="C168" s="52">
        <v>1</v>
      </c>
      <c r="D168" s="60">
        <v>2</v>
      </c>
      <c r="E168" s="61">
        <v>1</v>
      </c>
      <c r="F168" s="62"/>
      <c r="G168" s="52" t="s">
        <v>116</v>
      </c>
      <c r="H168" s="45">
        <v>134</v>
      </c>
      <c r="I168" s="110">
        <f t="shared" si="17"/>
        <v>0</v>
      </c>
      <c r="J168" s="132">
        <f t="shared" si="17"/>
        <v>0</v>
      </c>
      <c r="K168" s="110">
        <f t="shared" si="17"/>
        <v>0</v>
      </c>
      <c r="L168" s="109">
        <f t="shared" si="17"/>
        <v>0</v>
      </c>
    </row>
    <row r="169" spans="1:13" hidden="1">
      <c r="A169" s="73">
        <v>2</v>
      </c>
      <c r="B169" s="74">
        <v>8</v>
      </c>
      <c r="C169" s="72">
        <v>1</v>
      </c>
      <c r="D169" s="74">
        <v>2</v>
      </c>
      <c r="E169" s="75">
        <v>1</v>
      </c>
      <c r="F169" s="87">
        <v>1</v>
      </c>
      <c r="G169" s="52" t="s">
        <v>116</v>
      </c>
      <c r="H169" s="45">
        <v>135</v>
      </c>
      <c r="I169" s="130">
        <v>0</v>
      </c>
      <c r="J169" s="113">
        <v>0</v>
      </c>
      <c r="K169" s="113">
        <v>0</v>
      </c>
      <c r="L169" s="113">
        <v>0</v>
      </c>
    </row>
    <row r="170" spans="1:13" ht="39.75" hidden="1" customHeight="1">
      <c r="A170" s="68">
        <v>2</v>
      </c>
      <c r="B170" s="41">
        <v>9</v>
      </c>
      <c r="C170" s="43"/>
      <c r="D170" s="41"/>
      <c r="E170" s="42"/>
      <c r="F170" s="44"/>
      <c r="G170" s="43" t="s">
        <v>117</v>
      </c>
      <c r="H170" s="45">
        <v>136</v>
      </c>
      <c r="I170" s="110">
        <f>I171+I175</f>
        <v>0</v>
      </c>
      <c r="J170" s="132">
        <f>J171+J175</f>
        <v>0</v>
      </c>
      <c r="K170" s="110">
        <f>K171+K175</f>
        <v>0</v>
      </c>
      <c r="L170" s="109">
        <f>L171+L175</f>
        <v>0</v>
      </c>
      <c r="M170"/>
    </row>
    <row r="171" spans="1:13" s="72" customFormat="1" ht="39" hidden="1" customHeight="1">
      <c r="A171" s="59">
        <v>2</v>
      </c>
      <c r="B171" s="60">
        <v>9</v>
      </c>
      <c r="C171" s="52">
        <v>1</v>
      </c>
      <c r="D171" s="60"/>
      <c r="E171" s="61"/>
      <c r="F171" s="62"/>
      <c r="G171" s="52" t="s">
        <v>118</v>
      </c>
      <c r="H171" s="45">
        <v>137</v>
      </c>
      <c r="I171" s="110">
        <f t="shared" ref="I171:L173" si="18">I172</f>
        <v>0</v>
      </c>
      <c r="J171" s="132">
        <f t="shared" si="18"/>
        <v>0</v>
      </c>
      <c r="K171" s="110">
        <f t="shared" si="18"/>
        <v>0</v>
      </c>
      <c r="L171" s="109">
        <f t="shared" si="18"/>
        <v>0</v>
      </c>
    </row>
    <row r="172" spans="1:13" ht="42.75" hidden="1" customHeight="1">
      <c r="A172" s="67">
        <v>2</v>
      </c>
      <c r="B172" s="49">
        <v>9</v>
      </c>
      <c r="C172" s="56">
        <v>1</v>
      </c>
      <c r="D172" s="49">
        <v>1</v>
      </c>
      <c r="E172" s="48"/>
      <c r="F172" s="50"/>
      <c r="G172" s="52" t="s">
        <v>118</v>
      </c>
      <c r="H172" s="45">
        <v>138</v>
      </c>
      <c r="I172" s="120">
        <f t="shared" si="18"/>
        <v>0</v>
      </c>
      <c r="J172" s="119">
        <f t="shared" si="18"/>
        <v>0</v>
      </c>
      <c r="K172" s="120">
        <f t="shared" si="18"/>
        <v>0</v>
      </c>
      <c r="L172" s="118">
        <f t="shared" si="18"/>
        <v>0</v>
      </c>
      <c r="M172"/>
    </row>
    <row r="173" spans="1:13" ht="38.25" hidden="1" customHeight="1">
      <c r="A173" s="59">
        <v>2</v>
      </c>
      <c r="B173" s="60">
        <v>9</v>
      </c>
      <c r="C173" s="59">
        <v>1</v>
      </c>
      <c r="D173" s="60">
        <v>1</v>
      </c>
      <c r="E173" s="61">
        <v>1</v>
      </c>
      <c r="F173" s="62"/>
      <c r="G173" s="52" t="s">
        <v>118</v>
      </c>
      <c r="H173" s="45">
        <v>139</v>
      </c>
      <c r="I173" s="110">
        <f t="shared" si="18"/>
        <v>0</v>
      </c>
      <c r="J173" s="132">
        <f t="shared" si="18"/>
        <v>0</v>
      </c>
      <c r="K173" s="110">
        <f t="shared" si="18"/>
        <v>0</v>
      </c>
      <c r="L173" s="109">
        <f t="shared" si="18"/>
        <v>0</v>
      </c>
      <c r="M173"/>
    </row>
    <row r="174" spans="1:13" ht="38.25" hidden="1" customHeight="1">
      <c r="A174" s="67">
        <v>2</v>
      </c>
      <c r="B174" s="49">
        <v>9</v>
      </c>
      <c r="C174" s="49">
        <v>1</v>
      </c>
      <c r="D174" s="49">
        <v>1</v>
      </c>
      <c r="E174" s="48">
        <v>1</v>
      </c>
      <c r="F174" s="50">
        <v>1</v>
      </c>
      <c r="G174" s="52" t="s">
        <v>118</v>
      </c>
      <c r="H174" s="45">
        <v>140</v>
      </c>
      <c r="I174" s="127">
        <v>0</v>
      </c>
      <c r="J174" s="127">
        <v>0</v>
      </c>
      <c r="K174" s="127">
        <v>0</v>
      </c>
      <c r="L174" s="127">
        <v>0</v>
      </c>
      <c r="M174"/>
    </row>
    <row r="175" spans="1:13" ht="41.25" hidden="1" customHeight="1">
      <c r="A175" s="59">
        <v>2</v>
      </c>
      <c r="B175" s="60">
        <v>9</v>
      </c>
      <c r="C175" s="60">
        <v>2</v>
      </c>
      <c r="D175" s="60"/>
      <c r="E175" s="61"/>
      <c r="F175" s="62"/>
      <c r="G175" s="52" t="s">
        <v>119</v>
      </c>
      <c r="H175" s="45">
        <v>141</v>
      </c>
      <c r="I175" s="110">
        <f>SUM(I176+I181)</f>
        <v>0</v>
      </c>
      <c r="J175" s="110">
        <f>SUM(J176+J181)</f>
        <v>0</v>
      </c>
      <c r="K175" s="110">
        <f>SUM(K176+K181)</f>
        <v>0</v>
      </c>
      <c r="L175" s="110">
        <f>SUM(L176+L181)</f>
        <v>0</v>
      </c>
      <c r="M175"/>
    </row>
    <row r="176" spans="1:13" ht="44.25" hidden="1" customHeight="1">
      <c r="A176" s="59">
        <v>2</v>
      </c>
      <c r="B176" s="60">
        <v>9</v>
      </c>
      <c r="C176" s="60">
        <v>2</v>
      </c>
      <c r="D176" s="49">
        <v>1</v>
      </c>
      <c r="E176" s="48"/>
      <c r="F176" s="50"/>
      <c r="G176" s="56" t="s">
        <v>120</v>
      </c>
      <c r="H176" s="45">
        <v>142</v>
      </c>
      <c r="I176" s="120">
        <f>I177</f>
        <v>0</v>
      </c>
      <c r="J176" s="119">
        <f>J177</f>
        <v>0</v>
      </c>
      <c r="K176" s="120">
        <f>K177</f>
        <v>0</v>
      </c>
      <c r="L176" s="118">
        <f>L177</f>
        <v>0</v>
      </c>
      <c r="M176"/>
    </row>
    <row r="177" spans="1:13" ht="40.5" hidden="1" customHeight="1">
      <c r="A177" s="67">
        <v>2</v>
      </c>
      <c r="B177" s="49">
        <v>9</v>
      </c>
      <c r="C177" s="49">
        <v>2</v>
      </c>
      <c r="D177" s="60">
        <v>1</v>
      </c>
      <c r="E177" s="61">
        <v>1</v>
      </c>
      <c r="F177" s="62"/>
      <c r="G177" s="56" t="s">
        <v>120</v>
      </c>
      <c r="H177" s="45">
        <v>143</v>
      </c>
      <c r="I177" s="110">
        <f>SUM(I178:I180)</f>
        <v>0</v>
      </c>
      <c r="J177" s="132">
        <f>SUM(J178:J180)</f>
        <v>0</v>
      </c>
      <c r="K177" s="110">
        <f>SUM(K178:K180)</f>
        <v>0</v>
      </c>
      <c r="L177" s="109">
        <f>SUM(L178:L180)</f>
        <v>0</v>
      </c>
      <c r="M177"/>
    </row>
    <row r="178" spans="1:13" ht="53.25" hidden="1" customHeight="1">
      <c r="A178" s="73">
        <v>2</v>
      </c>
      <c r="B178" s="84">
        <v>9</v>
      </c>
      <c r="C178" s="84">
        <v>2</v>
      </c>
      <c r="D178" s="84">
        <v>1</v>
      </c>
      <c r="E178" s="85">
        <v>1</v>
      </c>
      <c r="F178" s="86">
        <v>1</v>
      </c>
      <c r="G178" s="56" t="s">
        <v>121</v>
      </c>
      <c r="H178" s="45">
        <v>144</v>
      </c>
      <c r="I178" s="128">
        <v>0</v>
      </c>
      <c r="J178" s="111">
        <v>0</v>
      </c>
      <c r="K178" s="111">
        <v>0</v>
      </c>
      <c r="L178" s="111">
        <v>0</v>
      </c>
      <c r="M178"/>
    </row>
    <row r="179" spans="1:13" ht="51.75" hidden="1" customHeight="1">
      <c r="A179" s="59">
        <v>2</v>
      </c>
      <c r="B179" s="60">
        <v>9</v>
      </c>
      <c r="C179" s="60">
        <v>2</v>
      </c>
      <c r="D179" s="60">
        <v>1</v>
      </c>
      <c r="E179" s="61">
        <v>1</v>
      </c>
      <c r="F179" s="62">
        <v>2</v>
      </c>
      <c r="G179" s="56" t="s">
        <v>122</v>
      </c>
      <c r="H179" s="45">
        <v>145</v>
      </c>
      <c r="I179" s="112">
        <v>0</v>
      </c>
      <c r="J179" s="131">
        <v>0</v>
      </c>
      <c r="K179" s="131">
        <v>0</v>
      </c>
      <c r="L179" s="131">
        <v>0</v>
      </c>
      <c r="M179"/>
    </row>
    <row r="180" spans="1:13" ht="54.75" hidden="1" customHeight="1">
      <c r="A180" s="59">
        <v>2</v>
      </c>
      <c r="B180" s="60">
        <v>9</v>
      </c>
      <c r="C180" s="60">
        <v>2</v>
      </c>
      <c r="D180" s="60">
        <v>1</v>
      </c>
      <c r="E180" s="61">
        <v>1</v>
      </c>
      <c r="F180" s="62">
        <v>3</v>
      </c>
      <c r="G180" s="56" t="s">
        <v>123</v>
      </c>
      <c r="H180" s="45">
        <v>146</v>
      </c>
      <c r="I180" s="112">
        <v>0</v>
      </c>
      <c r="J180" s="112">
        <v>0</v>
      </c>
      <c r="K180" s="112">
        <v>0</v>
      </c>
      <c r="L180" s="112">
        <v>0</v>
      </c>
      <c r="M180"/>
    </row>
    <row r="181" spans="1:13" ht="39" hidden="1" customHeight="1">
      <c r="A181" s="88">
        <v>2</v>
      </c>
      <c r="B181" s="88">
        <v>9</v>
      </c>
      <c r="C181" s="88">
        <v>2</v>
      </c>
      <c r="D181" s="88">
        <v>2</v>
      </c>
      <c r="E181" s="88"/>
      <c r="F181" s="88"/>
      <c r="G181" s="52" t="s">
        <v>124</v>
      </c>
      <c r="H181" s="45">
        <v>147</v>
      </c>
      <c r="I181" s="110">
        <f>I182</f>
        <v>0</v>
      </c>
      <c r="J181" s="132">
        <f>J182</f>
        <v>0</v>
      </c>
      <c r="K181" s="110">
        <f>K182</f>
        <v>0</v>
      </c>
      <c r="L181" s="109">
        <f>L182</f>
        <v>0</v>
      </c>
      <c r="M181"/>
    </row>
    <row r="182" spans="1:13" ht="43.5" hidden="1" customHeight="1">
      <c r="A182" s="59">
        <v>2</v>
      </c>
      <c r="B182" s="60">
        <v>9</v>
      </c>
      <c r="C182" s="60">
        <v>2</v>
      </c>
      <c r="D182" s="60">
        <v>2</v>
      </c>
      <c r="E182" s="61">
        <v>1</v>
      </c>
      <c r="F182" s="62"/>
      <c r="G182" s="56" t="s">
        <v>125</v>
      </c>
      <c r="H182" s="45">
        <v>148</v>
      </c>
      <c r="I182" s="120">
        <f>SUM(I183:I185)</f>
        <v>0</v>
      </c>
      <c r="J182" s="120">
        <f>SUM(J183:J185)</f>
        <v>0</v>
      </c>
      <c r="K182" s="120">
        <f>SUM(K183:K185)</f>
        <v>0</v>
      </c>
      <c r="L182" s="120">
        <f>SUM(L183:L185)</f>
        <v>0</v>
      </c>
      <c r="M182"/>
    </row>
    <row r="183" spans="1:13" ht="54.75" hidden="1" customHeight="1">
      <c r="A183" s="59">
        <v>2</v>
      </c>
      <c r="B183" s="60">
        <v>9</v>
      </c>
      <c r="C183" s="60">
        <v>2</v>
      </c>
      <c r="D183" s="60">
        <v>2</v>
      </c>
      <c r="E183" s="60">
        <v>1</v>
      </c>
      <c r="F183" s="62">
        <v>1</v>
      </c>
      <c r="G183" s="89" t="s">
        <v>126</v>
      </c>
      <c r="H183" s="45">
        <v>149</v>
      </c>
      <c r="I183" s="112">
        <v>0</v>
      </c>
      <c r="J183" s="111">
        <v>0</v>
      </c>
      <c r="K183" s="111">
        <v>0</v>
      </c>
      <c r="L183" s="111">
        <v>0</v>
      </c>
      <c r="M183"/>
    </row>
    <row r="184" spans="1:13" ht="54" hidden="1" customHeight="1">
      <c r="A184" s="74">
        <v>2</v>
      </c>
      <c r="B184" s="72">
        <v>9</v>
      </c>
      <c r="C184" s="74">
        <v>2</v>
      </c>
      <c r="D184" s="75">
        <v>2</v>
      </c>
      <c r="E184" s="75">
        <v>1</v>
      </c>
      <c r="F184" s="87">
        <v>2</v>
      </c>
      <c r="G184" s="72" t="s">
        <v>127</v>
      </c>
      <c r="H184" s="45">
        <v>150</v>
      </c>
      <c r="I184" s="111">
        <v>0</v>
      </c>
      <c r="J184" s="113">
        <v>0</v>
      </c>
      <c r="K184" s="113">
        <v>0</v>
      </c>
      <c r="L184" s="113">
        <v>0</v>
      </c>
      <c r="M184"/>
    </row>
    <row r="185" spans="1:13" ht="54" hidden="1" customHeight="1">
      <c r="A185" s="60">
        <v>2</v>
      </c>
      <c r="B185" s="78">
        <v>9</v>
      </c>
      <c r="C185" s="84">
        <v>2</v>
      </c>
      <c r="D185" s="85">
        <v>2</v>
      </c>
      <c r="E185" s="85">
        <v>1</v>
      </c>
      <c r="F185" s="86">
        <v>3</v>
      </c>
      <c r="G185" s="78" t="s">
        <v>128</v>
      </c>
      <c r="H185" s="45">
        <v>151</v>
      </c>
      <c r="I185" s="131">
        <v>0</v>
      </c>
      <c r="J185" s="131">
        <v>0</v>
      </c>
      <c r="K185" s="131">
        <v>0</v>
      </c>
      <c r="L185" s="131">
        <v>0</v>
      </c>
      <c r="M185"/>
    </row>
    <row r="186" spans="1:13" ht="76.5" hidden="1" customHeight="1">
      <c r="A186" s="41">
        <v>3</v>
      </c>
      <c r="B186" s="43"/>
      <c r="C186" s="41"/>
      <c r="D186" s="42"/>
      <c r="E186" s="42"/>
      <c r="F186" s="44"/>
      <c r="G186" s="77" t="s">
        <v>129</v>
      </c>
      <c r="H186" s="45">
        <v>152</v>
      </c>
      <c r="I186" s="109">
        <f>SUM(I187+I240+I305)</f>
        <v>0</v>
      </c>
      <c r="J186" s="132">
        <f>SUM(J187+J240+J305)</f>
        <v>0</v>
      </c>
      <c r="K186" s="110">
        <f>SUM(K187+K240+K305)</f>
        <v>0</v>
      </c>
      <c r="L186" s="109">
        <f>SUM(L187+L240+L305)</f>
        <v>0</v>
      </c>
      <c r="M186"/>
    </row>
    <row r="187" spans="1:13" ht="34.5" hidden="1" customHeight="1">
      <c r="A187" s="68">
        <v>3</v>
      </c>
      <c r="B187" s="41">
        <v>1</v>
      </c>
      <c r="C187" s="55"/>
      <c r="D187" s="47"/>
      <c r="E187" s="47"/>
      <c r="F187" s="83"/>
      <c r="G187" s="65" t="s">
        <v>130</v>
      </c>
      <c r="H187" s="45">
        <v>153</v>
      </c>
      <c r="I187" s="109">
        <f>SUM(I188+I211+I218+I230+I234)</f>
        <v>0</v>
      </c>
      <c r="J187" s="118">
        <f>SUM(J188+J211+J218+J230+J234)</f>
        <v>0</v>
      </c>
      <c r="K187" s="118">
        <f>SUM(K188+K211+K218+K230+K234)</f>
        <v>0</v>
      </c>
      <c r="L187" s="118">
        <f>SUM(L188+L211+L218+L230+L234)</f>
        <v>0</v>
      </c>
      <c r="M187"/>
    </row>
    <row r="188" spans="1:13" ht="30.75" hidden="1" customHeight="1">
      <c r="A188" s="49">
        <v>3</v>
      </c>
      <c r="B188" s="56">
        <v>1</v>
      </c>
      <c r="C188" s="49">
        <v>1</v>
      </c>
      <c r="D188" s="48"/>
      <c r="E188" s="48"/>
      <c r="F188" s="90"/>
      <c r="G188" s="59" t="s">
        <v>131</v>
      </c>
      <c r="H188" s="45">
        <v>154</v>
      </c>
      <c r="I188" s="118">
        <f>SUM(I189+I192+I197+I203+I208)</f>
        <v>0</v>
      </c>
      <c r="J188" s="132">
        <f>SUM(J189+J192+J197+J203+J208)</f>
        <v>0</v>
      </c>
      <c r="K188" s="110">
        <f>SUM(K189+K192+K197+K203+K208)</f>
        <v>0</v>
      </c>
      <c r="L188" s="109">
        <f>SUM(L189+L192+L197+L203+L208)</f>
        <v>0</v>
      </c>
      <c r="M188"/>
    </row>
    <row r="189" spans="1:13" ht="33" hidden="1" customHeight="1">
      <c r="A189" s="60">
        <v>3</v>
      </c>
      <c r="B189" s="52">
        <v>1</v>
      </c>
      <c r="C189" s="60">
        <v>1</v>
      </c>
      <c r="D189" s="61">
        <v>1</v>
      </c>
      <c r="E189" s="61"/>
      <c r="F189" s="91"/>
      <c r="G189" s="59" t="s">
        <v>132</v>
      </c>
      <c r="H189" s="45">
        <v>155</v>
      </c>
      <c r="I189" s="109">
        <f t="shared" ref="I189:L190" si="19">I190</f>
        <v>0</v>
      </c>
      <c r="J189" s="119">
        <f t="shared" si="19"/>
        <v>0</v>
      </c>
      <c r="K189" s="120">
        <f t="shared" si="19"/>
        <v>0</v>
      </c>
      <c r="L189" s="118">
        <f t="shared" si="19"/>
        <v>0</v>
      </c>
      <c r="M189"/>
    </row>
    <row r="190" spans="1:13" ht="24" hidden="1" customHeight="1">
      <c r="A190" s="60">
        <v>3</v>
      </c>
      <c r="B190" s="52">
        <v>1</v>
      </c>
      <c r="C190" s="60">
        <v>1</v>
      </c>
      <c r="D190" s="61">
        <v>1</v>
      </c>
      <c r="E190" s="61">
        <v>1</v>
      </c>
      <c r="F190" s="69"/>
      <c r="G190" s="59" t="s">
        <v>132</v>
      </c>
      <c r="H190" s="45">
        <v>156</v>
      </c>
      <c r="I190" s="118">
        <f t="shared" si="19"/>
        <v>0</v>
      </c>
      <c r="J190" s="109">
        <f t="shared" si="19"/>
        <v>0</v>
      </c>
      <c r="K190" s="109">
        <f t="shared" si="19"/>
        <v>0</v>
      </c>
      <c r="L190" s="109">
        <f t="shared" si="19"/>
        <v>0</v>
      </c>
      <c r="M190"/>
    </row>
    <row r="191" spans="1:13" ht="31.5" hidden="1" customHeight="1">
      <c r="A191" s="60">
        <v>3</v>
      </c>
      <c r="B191" s="52">
        <v>1</v>
      </c>
      <c r="C191" s="60">
        <v>1</v>
      </c>
      <c r="D191" s="61">
        <v>1</v>
      </c>
      <c r="E191" s="61">
        <v>1</v>
      </c>
      <c r="F191" s="69">
        <v>1</v>
      </c>
      <c r="G191" s="59" t="s">
        <v>132</v>
      </c>
      <c r="H191" s="45">
        <v>157</v>
      </c>
      <c r="I191" s="113">
        <v>0</v>
      </c>
      <c r="J191" s="113">
        <v>0</v>
      </c>
      <c r="K191" s="113">
        <v>0</v>
      </c>
      <c r="L191" s="113">
        <v>0</v>
      </c>
      <c r="M191"/>
    </row>
    <row r="192" spans="1:13" ht="27.75" hidden="1" customHeight="1">
      <c r="A192" s="49">
        <v>3</v>
      </c>
      <c r="B192" s="48">
        <v>1</v>
      </c>
      <c r="C192" s="48">
        <v>1</v>
      </c>
      <c r="D192" s="48">
        <v>2</v>
      </c>
      <c r="E192" s="48"/>
      <c r="F192" s="50"/>
      <c r="G192" s="56" t="s">
        <v>133</v>
      </c>
      <c r="H192" s="45">
        <v>158</v>
      </c>
      <c r="I192" s="118">
        <f>I193</f>
        <v>0</v>
      </c>
      <c r="J192" s="119">
        <f>J193</f>
        <v>0</v>
      </c>
      <c r="K192" s="120">
        <f>K193</f>
        <v>0</v>
      </c>
      <c r="L192" s="118">
        <f>L193</f>
        <v>0</v>
      </c>
      <c r="M192"/>
    </row>
    <row r="193" spans="1:13" ht="27.75" hidden="1" customHeight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2"/>
      <c r="G193" s="56" t="s">
        <v>133</v>
      </c>
      <c r="H193" s="45">
        <v>159</v>
      </c>
      <c r="I193" s="109">
        <f>SUM(I194:I196)</f>
        <v>0</v>
      </c>
      <c r="J193" s="132">
        <f>SUM(J194:J196)</f>
        <v>0</v>
      </c>
      <c r="K193" s="110">
        <f>SUM(K194:K196)</f>
        <v>0</v>
      </c>
      <c r="L193" s="109">
        <f>SUM(L194:L196)</f>
        <v>0</v>
      </c>
      <c r="M193"/>
    </row>
    <row r="194" spans="1:13" ht="27" hidden="1" customHeight="1">
      <c r="A194" s="49">
        <v>3</v>
      </c>
      <c r="B194" s="48">
        <v>1</v>
      </c>
      <c r="C194" s="48">
        <v>1</v>
      </c>
      <c r="D194" s="48">
        <v>2</v>
      </c>
      <c r="E194" s="48">
        <v>1</v>
      </c>
      <c r="F194" s="50">
        <v>1</v>
      </c>
      <c r="G194" s="56" t="s">
        <v>134</v>
      </c>
      <c r="H194" s="45">
        <v>160</v>
      </c>
      <c r="I194" s="111">
        <v>0</v>
      </c>
      <c r="J194" s="111">
        <v>0</v>
      </c>
      <c r="K194" s="111">
        <v>0</v>
      </c>
      <c r="L194" s="131">
        <v>0</v>
      </c>
      <c r="M194"/>
    </row>
    <row r="195" spans="1:13" ht="27" hidden="1" customHeight="1">
      <c r="A195" s="60">
        <v>3</v>
      </c>
      <c r="B195" s="61">
        <v>1</v>
      </c>
      <c r="C195" s="61">
        <v>1</v>
      </c>
      <c r="D195" s="61">
        <v>2</v>
      </c>
      <c r="E195" s="61">
        <v>1</v>
      </c>
      <c r="F195" s="62">
        <v>2</v>
      </c>
      <c r="G195" s="52" t="s">
        <v>135</v>
      </c>
      <c r="H195" s="45">
        <v>161</v>
      </c>
      <c r="I195" s="113">
        <v>0</v>
      </c>
      <c r="J195" s="113">
        <v>0</v>
      </c>
      <c r="K195" s="113">
        <v>0</v>
      </c>
      <c r="L195" s="113">
        <v>0</v>
      </c>
      <c r="M195"/>
    </row>
    <row r="196" spans="1:13" ht="26.25" hidden="1" customHeight="1">
      <c r="A196" s="49">
        <v>3</v>
      </c>
      <c r="B196" s="48">
        <v>1</v>
      </c>
      <c r="C196" s="48">
        <v>1</v>
      </c>
      <c r="D196" s="48">
        <v>2</v>
      </c>
      <c r="E196" s="48">
        <v>1</v>
      </c>
      <c r="F196" s="50">
        <v>3</v>
      </c>
      <c r="G196" s="56" t="s">
        <v>136</v>
      </c>
      <c r="H196" s="45">
        <v>162</v>
      </c>
      <c r="I196" s="111">
        <v>0</v>
      </c>
      <c r="J196" s="111">
        <v>0</v>
      </c>
      <c r="K196" s="111">
        <v>0</v>
      </c>
      <c r="L196" s="131">
        <v>0</v>
      </c>
      <c r="M196"/>
    </row>
    <row r="197" spans="1:13" ht="27.75" hidden="1" customHeight="1">
      <c r="A197" s="60">
        <v>3</v>
      </c>
      <c r="B197" s="61">
        <v>1</v>
      </c>
      <c r="C197" s="61">
        <v>1</v>
      </c>
      <c r="D197" s="61">
        <v>3</v>
      </c>
      <c r="E197" s="61"/>
      <c r="F197" s="62"/>
      <c r="G197" s="52" t="s">
        <v>137</v>
      </c>
      <c r="H197" s="45">
        <v>163</v>
      </c>
      <c r="I197" s="109">
        <f>I198</f>
        <v>0</v>
      </c>
      <c r="J197" s="132">
        <f>J198</f>
        <v>0</v>
      </c>
      <c r="K197" s="110">
        <f>K198</f>
        <v>0</v>
      </c>
      <c r="L197" s="109">
        <f>L198</f>
        <v>0</v>
      </c>
      <c r="M197"/>
    </row>
    <row r="198" spans="1:13" ht="23.25" hidden="1" customHeight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2"/>
      <c r="G198" s="52" t="s">
        <v>137</v>
      </c>
      <c r="H198" s="45">
        <v>164</v>
      </c>
      <c r="I198" s="109">
        <f>SUM(I199:I202)</f>
        <v>0</v>
      </c>
      <c r="J198" s="109">
        <f>SUM(J199:J202)</f>
        <v>0</v>
      </c>
      <c r="K198" s="109">
        <f>SUM(K199:K202)</f>
        <v>0</v>
      </c>
      <c r="L198" s="109">
        <f>SUM(L199:L202)</f>
        <v>0</v>
      </c>
      <c r="M198"/>
    </row>
    <row r="199" spans="1:13" ht="23.25" hidden="1" customHeight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2">
        <v>1</v>
      </c>
      <c r="G199" s="52" t="s">
        <v>138</v>
      </c>
      <c r="H199" s="45">
        <v>165</v>
      </c>
      <c r="I199" s="113">
        <v>0</v>
      </c>
      <c r="J199" s="113">
        <v>0</v>
      </c>
      <c r="K199" s="113">
        <v>0</v>
      </c>
      <c r="L199" s="131">
        <v>0</v>
      </c>
      <c r="M199"/>
    </row>
    <row r="200" spans="1:13" ht="29.25" hidden="1" customHeight="1">
      <c r="A200" s="60">
        <v>3</v>
      </c>
      <c r="B200" s="61">
        <v>1</v>
      </c>
      <c r="C200" s="61">
        <v>1</v>
      </c>
      <c r="D200" s="61">
        <v>3</v>
      </c>
      <c r="E200" s="61">
        <v>1</v>
      </c>
      <c r="F200" s="62">
        <v>2</v>
      </c>
      <c r="G200" s="52" t="s">
        <v>139</v>
      </c>
      <c r="H200" s="45">
        <v>166</v>
      </c>
      <c r="I200" s="111">
        <v>0</v>
      </c>
      <c r="J200" s="113">
        <v>0</v>
      </c>
      <c r="K200" s="113">
        <v>0</v>
      </c>
      <c r="L200" s="113">
        <v>0</v>
      </c>
      <c r="M200"/>
    </row>
    <row r="201" spans="1:13" ht="27" hidden="1" customHeight="1">
      <c r="A201" s="60">
        <v>3</v>
      </c>
      <c r="B201" s="61">
        <v>1</v>
      </c>
      <c r="C201" s="61">
        <v>1</v>
      </c>
      <c r="D201" s="61">
        <v>3</v>
      </c>
      <c r="E201" s="61">
        <v>1</v>
      </c>
      <c r="F201" s="62">
        <v>3</v>
      </c>
      <c r="G201" s="59" t="s">
        <v>140</v>
      </c>
      <c r="H201" s="45">
        <v>167</v>
      </c>
      <c r="I201" s="111">
        <v>0</v>
      </c>
      <c r="J201" s="117">
        <v>0</v>
      </c>
      <c r="K201" s="117">
        <v>0</v>
      </c>
      <c r="L201" s="117">
        <v>0</v>
      </c>
      <c r="M201"/>
    </row>
    <row r="202" spans="1:13" ht="25.5" hidden="1" customHeight="1">
      <c r="A202" s="74">
        <v>3</v>
      </c>
      <c r="B202" s="75">
        <v>1</v>
      </c>
      <c r="C202" s="75">
        <v>1</v>
      </c>
      <c r="D202" s="75">
        <v>3</v>
      </c>
      <c r="E202" s="75">
        <v>1</v>
      </c>
      <c r="F202" s="87">
        <v>4</v>
      </c>
      <c r="G202" s="81" t="s">
        <v>141</v>
      </c>
      <c r="H202" s="45">
        <v>168</v>
      </c>
      <c r="I202" s="133">
        <v>0</v>
      </c>
      <c r="J202" s="134">
        <v>0</v>
      </c>
      <c r="K202" s="113">
        <v>0</v>
      </c>
      <c r="L202" s="113">
        <v>0</v>
      </c>
      <c r="M202"/>
    </row>
    <row r="203" spans="1:13" ht="27" hidden="1" customHeight="1">
      <c r="A203" s="74">
        <v>3</v>
      </c>
      <c r="B203" s="75">
        <v>1</v>
      </c>
      <c r="C203" s="75">
        <v>1</v>
      </c>
      <c r="D203" s="75">
        <v>4</v>
      </c>
      <c r="E203" s="75"/>
      <c r="F203" s="87"/>
      <c r="G203" s="72" t="s">
        <v>142</v>
      </c>
      <c r="H203" s="45">
        <v>169</v>
      </c>
      <c r="I203" s="109">
        <f>I204</f>
        <v>0</v>
      </c>
      <c r="J203" s="121">
        <f>J204</f>
        <v>0</v>
      </c>
      <c r="K203" s="122">
        <f>K204</f>
        <v>0</v>
      </c>
      <c r="L203" s="114">
        <f>L204</f>
        <v>0</v>
      </c>
      <c r="M203"/>
    </row>
    <row r="204" spans="1:13" ht="27.75" hidden="1" customHeight="1">
      <c r="A204" s="60">
        <v>3</v>
      </c>
      <c r="B204" s="61">
        <v>1</v>
      </c>
      <c r="C204" s="61">
        <v>1</v>
      </c>
      <c r="D204" s="61">
        <v>4</v>
      </c>
      <c r="E204" s="61">
        <v>1</v>
      </c>
      <c r="F204" s="62"/>
      <c r="G204" s="72" t="s">
        <v>142</v>
      </c>
      <c r="H204" s="45">
        <v>170</v>
      </c>
      <c r="I204" s="118">
        <f>SUM(I205:I207)</f>
        <v>0</v>
      </c>
      <c r="J204" s="132">
        <f>SUM(J205:J207)</f>
        <v>0</v>
      </c>
      <c r="K204" s="110">
        <f>SUM(K205:K207)</f>
        <v>0</v>
      </c>
      <c r="L204" s="109">
        <f>SUM(L205:L207)</f>
        <v>0</v>
      </c>
      <c r="M204"/>
    </row>
    <row r="205" spans="1:13" ht="24.75" hidden="1" customHeight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2">
        <v>1</v>
      </c>
      <c r="G205" s="52" t="s">
        <v>143</v>
      </c>
      <c r="H205" s="45">
        <v>171</v>
      </c>
      <c r="I205" s="113">
        <v>0</v>
      </c>
      <c r="J205" s="113">
        <v>0</v>
      </c>
      <c r="K205" s="113">
        <v>0</v>
      </c>
      <c r="L205" s="131">
        <v>0</v>
      </c>
      <c r="M205"/>
    </row>
    <row r="206" spans="1:13" ht="25.5" hidden="1" customHeight="1">
      <c r="A206" s="49">
        <v>3</v>
      </c>
      <c r="B206" s="48">
        <v>1</v>
      </c>
      <c r="C206" s="48">
        <v>1</v>
      </c>
      <c r="D206" s="48">
        <v>4</v>
      </c>
      <c r="E206" s="48">
        <v>1</v>
      </c>
      <c r="F206" s="50">
        <v>2</v>
      </c>
      <c r="G206" s="56" t="s">
        <v>144</v>
      </c>
      <c r="H206" s="45">
        <v>172</v>
      </c>
      <c r="I206" s="111">
        <v>0</v>
      </c>
      <c r="J206" s="111">
        <v>0</v>
      </c>
      <c r="K206" s="112">
        <v>0</v>
      </c>
      <c r="L206" s="113">
        <v>0</v>
      </c>
      <c r="M206"/>
    </row>
    <row r="207" spans="1:13" ht="31.5" hidden="1" customHeight="1">
      <c r="A207" s="60">
        <v>3</v>
      </c>
      <c r="B207" s="61">
        <v>1</v>
      </c>
      <c r="C207" s="61">
        <v>1</v>
      </c>
      <c r="D207" s="61">
        <v>4</v>
      </c>
      <c r="E207" s="61">
        <v>1</v>
      </c>
      <c r="F207" s="62">
        <v>3</v>
      </c>
      <c r="G207" s="52" t="s">
        <v>145</v>
      </c>
      <c r="H207" s="45">
        <v>173</v>
      </c>
      <c r="I207" s="111">
        <v>0</v>
      </c>
      <c r="J207" s="111">
        <v>0</v>
      </c>
      <c r="K207" s="111">
        <v>0</v>
      </c>
      <c r="L207" s="113">
        <v>0</v>
      </c>
      <c r="M207"/>
    </row>
    <row r="208" spans="1:13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/>
      <c r="F208" s="62"/>
      <c r="G208" s="52" t="s">
        <v>146</v>
      </c>
      <c r="H208" s="45">
        <v>174</v>
      </c>
      <c r="I208" s="109">
        <f t="shared" ref="I208:L209" si="20">I209</f>
        <v>0</v>
      </c>
      <c r="J208" s="132">
        <f t="shared" si="20"/>
        <v>0</v>
      </c>
      <c r="K208" s="110">
        <f t="shared" si="20"/>
        <v>0</v>
      </c>
      <c r="L208" s="109">
        <f t="shared" si="20"/>
        <v>0</v>
      </c>
      <c r="M208"/>
    </row>
    <row r="209" spans="1:16" ht="26.25" hidden="1" customHeight="1">
      <c r="A209" s="74">
        <v>3</v>
      </c>
      <c r="B209" s="75">
        <v>1</v>
      </c>
      <c r="C209" s="75">
        <v>1</v>
      </c>
      <c r="D209" s="75">
        <v>5</v>
      </c>
      <c r="E209" s="75">
        <v>1</v>
      </c>
      <c r="F209" s="87"/>
      <c r="G209" s="52" t="s">
        <v>146</v>
      </c>
      <c r="H209" s="45">
        <v>175</v>
      </c>
      <c r="I209" s="110">
        <f t="shared" si="20"/>
        <v>0</v>
      </c>
      <c r="J209" s="110">
        <f t="shared" si="20"/>
        <v>0</v>
      </c>
      <c r="K209" s="110">
        <f t="shared" si="20"/>
        <v>0</v>
      </c>
      <c r="L209" s="110">
        <f t="shared" si="20"/>
        <v>0</v>
      </c>
      <c r="M209"/>
    </row>
    <row r="210" spans="1:16" ht="27" hidden="1" customHeight="1">
      <c r="A210" s="60">
        <v>3</v>
      </c>
      <c r="B210" s="61">
        <v>1</v>
      </c>
      <c r="C210" s="61">
        <v>1</v>
      </c>
      <c r="D210" s="61">
        <v>5</v>
      </c>
      <c r="E210" s="61">
        <v>1</v>
      </c>
      <c r="F210" s="62">
        <v>1</v>
      </c>
      <c r="G210" s="52" t="s">
        <v>146</v>
      </c>
      <c r="H210" s="45">
        <v>176</v>
      </c>
      <c r="I210" s="111">
        <v>0</v>
      </c>
      <c r="J210" s="113">
        <v>0</v>
      </c>
      <c r="K210" s="113">
        <v>0</v>
      </c>
      <c r="L210" s="113">
        <v>0</v>
      </c>
      <c r="M210"/>
    </row>
    <row r="211" spans="1:16" ht="26.25" hidden="1" customHeight="1">
      <c r="A211" s="74">
        <v>3</v>
      </c>
      <c r="B211" s="75">
        <v>1</v>
      </c>
      <c r="C211" s="75">
        <v>2</v>
      </c>
      <c r="D211" s="75"/>
      <c r="E211" s="75"/>
      <c r="F211" s="87"/>
      <c r="G211" s="72" t="s">
        <v>147</v>
      </c>
      <c r="H211" s="45">
        <v>177</v>
      </c>
      <c r="I211" s="109">
        <f t="shared" ref="I211:L212" si="21">I212</f>
        <v>0</v>
      </c>
      <c r="J211" s="121">
        <f t="shared" si="21"/>
        <v>0</v>
      </c>
      <c r="K211" s="122">
        <f t="shared" si="21"/>
        <v>0</v>
      </c>
      <c r="L211" s="114">
        <f t="shared" si="21"/>
        <v>0</v>
      </c>
      <c r="M211"/>
    </row>
    <row r="212" spans="1:16" ht="25.5" hidden="1" customHeight="1">
      <c r="A212" s="60">
        <v>3</v>
      </c>
      <c r="B212" s="61">
        <v>1</v>
      </c>
      <c r="C212" s="61">
        <v>2</v>
      </c>
      <c r="D212" s="61">
        <v>1</v>
      </c>
      <c r="E212" s="61"/>
      <c r="F212" s="62"/>
      <c r="G212" s="72" t="s">
        <v>147</v>
      </c>
      <c r="H212" s="45">
        <v>178</v>
      </c>
      <c r="I212" s="118">
        <f t="shared" si="21"/>
        <v>0</v>
      </c>
      <c r="J212" s="132">
        <f t="shared" si="21"/>
        <v>0</v>
      </c>
      <c r="K212" s="110">
        <f t="shared" si="21"/>
        <v>0</v>
      </c>
      <c r="L212" s="109">
        <f t="shared" si="21"/>
        <v>0</v>
      </c>
      <c r="M212"/>
    </row>
    <row r="213" spans="1:16" ht="26.25" hidden="1" customHeight="1">
      <c r="A213" s="49">
        <v>3</v>
      </c>
      <c r="B213" s="48">
        <v>1</v>
      </c>
      <c r="C213" s="48">
        <v>2</v>
      </c>
      <c r="D213" s="48">
        <v>1</v>
      </c>
      <c r="E213" s="48">
        <v>1</v>
      </c>
      <c r="F213" s="50"/>
      <c r="G213" s="72" t="s">
        <v>147</v>
      </c>
      <c r="H213" s="45">
        <v>179</v>
      </c>
      <c r="I213" s="109">
        <f>SUM(I214:I217)</f>
        <v>0</v>
      </c>
      <c r="J213" s="119">
        <f>SUM(J214:J217)</f>
        <v>0</v>
      </c>
      <c r="K213" s="120">
        <f>SUM(K214:K217)</f>
        <v>0</v>
      </c>
      <c r="L213" s="118">
        <f>SUM(L214:L217)</f>
        <v>0</v>
      </c>
      <c r="M213"/>
    </row>
    <row r="214" spans="1:16" ht="41.25" hidden="1" customHeight="1">
      <c r="A214" s="60">
        <v>3</v>
      </c>
      <c r="B214" s="61">
        <v>1</v>
      </c>
      <c r="C214" s="61">
        <v>2</v>
      </c>
      <c r="D214" s="61">
        <v>1</v>
      </c>
      <c r="E214" s="61">
        <v>1</v>
      </c>
      <c r="F214" s="62">
        <v>2</v>
      </c>
      <c r="G214" s="52" t="s">
        <v>148</v>
      </c>
      <c r="H214" s="45">
        <v>180</v>
      </c>
      <c r="I214" s="113">
        <v>0</v>
      </c>
      <c r="J214" s="113">
        <v>0</v>
      </c>
      <c r="K214" s="113">
        <v>0</v>
      </c>
      <c r="L214" s="113">
        <v>0</v>
      </c>
      <c r="M214"/>
    </row>
    <row r="215" spans="1:16" ht="26.25" hidden="1" customHeight="1">
      <c r="A215" s="60">
        <v>3</v>
      </c>
      <c r="B215" s="61">
        <v>1</v>
      </c>
      <c r="C215" s="61">
        <v>2</v>
      </c>
      <c r="D215" s="60">
        <v>1</v>
      </c>
      <c r="E215" s="61">
        <v>1</v>
      </c>
      <c r="F215" s="62">
        <v>3</v>
      </c>
      <c r="G215" s="52" t="s">
        <v>149</v>
      </c>
      <c r="H215" s="45">
        <v>181</v>
      </c>
      <c r="I215" s="113">
        <v>0</v>
      </c>
      <c r="J215" s="113">
        <v>0</v>
      </c>
      <c r="K215" s="113">
        <v>0</v>
      </c>
      <c r="L215" s="113">
        <v>0</v>
      </c>
      <c r="M215"/>
    </row>
    <row r="216" spans="1:16" ht="27.75" hidden="1" customHeight="1">
      <c r="A216" s="60">
        <v>3</v>
      </c>
      <c r="B216" s="61">
        <v>1</v>
      </c>
      <c r="C216" s="61">
        <v>2</v>
      </c>
      <c r="D216" s="60">
        <v>1</v>
      </c>
      <c r="E216" s="61">
        <v>1</v>
      </c>
      <c r="F216" s="62">
        <v>4</v>
      </c>
      <c r="G216" s="52" t="s">
        <v>150</v>
      </c>
      <c r="H216" s="45">
        <v>182</v>
      </c>
      <c r="I216" s="113">
        <v>0</v>
      </c>
      <c r="J216" s="113">
        <v>0</v>
      </c>
      <c r="K216" s="113">
        <v>0</v>
      </c>
      <c r="L216" s="113">
        <v>0</v>
      </c>
      <c r="M216"/>
    </row>
    <row r="217" spans="1:16" ht="27" hidden="1" customHeight="1">
      <c r="A217" s="74">
        <v>3</v>
      </c>
      <c r="B217" s="85">
        <v>1</v>
      </c>
      <c r="C217" s="85">
        <v>2</v>
      </c>
      <c r="D217" s="84">
        <v>1</v>
      </c>
      <c r="E217" s="85">
        <v>1</v>
      </c>
      <c r="F217" s="86">
        <v>5</v>
      </c>
      <c r="G217" s="78" t="s">
        <v>151</v>
      </c>
      <c r="H217" s="45">
        <v>183</v>
      </c>
      <c r="I217" s="113">
        <v>0</v>
      </c>
      <c r="J217" s="113">
        <v>0</v>
      </c>
      <c r="K217" s="113">
        <v>0</v>
      </c>
      <c r="L217" s="131">
        <v>0</v>
      </c>
      <c r="M217"/>
    </row>
    <row r="218" spans="1:16" ht="29.25" hidden="1" customHeight="1">
      <c r="A218" s="60">
        <v>3</v>
      </c>
      <c r="B218" s="61">
        <v>1</v>
      </c>
      <c r="C218" s="61">
        <v>3</v>
      </c>
      <c r="D218" s="60"/>
      <c r="E218" s="61"/>
      <c r="F218" s="62"/>
      <c r="G218" s="52" t="s">
        <v>152</v>
      </c>
      <c r="H218" s="45">
        <v>184</v>
      </c>
      <c r="I218" s="109">
        <f>SUM(I219+I222)</f>
        <v>0</v>
      </c>
      <c r="J218" s="132">
        <f>SUM(J219+J222)</f>
        <v>0</v>
      </c>
      <c r="K218" s="110">
        <f>SUM(K219+K222)</f>
        <v>0</v>
      </c>
      <c r="L218" s="109">
        <f>SUM(L219+L222)</f>
        <v>0</v>
      </c>
      <c r="M218"/>
    </row>
    <row r="219" spans="1:16" ht="27.75" hidden="1" customHeight="1">
      <c r="A219" s="49">
        <v>3</v>
      </c>
      <c r="B219" s="48">
        <v>1</v>
      </c>
      <c r="C219" s="48">
        <v>3</v>
      </c>
      <c r="D219" s="49">
        <v>1</v>
      </c>
      <c r="E219" s="60"/>
      <c r="F219" s="50"/>
      <c r="G219" s="56" t="s">
        <v>153</v>
      </c>
      <c r="H219" s="45">
        <v>185</v>
      </c>
      <c r="I219" s="118">
        <f t="shared" ref="I219:L220" si="22">I220</f>
        <v>0</v>
      </c>
      <c r="J219" s="119">
        <f t="shared" si="22"/>
        <v>0</v>
      </c>
      <c r="K219" s="120">
        <f t="shared" si="22"/>
        <v>0</v>
      </c>
      <c r="L219" s="118">
        <f t="shared" si="22"/>
        <v>0</v>
      </c>
      <c r="M219"/>
    </row>
    <row r="220" spans="1:16" ht="30.75" hidden="1" customHeight="1">
      <c r="A220" s="60">
        <v>3</v>
      </c>
      <c r="B220" s="61">
        <v>1</v>
      </c>
      <c r="C220" s="61">
        <v>3</v>
      </c>
      <c r="D220" s="60">
        <v>1</v>
      </c>
      <c r="E220" s="60">
        <v>1</v>
      </c>
      <c r="F220" s="62"/>
      <c r="G220" s="56" t="s">
        <v>153</v>
      </c>
      <c r="H220" s="45">
        <v>186</v>
      </c>
      <c r="I220" s="109">
        <f t="shared" si="22"/>
        <v>0</v>
      </c>
      <c r="J220" s="132">
        <f t="shared" si="22"/>
        <v>0</v>
      </c>
      <c r="K220" s="110">
        <f t="shared" si="22"/>
        <v>0</v>
      </c>
      <c r="L220" s="109">
        <f t="shared" si="22"/>
        <v>0</v>
      </c>
      <c r="M220"/>
    </row>
    <row r="221" spans="1:16" ht="27.75" hidden="1" customHeight="1">
      <c r="A221" s="60">
        <v>3</v>
      </c>
      <c r="B221" s="52">
        <v>1</v>
      </c>
      <c r="C221" s="60">
        <v>3</v>
      </c>
      <c r="D221" s="61">
        <v>1</v>
      </c>
      <c r="E221" s="61">
        <v>1</v>
      </c>
      <c r="F221" s="62">
        <v>1</v>
      </c>
      <c r="G221" s="56" t="s">
        <v>153</v>
      </c>
      <c r="H221" s="45">
        <v>187</v>
      </c>
      <c r="I221" s="131">
        <v>0</v>
      </c>
      <c r="J221" s="131">
        <v>0</v>
      </c>
      <c r="K221" s="131">
        <v>0</v>
      </c>
      <c r="L221" s="131">
        <v>0</v>
      </c>
      <c r="M221"/>
    </row>
    <row r="222" spans="1:16" ht="30.75" hidden="1" customHeight="1">
      <c r="A222" s="60">
        <v>3</v>
      </c>
      <c r="B222" s="52">
        <v>1</v>
      </c>
      <c r="C222" s="60">
        <v>3</v>
      </c>
      <c r="D222" s="61">
        <v>2</v>
      </c>
      <c r="E222" s="61"/>
      <c r="F222" s="62"/>
      <c r="G222" s="52" t="s">
        <v>154</v>
      </c>
      <c r="H222" s="45">
        <v>188</v>
      </c>
      <c r="I222" s="109">
        <f>I223</f>
        <v>0</v>
      </c>
      <c r="J222" s="132">
        <f>J223</f>
        <v>0</v>
      </c>
      <c r="K222" s="110">
        <f>K223</f>
        <v>0</v>
      </c>
      <c r="L222" s="109">
        <f>L223</f>
        <v>0</v>
      </c>
      <c r="M222"/>
    </row>
    <row r="223" spans="1:16" ht="27" hidden="1" customHeight="1">
      <c r="A223" s="49">
        <v>3</v>
      </c>
      <c r="B223" s="56">
        <v>1</v>
      </c>
      <c r="C223" s="49">
        <v>3</v>
      </c>
      <c r="D223" s="48">
        <v>2</v>
      </c>
      <c r="E223" s="48">
        <v>1</v>
      </c>
      <c r="F223" s="50"/>
      <c r="G223" s="52" t="s">
        <v>154</v>
      </c>
      <c r="H223" s="45">
        <v>189</v>
      </c>
      <c r="I223" s="109">
        <f t="shared" ref="I223:P223" si="23">SUM(I224:I229)</f>
        <v>0</v>
      </c>
      <c r="J223" s="109">
        <f t="shared" si="23"/>
        <v>0</v>
      </c>
      <c r="K223" s="109">
        <f t="shared" si="23"/>
        <v>0</v>
      </c>
      <c r="L223" s="109">
        <f t="shared" si="23"/>
        <v>0</v>
      </c>
      <c r="M223" s="92">
        <f t="shared" si="23"/>
        <v>0</v>
      </c>
      <c r="N223" s="92">
        <f t="shared" si="23"/>
        <v>0</v>
      </c>
      <c r="O223" s="92">
        <f t="shared" si="23"/>
        <v>0</v>
      </c>
      <c r="P223" s="92">
        <f t="shared" si="23"/>
        <v>0</v>
      </c>
    </row>
    <row r="224" spans="1:16" ht="24.75" hidden="1" customHeight="1">
      <c r="A224" s="60">
        <v>3</v>
      </c>
      <c r="B224" s="52">
        <v>1</v>
      </c>
      <c r="C224" s="60">
        <v>3</v>
      </c>
      <c r="D224" s="61">
        <v>2</v>
      </c>
      <c r="E224" s="61">
        <v>1</v>
      </c>
      <c r="F224" s="62">
        <v>1</v>
      </c>
      <c r="G224" s="52" t="s">
        <v>155</v>
      </c>
      <c r="H224" s="45">
        <v>190</v>
      </c>
      <c r="I224" s="113">
        <v>0</v>
      </c>
      <c r="J224" s="113">
        <v>0</v>
      </c>
      <c r="K224" s="113">
        <v>0</v>
      </c>
      <c r="L224" s="131">
        <v>0</v>
      </c>
      <c r="M224"/>
    </row>
    <row r="225" spans="1:13" ht="26.25" hidden="1" customHeight="1">
      <c r="A225" s="60">
        <v>3</v>
      </c>
      <c r="B225" s="52">
        <v>1</v>
      </c>
      <c r="C225" s="60">
        <v>3</v>
      </c>
      <c r="D225" s="61">
        <v>2</v>
      </c>
      <c r="E225" s="61">
        <v>1</v>
      </c>
      <c r="F225" s="62">
        <v>2</v>
      </c>
      <c r="G225" s="52" t="s">
        <v>156</v>
      </c>
      <c r="H225" s="45">
        <v>191</v>
      </c>
      <c r="I225" s="113">
        <v>0</v>
      </c>
      <c r="J225" s="113">
        <v>0</v>
      </c>
      <c r="K225" s="113">
        <v>0</v>
      </c>
      <c r="L225" s="113">
        <v>0</v>
      </c>
      <c r="M225"/>
    </row>
    <row r="226" spans="1:13" ht="26.25" hidden="1" customHeight="1">
      <c r="A226" s="60">
        <v>3</v>
      </c>
      <c r="B226" s="52">
        <v>1</v>
      </c>
      <c r="C226" s="60">
        <v>3</v>
      </c>
      <c r="D226" s="61">
        <v>2</v>
      </c>
      <c r="E226" s="61">
        <v>1</v>
      </c>
      <c r="F226" s="62">
        <v>3</v>
      </c>
      <c r="G226" s="52" t="s">
        <v>157</v>
      </c>
      <c r="H226" s="45">
        <v>192</v>
      </c>
      <c r="I226" s="113">
        <v>0</v>
      </c>
      <c r="J226" s="113">
        <v>0</v>
      </c>
      <c r="K226" s="113">
        <v>0</v>
      </c>
      <c r="L226" s="113">
        <v>0</v>
      </c>
      <c r="M226"/>
    </row>
    <row r="227" spans="1:13" ht="27.75" hidden="1" customHeight="1">
      <c r="A227" s="60">
        <v>3</v>
      </c>
      <c r="B227" s="52">
        <v>1</v>
      </c>
      <c r="C227" s="60">
        <v>3</v>
      </c>
      <c r="D227" s="61">
        <v>2</v>
      </c>
      <c r="E227" s="61">
        <v>1</v>
      </c>
      <c r="F227" s="62">
        <v>4</v>
      </c>
      <c r="G227" s="52" t="s">
        <v>158</v>
      </c>
      <c r="H227" s="45">
        <v>193</v>
      </c>
      <c r="I227" s="113">
        <v>0</v>
      </c>
      <c r="J227" s="113">
        <v>0</v>
      </c>
      <c r="K227" s="113">
        <v>0</v>
      </c>
      <c r="L227" s="131">
        <v>0</v>
      </c>
      <c r="M227"/>
    </row>
    <row r="228" spans="1:13" ht="29.25" hidden="1" customHeight="1">
      <c r="A228" s="60">
        <v>3</v>
      </c>
      <c r="B228" s="52">
        <v>1</v>
      </c>
      <c r="C228" s="60">
        <v>3</v>
      </c>
      <c r="D228" s="61">
        <v>2</v>
      </c>
      <c r="E228" s="61">
        <v>1</v>
      </c>
      <c r="F228" s="62">
        <v>5</v>
      </c>
      <c r="G228" s="56" t="s">
        <v>159</v>
      </c>
      <c r="H228" s="45">
        <v>194</v>
      </c>
      <c r="I228" s="113">
        <v>0</v>
      </c>
      <c r="J228" s="113">
        <v>0</v>
      </c>
      <c r="K228" s="113">
        <v>0</v>
      </c>
      <c r="L228" s="113">
        <v>0</v>
      </c>
      <c r="M228"/>
    </row>
    <row r="229" spans="1:13" ht="25.5" hidden="1" customHeight="1">
      <c r="A229" s="60">
        <v>3</v>
      </c>
      <c r="B229" s="52">
        <v>1</v>
      </c>
      <c r="C229" s="60">
        <v>3</v>
      </c>
      <c r="D229" s="61">
        <v>2</v>
      </c>
      <c r="E229" s="61">
        <v>1</v>
      </c>
      <c r="F229" s="62">
        <v>6</v>
      </c>
      <c r="G229" s="56" t="s">
        <v>154</v>
      </c>
      <c r="H229" s="45">
        <v>195</v>
      </c>
      <c r="I229" s="113">
        <v>0</v>
      </c>
      <c r="J229" s="113">
        <v>0</v>
      </c>
      <c r="K229" s="113">
        <v>0</v>
      </c>
      <c r="L229" s="131">
        <v>0</v>
      </c>
      <c r="M229"/>
    </row>
    <row r="230" spans="1:13" ht="27" hidden="1" customHeight="1">
      <c r="A230" s="49">
        <v>3</v>
      </c>
      <c r="B230" s="48">
        <v>1</v>
      </c>
      <c r="C230" s="48">
        <v>4</v>
      </c>
      <c r="D230" s="48"/>
      <c r="E230" s="48"/>
      <c r="F230" s="50"/>
      <c r="G230" s="56" t="s">
        <v>160</v>
      </c>
      <c r="H230" s="45">
        <v>196</v>
      </c>
      <c r="I230" s="118">
        <f t="shared" ref="I230:L232" si="24">I231</f>
        <v>0</v>
      </c>
      <c r="J230" s="119">
        <f t="shared" si="24"/>
        <v>0</v>
      </c>
      <c r="K230" s="120">
        <f t="shared" si="24"/>
        <v>0</v>
      </c>
      <c r="L230" s="120">
        <f t="shared" si="24"/>
        <v>0</v>
      </c>
      <c r="M230"/>
    </row>
    <row r="231" spans="1:13" ht="27" hidden="1" customHeight="1">
      <c r="A231" s="74">
        <v>3</v>
      </c>
      <c r="B231" s="85">
        <v>1</v>
      </c>
      <c r="C231" s="85">
        <v>4</v>
      </c>
      <c r="D231" s="85">
        <v>1</v>
      </c>
      <c r="E231" s="85"/>
      <c r="F231" s="86"/>
      <c r="G231" s="56" t="s">
        <v>160</v>
      </c>
      <c r="H231" s="45">
        <v>197</v>
      </c>
      <c r="I231" s="115">
        <f t="shared" si="24"/>
        <v>0</v>
      </c>
      <c r="J231" s="125">
        <f t="shared" si="24"/>
        <v>0</v>
      </c>
      <c r="K231" s="116">
        <f t="shared" si="24"/>
        <v>0</v>
      </c>
      <c r="L231" s="116">
        <f t="shared" si="24"/>
        <v>0</v>
      </c>
      <c r="M231"/>
    </row>
    <row r="232" spans="1:13" ht="27.75" hidden="1" customHeight="1">
      <c r="A232" s="60">
        <v>3</v>
      </c>
      <c r="B232" s="61">
        <v>1</v>
      </c>
      <c r="C232" s="61">
        <v>4</v>
      </c>
      <c r="D232" s="61">
        <v>1</v>
      </c>
      <c r="E232" s="61">
        <v>1</v>
      </c>
      <c r="F232" s="62"/>
      <c r="G232" s="56" t="s">
        <v>161</v>
      </c>
      <c r="H232" s="45">
        <v>198</v>
      </c>
      <c r="I232" s="109">
        <f t="shared" si="24"/>
        <v>0</v>
      </c>
      <c r="J232" s="132">
        <f t="shared" si="24"/>
        <v>0</v>
      </c>
      <c r="K232" s="110">
        <f t="shared" si="24"/>
        <v>0</v>
      </c>
      <c r="L232" s="110">
        <f t="shared" si="24"/>
        <v>0</v>
      </c>
      <c r="M232"/>
    </row>
    <row r="233" spans="1:13" ht="27" hidden="1" customHeight="1">
      <c r="A233" s="59">
        <v>3</v>
      </c>
      <c r="B233" s="60">
        <v>1</v>
      </c>
      <c r="C233" s="61">
        <v>4</v>
      </c>
      <c r="D233" s="61">
        <v>1</v>
      </c>
      <c r="E233" s="61">
        <v>1</v>
      </c>
      <c r="F233" s="62">
        <v>1</v>
      </c>
      <c r="G233" s="56" t="s">
        <v>161</v>
      </c>
      <c r="H233" s="45">
        <v>199</v>
      </c>
      <c r="I233" s="113">
        <v>0</v>
      </c>
      <c r="J233" s="113">
        <v>0</v>
      </c>
      <c r="K233" s="113">
        <v>0</v>
      </c>
      <c r="L233" s="113">
        <v>0</v>
      </c>
      <c r="M233"/>
    </row>
    <row r="234" spans="1:13" ht="26.25" hidden="1" customHeight="1">
      <c r="A234" s="59">
        <v>3</v>
      </c>
      <c r="B234" s="61">
        <v>1</v>
      </c>
      <c r="C234" s="61">
        <v>5</v>
      </c>
      <c r="D234" s="61"/>
      <c r="E234" s="61"/>
      <c r="F234" s="62"/>
      <c r="G234" s="52" t="s">
        <v>162</v>
      </c>
      <c r="H234" s="45">
        <v>200</v>
      </c>
      <c r="I234" s="109">
        <f t="shared" ref="I234:L235" si="25">I235</f>
        <v>0</v>
      </c>
      <c r="J234" s="109">
        <f t="shared" si="25"/>
        <v>0</v>
      </c>
      <c r="K234" s="109">
        <f t="shared" si="25"/>
        <v>0</v>
      </c>
      <c r="L234" s="109">
        <f t="shared" si="25"/>
        <v>0</v>
      </c>
      <c r="M234"/>
    </row>
    <row r="235" spans="1:13" ht="30" hidden="1" customHeight="1">
      <c r="A235" s="59">
        <v>3</v>
      </c>
      <c r="B235" s="61">
        <v>1</v>
      </c>
      <c r="C235" s="61">
        <v>5</v>
      </c>
      <c r="D235" s="61">
        <v>1</v>
      </c>
      <c r="E235" s="61"/>
      <c r="F235" s="62"/>
      <c r="G235" s="52" t="s">
        <v>162</v>
      </c>
      <c r="H235" s="45">
        <v>201</v>
      </c>
      <c r="I235" s="109">
        <f t="shared" si="25"/>
        <v>0</v>
      </c>
      <c r="J235" s="109">
        <f t="shared" si="25"/>
        <v>0</v>
      </c>
      <c r="K235" s="109">
        <f t="shared" si="25"/>
        <v>0</v>
      </c>
      <c r="L235" s="109">
        <f t="shared" si="25"/>
        <v>0</v>
      </c>
      <c r="M235"/>
    </row>
    <row r="236" spans="1:13" ht="27" hidden="1" customHeight="1">
      <c r="A236" s="59">
        <v>3</v>
      </c>
      <c r="B236" s="61">
        <v>1</v>
      </c>
      <c r="C236" s="61">
        <v>5</v>
      </c>
      <c r="D236" s="61">
        <v>1</v>
      </c>
      <c r="E236" s="61">
        <v>1</v>
      </c>
      <c r="F236" s="62"/>
      <c r="G236" s="52" t="s">
        <v>162</v>
      </c>
      <c r="H236" s="45">
        <v>202</v>
      </c>
      <c r="I236" s="109">
        <f>SUM(I237:I239)</f>
        <v>0</v>
      </c>
      <c r="J236" s="109">
        <f>SUM(J237:J239)</f>
        <v>0</v>
      </c>
      <c r="K236" s="109">
        <f>SUM(K237:K239)</f>
        <v>0</v>
      </c>
      <c r="L236" s="109">
        <f>SUM(L237:L239)</f>
        <v>0</v>
      </c>
      <c r="M236"/>
    </row>
    <row r="237" spans="1:13" ht="31.5" hidden="1" customHeight="1">
      <c r="A237" s="59">
        <v>3</v>
      </c>
      <c r="B237" s="61">
        <v>1</v>
      </c>
      <c r="C237" s="61">
        <v>5</v>
      </c>
      <c r="D237" s="61">
        <v>1</v>
      </c>
      <c r="E237" s="61">
        <v>1</v>
      </c>
      <c r="F237" s="62">
        <v>1</v>
      </c>
      <c r="G237" s="89" t="s">
        <v>163</v>
      </c>
      <c r="H237" s="45">
        <v>203</v>
      </c>
      <c r="I237" s="113">
        <v>0</v>
      </c>
      <c r="J237" s="113">
        <v>0</v>
      </c>
      <c r="K237" s="113">
        <v>0</v>
      </c>
      <c r="L237" s="113">
        <v>0</v>
      </c>
      <c r="M237"/>
    </row>
    <row r="238" spans="1:13" ht="25.5" hidden="1" customHeight="1">
      <c r="A238" s="59">
        <v>3</v>
      </c>
      <c r="B238" s="61">
        <v>1</v>
      </c>
      <c r="C238" s="61">
        <v>5</v>
      </c>
      <c r="D238" s="61">
        <v>1</v>
      </c>
      <c r="E238" s="61">
        <v>1</v>
      </c>
      <c r="F238" s="62">
        <v>2</v>
      </c>
      <c r="G238" s="89" t="s">
        <v>164</v>
      </c>
      <c r="H238" s="45">
        <v>204</v>
      </c>
      <c r="I238" s="113">
        <v>0</v>
      </c>
      <c r="J238" s="113">
        <v>0</v>
      </c>
      <c r="K238" s="113">
        <v>0</v>
      </c>
      <c r="L238" s="113">
        <v>0</v>
      </c>
      <c r="M238"/>
    </row>
    <row r="239" spans="1:13" ht="28.5" hidden="1" customHeight="1">
      <c r="A239" s="59">
        <v>3</v>
      </c>
      <c r="B239" s="61">
        <v>1</v>
      </c>
      <c r="C239" s="61">
        <v>5</v>
      </c>
      <c r="D239" s="61">
        <v>1</v>
      </c>
      <c r="E239" s="61">
        <v>1</v>
      </c>
      <c r="F239" s="62">
        <v>3</v>
      </c>
      <c r="G239" s="89" t="s">
        <v>165</v>
      </c>
      <c r="H239" s="45">
        <v>205</v>
      </c>
      <c r="I239" s="113">
        <v>0</v>
      </c>
      <c r="J239" s="113">
        <v>0</v>
      </c>
      <c r="K239" s="113">
        <v>0</v>
      </c>
      <c r="L239" s="113">
        <v>0</v>
      </c>
      <c r="M239"/>
    </row>
    <row r="240" spans="1:13" ht="41.25" hidden="1" customHeight="1">
      <c r="A240" s="41">
        <v>3</v>
      </c>
      <c r="B240" s="42">
        <v>2</v>
      </c>
      <c r="C240" s="42"/>
      <c r="D240" s="42"/>
      <c r="E240" s="42"/>
      <c r="F240" s="44"/>
      <c r="G240" s="43" t="s">
        <v>166</v>
      </c>
      <c r="H240" s="45">
        <v>206</v>
      </c>
      <c r="I240" s="109">
        <f>SUM(I241+I273)</f>
        <v>0</v>
      </c>
      <c r="J240" s="132">
        <f>SUM(J241+J273)</f>
        <v>0</v>
      </c>
      <c r="K240" s="110">
        <f>SUM(K241+K273)</f>
        <v>0</v>
      </c>
      <c r="L240" s="110">
        <f>SUM(L241+L273)</f>
        <v>0</v>
      </c>
      <c r="M240"/>
    </row>
    <row r="241" spans="1:13" ht="26.25" hidden="1" customHeight="1">
      <c r="A241" s="74">
        <v>3</v>
      </c>
      <c r="B241" s="84">
        <v>2</v>
      </c>
      <c r="C241" s="85">
        <v>1</v>
      </c>
      <c r="D241" s="85"/>
      <c r="E241" s="85"/>
      <c r="F241" s="86"/>
      <c r="G241" s="78" t="s">
        <v>167</v>
      </c>
      <c r="H241" s="45">
        <v>207</v>
      </c>
      <c r="I241" s="115">
        <f>SUM(I242+I251+I255+I259+I263+I266+I269)</f>
        <v>0</v>
      </c>
      <c r="J241" s="125">
        <f>SUM(J242+J251+J255+J259+J263+J266+J269)</f>
        <v>0</v>
      </c>
      <c r="K241" s="116">
        <f>SUM(K242+K251+K255+K259+K263+K266+K269)</f>
        <v>0</v>
      </c>
      <c r="L241" s="116">
        <f>SUM(L242+L251+L255+L259+L263+L266+L269)</f>
        <v>0</v>
      </c>
      <c r="M241"/>
    </row>
    <row r="242" spans="1:13" ht="30" hidden="1" customHeight="1">
      <c r="A242" s="60">
        <v>3</v>
      </c>
      <c r="B242" s="61">
        <v>2</v>
      </c>
      <c r="C242" s="61">
        <v>1</v>
      </c>
      <c r="D242" s="61">
        <v>1</v>
      </c>
      <c r="E242" s="61"/>
      <c r="F242" s="62"/>
      <c r="G242" s="52" t="s">
        <v>168</v>
      </c>
      <c r="H242" s="45">
        <v>208</v>
      </c>
      <c r="I242" s="115">
        <f>I243</f>
        <v>0</v>
      </c>
      <c r="J242" s="115">
        <f>J243</f>
        <v>0</v>
      </c>
      <c r="K242" s="115">
        <f>K243</f>
        <v>0</v>
      </c>
      <c r="L242" s="115">
        <f>L243</f>
        <v>0</v>
      </c>
      <c r="M242"/>
    </row>
    <row r="243" spans="1:13" ht="27" hidden="1" customHeight="1">
      <c r="A243" s="60">
        <v>3</v>
      </c>
      <c r="B243" s="60">
        <v>2</v>
      </c>
      <c r="C243" s="61">
        <v>1</v>
      </c>
      <c r="D243" s="61">
        <v>1</v>
      </c>
      <c r="E243" s="61">
        <v>1</v>
      </c>
      <c r="F243" s="62"/>
      <c r="G243" s="52" t="s">
        <v>169</v>
      </c>
      <c r="H243" s="45">
        <v>209</v>
      </c>
      <c r="I243" s="109">
        <f>SUM(I244:I244)</f>
        <v>0</v>
      </c>
      <c r="J243" s="132">
        <f>SUM(J244:J244)</f>
        <v>0</v>
      </c>
      <c r="K243" s="110">
        <f>SUM(K244:K244)</f>
        <v>0</v>
      </c>
      <c r="L243" s="110">
        <f>SUM(L244:L244)</f>
        <v>0</v>
      </c>
      <c r="M243"/>
    </row>
    <row r="244" spans="1:13" ht="25.5" hidden="1" customHeight="1">
      <c r="A244" s="74">
        <v>3</v>
      </c>
      <c r="B244" s="74">
        <v>2</v>
      </c>
      <c r="C244" s="85">
        <v>1</v>
      </c>
      <c r="D244" s="85">
        <v>1</v>
      </c>
      <c r="E244" s="85">
        <v>1</v>
      </c>
      <c r="F244" s="86">
        <v>1</v>
      </c>
      <c r="G244" s="78" t="s">
        <v>169</v>
      </c>
      <c r="H244" s="45">
        <v>210</v>
      </c>
      <c r="I244" s="113">
        <v>0</v>
      </c>
      <c r="J244" s="113">
        <v>0</v>
      </c>
      <c r="K244" s="113">
        <v>0</v>
      </c>
      <c r="L244" s="113">
        <v>0</v>
      </c>
      <c r="M244"/>
    </row>
    <row r="245" spans="1:13" ht="25.5" hidden="1" customHeight="1">
      <c r="A245" s="74">
        <v>3</v>
      </c>
      <c r="B245" s="85">
        <v>2</v>
      </c>
      <c r="C245" s="85">
        <v>1</v>
      </c>
      <c r="D245" s="85">
        <v>1</v>
      </c>
      <c r="E245" s="85">
        <v>2</v>
      </c>
      <c r="F245" s="86"/>
      <c r="G245" s="78" t="s">
        <v>170</v>
      </c>
      <c r="H245" s="45">
        <v>211</v>
      </c>
      <c r="I245" s="109">
        <f>SUM(I246:I247)</f>
        <v>0</v>
      </c>
      <c r="J245" s="109">
        <f>SUM(J246:J247)</f>
        <v>0</v>
      </c>
      <c r="K245" s="109">
        <f>SUM(K246:K247)</f>
        <v>0</v>
      </c>
      <c r="L245" s="109">
        <f>SUM(L246:L247)</f>
        <v>0</v>
      </c>
      <c r="M245"/>
    </row>
    <row r="246" spans="1:13" ht="24.75" hidden="1" customHeight="1">
      <c r="A246" s="74">
        <v>3</v>
      </c>
      <c r="B246" s="85">
        <v>2</v>
      </c>
      <c r="C246" s="85">
        <v>1</v>
      </c>
      <c r="D246" s="85">
        <v>1</v>
      </c>
      <c r="E246" s="85">
        <v>2</v>
      </c>
      <c r="F246" s="86">
        <v>1</v>
      </c>
      <c r="G246" s="78" t="s">
        <v>171</v>
      </c>
      <c r="H246" s="45">
        <v>212</v>
      </c>
      <c r="I246" s="113">
        <v>0</v>
      </c>
      <c r="J246" s="113">
        <v>0</v>
      </c>
      <c r="K246" s="113">
        <v>0</v>
      </c>
      <c r="L246" s="113">
        <v>0</v>
      </c>
      <c r="M246"/>
    </row>
    <row r="247" spans="1:13" ht="25.5" hidden="1" customHeight="1">
      <c r="A247" s="74">
        <v>3</v>
      </c>
      <c r="B247" s="85">
        <v>2</v>
      </c>
      <c r="C247" s="85">
        <v>1</v>
      </c>
      <c r="D247" s="85">
        <v>1</v>
      </c>
      <c r="E247" s="85">
        <v>2</v>
      </c>
      <c r="F247" s="86">
        <v>2</v>
      </c>
      <c r="G247" s="78" t="s">
        <v>172</v>
      </c>
      <c r="H247" s="45">
        <v>213</v>
      </c>
      <c r="I247" s="113">
        <v>0</v>
      </c>
      <c r="J247" s="113">
        <v>0</v>
      </c>
      <c r="K247" s="113">
        <v>0</v>
      </c>
      <c r="L247" s="113">
        <v>0</v>
      </c>
      <c r="M247"/>
    </row>
    <row r="248" spans="1:13" ht="25.5" hidden="1" customHeight="1">
      <c r="A248" s="74">
        <v>3</v>
      </c>
      <c r="B248" s="85">
        <v>2</v>
      </c>
      <c r="C248" s="85">
        <v>1</v>
      </c>
      <c r="D248" s="85">
        <v>1</v>
      </c>
      <c r="E248" s="85">
        <v>3</v>
      </c>
      <c r="F248" s="93"/>
      <c r="G248" s="78" t="s">
        <v>173</v>
      </c>
      <c r="H248" s="45">
        <v>214</v>
      </c>
      <c r="I248" s="109">
        <f>SUM(I249:I250)</f>
        <v>0</v>
      </c>
      <c r="J248" s="109">
        <f>SUM(J249:J250)</f>
        <v>0</v>
      </c>
      <c r="K248" s="109">
        <f>SUM(K249:K250)</f>
        <v>0</v>
      </c>
      <c r="L248" s="109">
        <f>SUM(L249:L250)</f>
        <v>0</v>
      </c>
      <c r="M248"/>
    </row>
    <row r="249" spans="1:13" ht="29.25" hidden="1" customHeight="1">
      <c r="A249" s="74">
        <v>3</v>
      </c>
      <c r="B249" s="85">
        <v>2</v>
      </c>
      <c r="C249" s="85">
        <v>1</v>
      </c>
      <c r="D249" s="85">
        <v>1</v>
      </c>
      <c r="E249" s="85">
        <v>3</v>
      </c>
      <c r="F249" s="86">
        <v>1</v>
      </c>
      <c r="G249" s="78" t="s">
        <v>174</v>
      </c>
      <c r="H249" s="45">
        <v>215</v>
      </c>
      <c r="I249" s="113">
        <v>0</v>
      </c>
      <c r="J249" s="113">
        <v>0</v>
      </c>
      <c r="K249" s="113">
        <v>0</v>
      </c>
      <c r="L249" s="113">
        <v>0</v>
      </c>
      <c r="M249"/>
    </row>
    <row r="250" spans="1:13" ht="25.5" hidden="1" customHeight="1">
      <c r="A250" s="74">
        <v>3</v>
      </c>
      <c r="B250" s="85">
        <v>2</v>
      </c>
      <c r="C250" s="85">
        <v>1</v>
      </c>
      <c r="D250" s="85">
        <v>1</v>
      </c>
      <c r="E250" s="85">
        <v>3</v>
      </c>
      <c r="F250" s="86">
        <v>2</v>
      </c>
      <c r="G250" s="78" t="s">
        <v>175</v>
      </c>
      <c r="H250" s="45">
        <v>216</v>
      </c>
      <c r="I250" s="113">
        <v>0</v>
      </c>
      <c r="J250" s="113">
        <v>0</v>
      </c>
      <c r="K250" s="113">
        <v>0</v>
      </c>
      <c r="L250" s="113">
        <v>0</v>
      </c>
      <c r="M250"/>
    </row>
    <row r="251" spans="1:13" ht="27" hidden="1" customHeight="1">
      <c r="A251" s="60">
        <v>3</v>
      </c>
      <c r="B251" s="61">
        <v>2</v>
      </c>
      <c r="C251" s="61">
        <v>1</v>
      </c>
      <c r="D251" s="61">
        <v>2</v>
      </c>
      <c r="E251" s="61"/>
      <c r="F251" s="62"/>
      <c r="G251" s="52" t="s">
        <v>176</v>
      </c>
      <c r="H251" s="45">
        <v>217</v>
      </c>
      <c r="I251" s="109">
        <f>I252</f>
        <v>0</v>
      </c>
      <c r="J251" s="109">
        <f>J252</f>
        <v>0</v>
      </c>
      <c r="K251" s="109">
        <f>K252</f>
        <v>0</v>
      </c>
      <c r="L251" s="109">
        <f>L252</f>
        <v>0</v>
      </c>
      <c r="M251"/>
    </row>
    <row r="252" spans="1:13" ht="27.7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2"/>
      <c r="G252" s="52" t="s">
        <v>176</v>
      </c>
      <c r="H252" s="45">
        <v>218</v>
      </c>
      <c r="I252" s="109">
        <f>SUM(I253:I254)</f>
        <v>0</v>
      </c>
      <c r="J252" s="132">
        <f>SUM(J253:J254)</f>
        <v>0</v>
      </c>
      <c r="K252" s="110">
        <f>SUM(K253:K254)</f>
        <v>0</v>
      </c>
      <c r="L252" s="110">
        <f>SUM(L253:L254)</f>
        <v>0</v>
      </c>
      <c r="M252"/>
    </row>
    <row r="253" spans="1:13" ht="27" hidden="1" customHeight="1">
      <c r="A253" s="74">
        <v>3</v>
      </c>
      <c r="B253" s="84">
        <v>2</v>
      </c>
      <c r="C253" s="85">
        <v>1</v>
      </c>
      <c r="D253" s="85">
        <v>2</v>
      </c>
      <c r="E253" s="85">
        <v>1</v>
      </c>
      <c r="F253" s="86">
        <v>1</v>
      </c>
      <c r="G253" s="78" t="s">
        <v>177</v>
      </c>
      <c r="H253" s="45">
        <v>219</v>
      </c>
      <c r="I253" s="113">
        <v>0</v>
      </c>
      <c r="J253" s="113">
        <v>0</v>
      </c>
      <c r="K253" s="113">
        <v>0</v>
      </c>
      <c r="L253" s="113"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2</v>
      </c>
      <c r="E254" s="61">
        <v>1</v>
      </c>
      <c r="F254" s="62">
        <v>2</v>
      </c>
      <c r="G254" s="52" t="s">
        <v>178</v>
      </c>
      <c r="H254" s="45">
        <v>220</v>
      </c>
      <c r="I254" s="113">
        <v>0</v>
      </c>
      <c r="J254" s="113">
        <v>0</v>
      </c>
      <c r="K254" s="113">
        <v>0</v>
      </c>
      <c r="L254" s="113">
        <v>0</v>
      </c>
      <c r="M254"/>
    </row>
    <row r="255" spans="1:13" ht="26.25" hidden="1" customHeight="1">
      <c r="A255" s="49">
        <v>3</v>
      </c>
      <c r="B255" s="48">
        <v>2</v>
      </c>
      <c r="C255" s="48">
        <v>1</v>
      </c>
      <c r="D255" s="48">
        <v>3</v>
      </c>
      <c r="E255" s="48"/>
      <c r="F255" s="50"/>
      <c r="G255" s="56" t="s">
        <v>179</v>
      </c>
      <c r="H255" s="45">
        <v>221</v>
      </c>
      <c r="I255" s="118">
        <f>I256</f>
        <v>0</v>
      </c>
      <c r="J255" s="119">
        <f>J256</f>
        <v>0</v>
      </c>
      <c r="K255" s="120">
        <f>K256</f>
        <v>0</v>
      </c>
      <c r="L255" s="120">
        <f>L256</f>
        <v>0</v>
      </c>
      <c r="M255"/>
    </row>
    <row r="256" spans="1:13" ht="29.2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2"/>
      <c r="G256" s="56" t="s">
        <v>179</v>
      </c>
      <c r="H256" s="45">
        <v>222</v>
      </c>
      <c r="I256" s="109">
        <f>I257+I258</f>
        <v>0</v>
      </c>
      <c r="J256" s="109">
        <f>J257+J258</f>
        <v>0</v>
      </c>
      <c r="K256" s="109">
        <f>K257+K258</f>
        <v>0</v>
      </c>
      <c r="L256" s="109">
        <f>L257+L258</f>
        <v>0</v>
      </c>
      <c r="M256"/>
    </row>
    <row r="257" spans="1:13" ht="30" hidden="1" customHeight="1">
      <c r="A257" s="60">
        <v>3</v>
      </c>
      <c r="B257" s="61">
        <v>2</v>
      </c>
      <c r="C257" s="61">
        <v>1</v>
      </c>
      <c r="D257" s="61">
        <v>3</v>
      </c>
      <c r="E257" s="61">
        <v>1</v>
      </c>
      <c r="F257" s="62">
        <v>1</v>
      </c>
      <c r="G257" s="52" t="s">
        <v>180</v>
      </c>
      <c r="H257" s="45">
        <v>223</v>
      </c>
      <c r="I257" s="113">
        <v>0</v>
      </c>
      <c r="J257" s="113">
        <v>0</v>
      </c>
      <c r="K257" s="113">
        <v>0</v>
      </c>
      <c r="L257" s="113">
        <v>0</v>
      </c>
      <c r="M257"/>
    </row>
    <row r="258" spans="1:13" ht="27.75" hidden="1" customHeight="1">
      <c r="A258" s="60">
        <v>3</v>
      </c>
      <c r="B258" s="61">
        <v>2</v>
      </c>
      <c r="C258" s="61">
        <v>1</v>
      </c>
      <c r="D258" s="61">
        <v>3</v>
      </c>
      <c r="E258" s="61">
        <v>1</v>
      </c>
      <c r="F258" s="62">
        <v>2</v>
      </c>
      <c r="G258" s="52" t="s">
        <v>181</v>
      </c>
      <c r="H258" s="45">
        <v>224</v>
      </c>
      <c r="I258" s="131">
        <v>0</v>
      </c>
      <c r="J258" s="128">
        <v>0</v>
      </c>
      <c r="K258" s="131">
        <v>0</v>
      </c>
      <c r="L258" s="131">
        <v>0</v>
      </c>
      <c r="M258"/>
    </row>
    <row r="259" spans="1:13" ht="26.25" hidden="1" customHeight="1">
      <c r="A259" s="60">
        <v>3</v>
      </c>
      <c r="B259" s="61">
        <v>2</v>
      </c>
      <c r="C259" s="61">
        <v>1</v>
      </c>
      <c r="D259" s="61">
        <v>4</v>
      </c>
      <c r="E259" s="61"/>
      <c r="F259" s="62"/>
      <c r="G259" s="52" t="s">
        <v>182</v>
      </c>
      <c r="H259" s="45">
        <v>225</v>
      </c>
      <c r="I259" s="109">
        <f>I260</f>
        <v>0</v>
      </c>
      <c r="J259" s="110">
        <f>J260</f>
        <v>0</v>
      </c>
      <c r="K259" s="109">
        <f>K260</f>
        <v>0</v>
      </c>
      <c r="L259" s="110">
        <f>L260</f>
        <v>0</v>
      </c>
      <c r="M259"/>
    </row>
    <row r="260" spans="1:13" ht="27.75" hidden="1" customHeight="1">
      <c r="A260" s="49">
        <v>3</v>
      </c>
      <c r="B260" s="48">
        <v>2</v>
      </c>
      <c r="C260" s="48">
        <v>1</v>
      </c>
      <c r="D260" s="48">
        <v>4</v>
      </c>
      <c r="E260" s="48">
        <v>1</v>
      </c>
      <c r="F260" s="50"/>
      <c r="G260" s="56" t="s">
        <v>182</v>
      </c>
      <c r="H260" s="45">
        <v>226</v>
      </c>
      <c r="I260" s="118">
        <f>SUM(I261:I262)</f>
        <v>0</v>
      </c>
      <c r="J260" s="119">
        <f>SUM(J261:J262)</f>
        <v>0</v>
      </c>
      <c r="K260" s="120">
        <f>SUM(K261:K262)</f>
        <v>0</v>
      </c>
      <c r="L260" s="120">
        <f>SUM(L261:L262)</f>
        <v>0</v>
      </c>
      <c r="M260"/>
    </row>
    <row r="261" spans="1:13" ht="25.5" hidden="1" customHeight="1">
      <c r="A261" s="60">
        <v>3</v>
      </c>
      <c r="B261" s="61">
        <v>2</v>
      </c>
      <c r="C261" s="61">
        <v>1</v>
      </c>
      <c r="D261" s="61">
        <v>4</v>
      </c>
      <c r="E261" s="61">
        <v>1</v>
      </c>
      <c r="F261" s="62">
        <v>1</v>
      </c>
      <c r="G261" s="52" t="s">
        <v>183</v>
      </c>
      <c r="H261" s="45">
        <v>227</v>
      </c>
      <c r="I261" s="113">
        <v>0</v>
      </c>
      <c r="J261" s="113">
        <v>0</v>
      </c>
      <c r="K261" s="113">
        <v>0</v>
      </c>
      <c r="L261" s="113">
        <v>0</v>
      </c>
      <c r="M261"/>
    </row>
    <row r="262" spans="1:13" ht="27.75" hidden="1" customHeight="1">
      <c r="A262" s="60">
        <v>3</v>
      </c>
      <c r="B262" s="61">
        <v>2</v>
      </c>
      <c r="C262" s="61">
        <v>1</v>
      </c>
      <c r="D262" s="61">
        <v>4</v>
      </c>
      <c r="E262" s="61">
        <v>1</v>
      </c>
      <c r="F262" s="62">
        <v>2</v>
      </c>
      <c r="G262" s="52" t="s">
        <v>184</v>
      </c>
      <c r="H262" s="45">
        <v>228</v>
      </c>
      <c r="I262" s="113">
        <v>0</v>
      </c>
      <c r="J262" s="113">
        <v>0</v>
      </c>
      <c r="K262" s="113">
        <v>0</v>
      </c>
      <c r="L262" s="113">
        <v>0</v>
      </c>
      <c r="M262"/>
    </row>
    <row r="263" spans="1:13" hidden="1">
      <c r="A263" s="60">
        <v>3</v>
      </c>
      <c r="B263" s="61">
        <v>2</v>
      </c>
      <c r="C263" s="61">
        <v>1</v>
      </c>
      <c r="D263" s="61">
        <v>5</v>
      </c>
      <c r="E263" s="61"/>
      <c r="F263" s="62"/>
      <c r="G263" s="52" t="s">
        <v>185</v>
      </c>
      <c r="H263" s="45">
        <v>229</v>
      </c>
      <c r="I263" s="109">
        <f t="shared" ref="I263:L264" si="26">I264</f>
        <v>0</v>
      </c>
      <c r="J263" s="132">
        <f t="shared" si="26"/>
        <v>0</v>
      </c>
      <c r="K263" s="110">
        <f t="shared" si="26"/>
        <v>0</v>
      </c>
      <c r="L263" s="110">
        <f t="shared" si="26"/>
        <v>0</v>
      </c>
    </row>
    <row r="264" spans="1:13" ht="29.25" hidden="1" customHeight="1">
      <c r="A264" s="60">
        <v>3</v>
      </c>
      <c r="B264" s="61">
        <v>2</v>
      </c>
      <c r="C264" s="61">
        <v>1</v>
      </c>
      <c r="D264" s="61">
        <v>5</v>
      </c>
      <c r="E264" s="61">
        <v>1</v>
      </c>
      <c r="F264" s="62"/>
      <c r="G264" s="52" t="s">
        <v>185</v>
      </c>
      <c r="H264" s="45">
        <v>230</v>
      </c>
      <c r="I264" s="110">
        <f t="shared" si="26"/>
        <v>0</v>
      </c>
      <c r="J264" s="132">
        <f t="shared" si="26"/>
        <v>0</v>
      </c>
      <c r="K264" s="110">
        <f t="shared" si="26"/>
        <v>0</v>
      </c>
      <c r="L264" s="110">
        <f t="shared" si="26"/>
        <v>0</v>
      </c>
      <c r="M264"/>
    </row>
    <row r="265" spans="1:13" hidden="1">
      <c r="A265" s="84">
        <v>3</v>
      </c>
      <c r="B265" s="85">
        <v>2</v>
      </c>
      <c r="C265" s="85">
        <v>1</v>
      </c>
      <c r="D265" s="85">
        <v>5</v>
      </c>
      <c r="E265" s="85">
        <v>1</v>
      </c>
      <c r="F265" s="86">
        <v>1</v>
      </c>
      <c r="G265" s="52" t="s">
        <v>185</v>
      </c>
      <c r="H265" s="45">
        <v>231</v>
      </c>
      <c r="I265" s="131">
        <v>0</v>
      </c>
      <c r="J265" s="131">
        <v>0</v>
      </c>
      <c r="K265" s="131">
        <v>0</v>
      </c>
      <c r="L265" s="131">
        <v>0</v>
      </c>
    </row>
    <row r="266" spans="1:13" hidden="1">
      <c r="A266" s="60">
        <v>3</v>
      </c>
      <c r="B266" s="61">
        <v>2</v>
      </c>
      <c r="C266" s="61">
        <v>1</v>
      </c>
      <c r="D266" s="61">
        <v>6</v>
      </c>
      <c r="E266" s="61"/>
      <c r="F266" s="62"/>
      <c r="G266" s="52" t="s">
        <v>186</v>
      </c>
      <c r="H266" s="45">
        <v>232</v>
      </c>
      <c r="I266" s="109">
        <f t="shared" ref="I266:L267" si="27">I267</f>
        <v>0</v>
      </c>
      <c r="J266" s="132">
        <f t="shared" si="27"/>
        <v>0</v>
      </c>
      <c r="K266" s="110">
        <f t="shared" si="27"/>
        <v>0</v>
      </c>
      <c r="L266" s="110">
        <f t="shared" si="27"/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6</v>
      </c>
      <c r="E267" s="61">
        <v>1</v>
      </c>
      <c r="F267" s="62"/>
      <c r="G267" s="52" t="s">
        <v>186</v>
      </c>
      <c r="H267" s="45">
        <v>233</v>
      </c>
      <c r="I267" s="109">
        <f t="shared" si="27"/>
        <v>0</v>
      </c>
      <c r="J267" s="132">
        <f t="shared" si="27"/>
        <v>0</v>
      </c>
      <c r="K267" s="110">
        <f t="shared" si="27"/>
        <v>0</v>
      </c>
      <c r="L267" s="110">
        <f t="shared" si="27"/>
        <v>0</v>
      </c>
    </row>
    <row r="268" spans="1:13" ht="24" hidden="1" customHeight="1">
      <c r="A268" s="49">
        <v>3</v>
      </c>
      <c r="B268" s="49">
        <v>2</v>
      </c>
      <c r="C268" s="61">
        <v>1</v>
      </c>
      <c r="D268" s="61">
        <v>6</v>
      </c>
      <c r="E268" s="61">
        <v>1</v>
      </c>
      <c r="F268" s="62">
        <v>1</v>
      </c>
      <c r="G268" s="52" t="s">
        <v>186</v>
      </c>
      <c r="H268" s="45">
        <v>234</v>
      </c>
      <c r="I268" s="131">
        <v>0</v>
      </c>
      <c r="J268" s="131">
        <v>0</v>
      </c>
      <c r="K268" s="131">
        <v>0</v>
      </c>
      <c r="L268" s="131">
        <v>0</v>
      </c>
      <c r="M268"/>
    </row>
    <row r="269" spans="1:13" ht="27.75" hidden="1" customHeight="1">
      <c r="A269" s="60">
        <v>3</v>
      </c>
      <c r="B269" s="60">
        <v>2</v>
      </c>
      <c r="C269" s="61">
        <v>1</v>
      </c>
      <c r="D269" s="61">
        <v>7</v>
      </c>
      <c r="E269" s="61"/>
      <c r="F269" s="62"/>
      <c r="G269" s="52" t="s">
        <v>187</v>
      </c>
      <c r="H269" s="45">
        <v>235</v>
      </c>
      <c r="I269" s="109">
        <f>I270</f>
        <v>0</v>
      </c>
      <c r="J269" s="132">
        <f>J270</f>
        <v>0</v>
      </c>
      <c r="K269" s="110">
        <f>K270</f>
        <v>0</v>
      </c>
      <c r="L269" s="110">
        <f>L270</f>
        <v>0</v>
      </c>
      <c r="M269"/>
    </row>
    <row r="270" spans="1:13" ht="25.5" hidden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2"/>
      <c r="G270" s="52" t="s">
        <v>187</v>
      </c>
      <c r="H270" s="45">
        <v>236</v>
      </c>
      <c r="I270" s="109">
        <f>I271+I272</f>
        <v>0</v>
      </c>
      <c r="J270" s="109">
        <f>J271+J272</f>
        <v>0</v>
      </c>
      <c r="K270" s="109">
        <f>K271+K272</f>
        <v>0</v>
      </c>
      <c r="L270" s="109">
        <f>L271+L272</f>
        <v>0</v>
      </c>
    </row>
    <row r="271" spans="1:13" ht="27" hidden="1" customHeight="1">
      <c r="A271" s="60">
        <v>3</v>
      </c>
      <c r="B271" s="61">
        <v>2</v>
      </c>
      <c r="C271" s="61">
        <v>1</v>
      </c>
      <c r="D271" s="61">
        <v>7</v>
      </c>
      <c r="E271" s="61">
        <v>1</v>
      </c>
      <c r="F271" s="62">
        <v>1</v>
      </c>
      <c r="G271" s="52" t="s">
        <v>188</v>
      </c>
      <c r="H271" s="45">
        <v>237</v>
      </c>
      <c r="I271" s="112">
        <v>0</v>
      </c>
      <c r="J271" s="113">
        <v>0</v>
      </c>
      <c r="K271" s="113">
        <v>0</v>
      </c>
      <c r="L271" s="113">
        <v>0</v>
      </c>
      <c r="M271"/>
    </row>
    <row r="272" spans="1:13" ht="24.75" hidden="1" customHeight="1">
      <c r="A272" s="60">
        <v>3</v>
      </c>
      <c r="B272" s="61">
        <v>2</v>
      </c>
      <c r="C272" s="61">
        <v>1</v>
      </c>
      <c r="D272" s="61">
        <v>7</v>
      </c>
      <c r="E272" s="61">
        <v>1</v>
      </c>
      <c r="F272" s="62">
        <v>2</v>
      </c>
      <c r="G272" s="52" t="s">
        <v>189</v>
      </c>
      <c r="H272" s="45">
        <v>238</v>
      </c>
      <c r="I272" s="113">
        <v>0</v>
      </c>
      <c r="J272" s="113">
        <v>0</v>
      </c>
      <c r="K272" s="113">
        <v>0</v>
      </c>
      <c r="L272" s="113">
        <v>0</v>
      </c>
      <c r="M272"/>
    </row>
    <row r="273" spans="1:13" ht="38.25" hidden="1" customHeight="1">
      <c r="A273" s="60">
        <v>3</v>
      </c>
      <c r="B273" s="61">
        <v>2</v>
      </c>
      <c r="C273" s="61">
        <v>2</v>
      </c>
      <c r="D273" s="94"/>
      <c r="E273" s="94"/>
      <c r="F273" s="95"/>
      <c r="G273" s="52" t="s">
        <v>190</v>
      </c>
      <c r="H273" s="45">
        <v>239</v>
      </c>
      <c r="I273" s="109">
        <f>SUM(I274+I283+I287+I291+I295+I298+I301)</f>
        <v>0</v>
      </c>
      <c r="J273" s="132">
        <f>SUM(J274+J283+J287+J291+J295+J298+J301)</f>
        <v>0</v>
      </c>
      <c r="K273" s="110">
        <f>SUM(K274+K283+K287+K291+K295+K298+K301)</f>
        <v>0</v>
      </c>
      <c r="L273" s="110">
        <f>SUM(L274+L283+L287+L291+L295+L298+L301)</f>
        <v>0</v>
      </c>
      <c r="M273"/>
    </row>
    <row r="274" spans="1:13" hidden="1">
      <c r="A274" s="60">
        <v>3</v>
      </c>
      <c r="B274" s="61">
        <v>2</v>
      </c>
      <c r="C274" s="61">
        <v>2</v>
      </c>
      <c r="D274" s="61">
        <v>1</v>
      </c>
      <c r="E274" s="61"/>
      <c r="F274" s="62"/>
      <c r="G274" s="52" t="s">
        <v>191</v>
      </c>
      <c r="H274" s="45">
        <v>240</v>
      </c>
      <c r="I274" s="109">
        <f>I275</f>
        <v>0</v>
      </c>
      <c r="J274" s="109">
        <f>J275</f>
        <v>0</v>
      </c>
      <c r="K274" s="109">
        <f>K275</f>
        <v>0</v>
      </c>
      <c r="L274" s="109">
        <f>L275</f>
        <v>0</v>
      </c>
    </row>
    <row r="275" spans="1:13" hidden="1">
      <c r="A275" s="59">
        <v>3</v>
      </c>
      <c r="B275" s="60">
        <v>2</v>
      </c>
      <c r="C275" s="61">
        <v>2</v>
      </c>
      <c r="D275" s="61">
        <v>1</v>
      </c>
      <c r="E275" s="61">
        <v>1</v>
      </c>
      <c r="F275" s="62"/>
      <c r="G275" s="52" t="s">
        <v>169</v>
      </c>
      <c r="H275" s="45">
        <v>241</v>
      </c>
      <c r="I275" s="109">
        <f>SUM(I276)</f>
        <v>0</v>
      </c>
      <c r="J275" s="109">
        <f>SUM(J276)</f>
        <v>0</v>
      </c>
      <c r="K275" s="109">
        <f>SUM(K276)</f>
        <v>0</v>
      </c>
      <c r="L275" s="109">
        <f>SUM(L276)</f>
        <v>0</v>
      </c>
    </row>
    <row r="276" spans="1:13" hidden="1">
      <c r="A276" s="59">
        <v>3</v>
      </c>
      <c r="B276" s="60">
        <v>2</v>
      </c>
      <c r="C276" s="61">
        <v>2</v>
      </c>
      <c r="D276" s="61">
        <v>1</v>
      </c>
      <c r="E276" s="61">
        <v>1</v>
      </c>
      <c r="F276" s="62">
        <v>1</v>
      </c>
      <c r="G276" s="52" t="s">
        <v>169</v>
      </c>
      <c r="H276" s="45">
        <v>242</v>
      </c>
      <c r="I276" s="113">
        <v>0</v>
      </c>
      <c r="J276" s="113">
        <v>0</v>
      </c>
      <c r="K276" s="113">
        <v>0</v>
      </c>
      <c r="L276" s="113">
        <v>0</v>
      </c>
    </row>
    <row r="277" spans="1:13" ht="24" hidden="1" customHeight="1">
      <c r="A277" s="59">
        <v>3</v>
      </c>
      <c r="B277" s="60">
        <v>2</v>
      </c>
      <c r="C277" s="61">
        <v>2</v>
      </c>
      <c r="D277" s="61">
        <v>1</v>
      </c>
      <c r="E277" s="61">
        <v>2</v>
      </c>
      <c r="F277" s="62"/>
      <c r="G277" s="52" t="s">
        <v>192</v>
      </c>
      <c r="H277" s="45">
        <v>243</v>
      </c>
      <c r="I277" s="109">
        <f>SUM(I278:I279)</f>
        <v>0</v>
      </c>
      <c r="J277" s="109">
        <f>SUM(J278:J279)</f>
        <v>0</v>
      </c>
      <c r="K277" s="109">
        <f>SUM(K278:K279)</f>
        <v>0</v>
      </c>
      <c r="L277" s="109">
        <f>SUM(L278:L279)</f>
        <v>0</v>
      </c>
      <c r="M277"/>
    </row>
    <row r="278" spans="1:13" ht="24" hidden="1" customHeight="1">
      <c r="A278" s="59">
        <v>3</v>
      </c>
      <c r="B278" s="60">
        <v>2</v>
      </c>
      <c r="C278" s="61">
        <v>2</v>
      </c>
      <c r="D278" s="61">
        <v>1</v>
      </c>
      <c r="E278" s="61">
        <v>2</v>
      </c>
      <c r="F278" s="62">
        <v>1</v>
      </c>
      <c r="G278" s="52" t="s">
        <v>171</v>
      </c>
      <c r="H278" s="45">
        <v>244</v>
      </c>
      <c r="I278" s="113">
        <v>0</v>
      </c>
      <c r="J278" s="112">
        <v>0</v>
      </c>
      <c r="K278" s="113">
        <v>0</v>
      </c>
      <c r="L278" s="113">
        <v>0</v>
      </c>
      <c r="M278"/>
    </row>
    <row r="279" spans="1:13" ht="32.25" hidden="1" customHeight="1">
      <c r="A279" s="59">
        <v>3</v>
      </c>
      <c r="B279" s="60">
        <v>2</v>
      </c>
      <c r="C279" s="61">
        <v>2</v>
      </c>
      <c r="D279" s="61">
        <v>1</v>
      </c>
      <c r="E279" s="61">
        <v>2</v>
      </c>
      <c r="F279" s="62">
        <v>2</v>
      </c>
      <c r="G279" s="52" t="s">
        <v>172</v>
      </c>
      <c r="H279" s="45">
        <v>245</v>
      </c>
      <c r="I279" s="113">
        <v>0</v>
      </c>
      <c r="J279" s="112">
        <v>0</v>
      </c>
      <c r="K279" s="113">
        <v>0</v>
      </c>
      <c r="L279" s="113">
        <v>0</v>
      </c>
      <c r="M279"/>
    </row>
    <row r="280" spans="1:13" ht="27" hidden="1" customHeight="1">
      <c r="A280" s="59">
        <v>3</v>
      </c>
      <c r="B280" s="60">
        <v>2</v>
      </c>
      <c r="C280" s="61">
        <v>2</v>
      </c>
      <c r="D280" s="61">
        <v>1</v>
      </c>
      <c r="E280" s="61">
        <v>3</v>
      </c>
      <c r="F280" s="62"/>
      <c r="G280" s="52" t="s">
        <v>173</v>
      </c>
      <c r="H280" s="45">
        <v>246</v>
      </c>
      <c r="I280" s="109">
        <f>SUM(I281:I282)</f>
        <v>0</v>
      </c>
      <c r="J280" s="109">
        <f>SUM(J281:J282)</f>
        <v>0</v>
      </c>
      <c r="K280" s="109">
        <f>SUM(K281:K282)</f>
        <v>0</v>
      </c>
      <c r="L280" s="109">
        <f>SUM(L281:L282)</f>
        <v>0</v>
      </c>
      <c r="M280"/>
    </row>
    <row r="281" spans="1:13" ht="27.75" hidden="1" customHeight="1">
      <c r="A281" s="59">
        <v>3</v>
      </c>
      <c r="B281" s="60">
        <v>2</v>
      </c>
      <c r="C281" s="61">
        <v>2</v>
      </c>
      <c r="D281" s="61">
        <v>1</v>
      </c>
      <c r="E281" s="61">
        <v>3</v>
      </c>
      <c r="F281" s="62">
        <v>1</v>
      </c>
      <c r="G281" s="52" t="s">
        <v>174</v>
      </c>
      <c r="H281" s="45">
        <v>247</v>
      </c>
      <c r="I281" s="113">
        <v>0</v>
      </c>
      <c r="J281" s="112">
        <v>0</v>
      </c>
      <c r="K281" s="113">
        <v>0</v>
      </c>
      <c r="L281" s="113">
        <v>0</v>
      </c>
      <c r="M281"/>
    </row>
    <row r="282" spans="1:13" ht="27" hidden="1" customHeight="1">
      <c r="A282" s="59">
        <v>3</v>
      </c>
      <c r="B282" s="60">
        <v>2</v>
      </c>
      <c r="C282" s="61">
        <v>2</v>
      </c>
      <c r="D282" s="61">
        <v>1</v>
      </c>
      <c r="E282" s="61">
        <v>3</v>
      </c>
      <c r="F282" s="62">
        <v>2</v>
      </c>
      <c r="G282" s="52" t="s">
        <v>193</v>
      </c>
      <c r="H282" s="45">
        <v>248</v>
      </c>
      <c r="I282" s="113">
        <v>0</v>
      </c>
      <c r="J282" s="112">
        <v>0</v>
      </c>
      <c r="K282" s="113">
        <v>0</v>
      </c>
      <c r="L282" s="113">
        <v>0</v>
      </c>
      <c r="M282"/>
    </row>
    <row r="283" spans="1:13" ht="25.5" hidden="1" customHeight="1">
      <c r="A283" s="59">
        <v>3</v>
      </c>
      <c r="B283" s="60">
        <v>2</v>
      </c>
      <c r="C283" s="61">
        <v>2</v>
      </c>
      <c r="D283" s="61">
        <v>2</v>
      </c>
      <c r="E283" s="61"/>
      <c r="F283" s="62"/>
      <c r="G283" s="52" t="s">
        <v>194</v>
      </c>
      <c r="H283" s="45">
        <v>249</v>
      </c>
      <c r="I283" s="109">
        <f>I284</f>
        <v>0</v>
      </c>
      <c r="J283" s="110">
        <f>J284</f>
        <v>0</v>
      </c>
      <c r="K283" s="109">
        <f>K284</f>
        <v>0</v>
      </c>
      <c r="L283" s="110">
        <f>L284</f>
        <v>0</v>
      </c>
      <c r="M283"/>
    </row>
    <row r="284" spans="1:13" ht="32.25" hidden="1" customHeight="1">
      <c r="A284" s="60">
        <v>3</v>
      </c>
      <c r="B284" s="61">
        <v>2</v>
      </c>
      <c r="C284" s="48">
        <v>2</v>
      </c>
      <c r="D284" s="48">
        <v>2</v>
      </c>
      <c r="E284" s="48">
        <v>1</v>
      </c>
      <c r="F284" s="50"/>
      <c r="G284" s="52" t="s">
        <v>194</v>
      </c>
      <c r="H284" s="45">
        <v>250</v>
      </c>
      <c r="I284" s="118">
        <f>SUM(I285:I286)</f>
        <v>0</v>
      </c>
      <c r="J284" s="119">
        <f>SUM(J285:J286)</f>
        <v>0</v>
      </c>
      <c r="K284" s="120">
        <f>SUM(K285:K286)</f>
        <v>0</v>
      </c>
      <c r="L284" s="120">
        <f>SUM(L285:L286)</f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2</v>
      </c>
      <c r="E285" s="61">
        <v>1</v>
      </c>
      <c r="F285" s="62">
        <v>1</v>
      </c>
      <c r="G285" s="52" t="s">
        <v>195</v>
      </c>
      <c r="H285" s="45">
        <v>251</v>
      </c>
      <c r="I285" s="113">
        <v>0</v>
      </c>
      <c r="J285" s="113">
        <v>0</v>
      </c>
      <c r="K285" s="113">
        <v>0</v>
      </c>
      <c r="L285" s="113">
        <v>0</v>
      </c>
      <c r="M285"/>
    </row>
    <row r="286" spans="1:13" ht="25.5" hidden="1" customHeight="1">
      <c r="A286" s="60">
        <v>3</v>
      </c>
      <c r="B286" s="61">
        <v>2</v>
      </c>
      <c r="C286" s="61">
        <v>2</v>
      </c>
      <c r="D286" s="61">
        <v>2</v>
      </c>
      <c r="E286" s="61">
        <v>1</v>
      </c>
      <c r="F286" s="62">
        <v>2</v>
      </c>
      <c r="G286" s="59" t="s">
        <v>196</v>
      </c>
      <c r="H286" s="45">
        <v>252</v>
      </c>
      <c r="I286" s="113">
        <v>0</v>
      </c>
      <c r="J286" s="113">
        <v>0</v>
      </c>
      <c r="K286" s="113">
        <v>0</v>
      </c>
      <c r="L286" s="113">
        <v>0</v>
      </c>
      <c r="M286"/>
    </row>
    <row r="287" spans="1:13" ht="25.5" hidden="1" customHeight="1">
      <c r="A287" s="60">
        <v>3</v>
      </c>
      <c r="B287" s="61">
        <v>2</v>
      </c>
      <c r="C287" s="61">
        <v>2</v>
      </c>
      <c r="D287" s="61">
        <v>3</v>
      </c>
      <c r="E287" s="61"/>
      <c r="F287" s="62"/>
      <c r="G287" s="52" t="s">
        <v>197</v>
      </c>
      <c r="H287" s="45">
        <v>253</v>
      </c>
      <c r="I287" s="109">
        <f>I288</f>
        <v>0</v>
      </c>
      <c r="J287" s="132">
        <f>J288</f>
        <v>0</v>
      </c>
      <c r="K287" s="110">
        <f>K288</f>
        <v>0</v>
      </c>
      <c r="L287" s="110">
        <f>L288</f>
        <v>0</v>
      </c>
      <c r="M287"/>
    </row>
    <row r="288" spans="1:13" ht="30" hidden="1" customHeight="1">
      <c r="A288" s="49">
        <v>3</v>
      </c>
      <c r="B288" s="61">
        <v>2</v>
      </c>
      <c r="C288" s="61">
        <v>2</v>
      </c>
      <c r="D288" s="61">
        <v>3</v>
      </c>
      <c r="E288" s="61">
        <v>1</v>
      </c>
      <c r="F288" s="62"/>
      <c r="G288" s="52" t="s">
        <v>197</v>
      </c>
      <c r="H288" s="45">
        <v>254</v>
      </c>
      <c r="I288" s="109">
        <f>I289+I290</f>
        <v>0</v>
      </c>
      <c r="J288" s="109">
        <f>J289+J290</f>
        <v>0</v>
      </c>
      <c r="K288" s="109">
        <f>K289+K290</f>
        <v>0</v>
      </c>
      <c r="L288" s="109">
        <f>L289+L290</f>
        <v>0</v>
      </c>
      <c r="M288"/>
    </row>
    <row r="289" spans="1:13" ht="31.5" hidden="1" customHeight="1">
      <c r="A289" s="49">
        <v>3</v>
      </c>
      <c r="B289" s="61">
        <v>2</v>
      </c>
      <c r="C289" s="61">
        <v>2</v>
      </c>
      <c r="D289" s="61">
        <v>3</v>
      </c>
      <c r="E289" s="61">
        <v>1</v>
      </c>
      <c r="F289" s="62">
        <v>1</v>
      </c>
      <c r="G289" s="52" t="s">
        <v>198</v>
      </c>
      <c r="H289" s="45">
        <v>255</v>
      </c>
      <c r="I289" s="113">
        <v>0</v>
      </c>
      <c r="J289" s="113">
        <v>0</v>
      </c>
      <c r="K289" s="113">
        <v>0</v>
      </c>
      <c r="L289" s="113">
        <v>0</v>
      </c>
      <c r="M289"/>
    </row>
    <row r="290" spans="1:13" ht="25.5" hidden="1" customHeight="1">
      <c r="A290" s="49">
        <v>3</v>
      </c>
      <c r="B290" s="61">
        <v>2</v>
      </c>
      <c r="C290" s="61">
        <v>2</v>
      </c>
      <c r="D290" s="61">
        <v>3</v>
      </c>
      <c r="E290" s="61">
        <v>1</v>
      </c>
      <c r="F290" s="62">
        <v>2</v>
      </c>
      <c r="G290" s="52" t="s">
        <v>199</v>
      </c>
      <c r="H290" s="45">
        <v>256</v>
      </c>
      <c r="I290" s="113">
        <v>0</v>
      </c>
      <c r="J290" s="113">
        <v>0</v>
      </c>
      <c r="K290" s="113">
        <v>0</v>
      </c>
      <c r="L290" s="113">
        <v>0</v>
      </c>
      <c r="M290"/>
    </row>
    <row r="291" spans="1:13" ht="27" hidden="1" customHeight="1">
      <c r="A291" s="60">
        <v>3</v>
      </c>
      <c r="B291" s="61">
        <v>2</v>
      </c>
      <c r="C291" s="61">
        <v>2</v>
      </c>
      <c r="D291" s="61">
        <v>4</v>
      </c>
      <c r="E291" s="61"/>
      <c r="F291" s="62"/>
      <c r="G291" s="52" t="s">
        <v>200</v>
      </c>
      <c r="H291" s="45">
        <v>257</v>
      </c>
      <c r="I291" s="109">
        <f>I292</f>
        <v>0</v>
      </c>
      <c r="J291" s="132">
        <f>J292</f>
        <v>0</v>
      </c>
      <c r="K291" s="110">
        <f>K292</f>
        <v>0</v>
      </c>
      <c r="L291" s="110">
        <f>L292</f>
        <v>0</v>
      </c>
      <c r="M291"/>
    </row>
    <row r="292" spans="1:13" ht="25.5" hidden="1">
      <c r="A292" s="60">
        <v>3</v>
      </c>
      <c r="B292" s="61">
        <v>2</v>
      </c>
      <c r="C292" s="61">
        <v>2</v>
      </c>
      <c r="D292" s="61">
        <v>4</v>
      </c>
      <c r="E292" s="61">
        <v>1</v>
      </c>
      <c r="F292" s="62"/>
      <c r="G292" s="52" t="s">
        <v>200</v>
      </c>
      <c r="H292" s="45">
        <v>258</v>
      </c>
      <c r="I292" s="109">
        <f>SUM(I293:I294)</f>
        <v>0</v>
      </c>
      <c r="J292" s="132">
        <f>SUM(J293:J294)</f>
        <v>0</v>
      </c>
      <c r="K292" s="110">
        <f>SUM(K293:K294)</f>
        <v>0</v>
      </c>
      <c r="L292" s="110">
        <f>SUM(L293:L294)</f>
        <v>0</v>
      </c>
    </row>
    <row r="293" spans="1:13" ht="30.75" hidden="1" customHeight="1">
      <c r="A293" s="60">
        <v>3</v>
      </c>
      <c r="B293" s="61">
        <v>2</v>
      </c>
      <c r="C293" s="61">
        <v>2</v>
      </c>
      <c r="D293" s="61">
        <v>4</v>
      </c>
      <c r="E293" s="61">
        <v>1</v>
      </c>
      <c r="F293" s="62">
        <v>1</v>
      </c>
      <c r="G293" s="52" t="s">
        <v>201</v>
      </c>
      <c r="H293" s="45">
        <v>259</v>
      </c>
      <c r="I293" s="113">
        <v>0</v>
      </c>
      <c r="J293" s="113">
        <v>0</v>
      </c>
      <c r="K293" s="113">
        <v>0</v>
      </c>
      <c r="L293" s="113">
        <v>0</v>
      </c>
      <c r="M293"/>
    </row>
    <row r="294" spans="1:13" ht="27.75" hidden="1" customHeight="1">
      <c r="A294" s="49">
        <v>3</v>
      </c>
      <c r="B294" s="48">
        <v>2</v>
      </c>
      <c r="C294" s="48">
        <v>2</v>
      </c>
      <c r="D294" s="48">
        <v>4</v>
      </c>
      <c r="E294" s="48">
        <v>1</v>
      </c>
      <c r="F294" s="50">
        <v>2</v>
      </c>
      <c r="G294" s="59" t="s">
        <v>202</v>
      </c>
      <c r="H294" s="45">
        <v>260</v>
      </c>
      <c r="I294" s="113">
        <v>0</v>
      </c>
      <c r="J294" s="113">
        <v>0</v>
      </c>
      <c r="K294" s="113">
        <v>0</v>
      </c>
      <c r="L294" s="113">
        <v>0</v>
      </c>
      <c r="M294"/>
    </row>
    <row r="295" spans="1:13" ht="28.5" hidden="1" customHeight="1">
      <c r="A295" s="60">
        <v>3</v>
      </c>
      <c r="B295" s="61">
        <v>2</v>
      </c>
      <c r="C295" s="61">
        <v>2</v>
      </c>
      <c r="D295" s="61">
        <v>5</v>
      </c>
      <c r="E295" s="61"/>
      <c r="F295" s="62"/>
      <c r="G295" s="52" t="s">
        <v>203</v>
      </c>
      <c r="H295" s="45">
        <v>261</v>
      </c>
      <c r="I295" s="109">
        <f t="shared" ref="I295:L296" si="28">I296</f>
        <v>0</v>
      </c>
      <c r="J295" s="132">
        <f t="shared" si="28"/>
        <v>0</v>
      </c>
      <c r="K295" s="110">
        <f t="shared" si="28"/>
        <v>0</v>
      </c>
      <c r="L295" s="110">
        <f t="shared" si="28"/>
        <v>0</v>
      </c>
      <c r="M295"/>
    </row>
    <row r="296" spans="1:13" ht="26.25" hidden="1" customHeight="1">
      <c r="A296" s="60">
        <v>3</v>
      </c>
      <c r="B296" s="61">
        <v>2</v>
      </c>
      <c r="C296" s="61">
        <v>2</v>
      </c>
      <c r="D296" s="61">
        <v>5</v>
      </c>
      <c r="E296" s="61">
        <v>1</v>
      </c>
      <c r="F296" s="62"/>
      <c r="G296" s="52" t="s">
        <v>203</v>
      </c>
      <c r="H296" s="45">
        <v>262</v>
      </c>
      <c r="I296" s="109">
        <f t="shared" si="28"/>
        <v>0</v>
      </c>
      <c r="J296" s="132">
        <f t="shared" si="28"/>
        <v>0</v>
      </c>
      <c r="K296" s="110">
        <f t="shared" si="28"/>
        <v>0</v>
      </c>
      <c r="L296" s="110">
        <f t="shared" si="28"/>
        <v>0</v>
      </c>
      <c r="M296"/>
    </row>
    <row r="297" spans="1:13" ht="26.25" hidden="1" customHeight="1">
      <c r="A297" s="60">
        <v>3</v>
      </c>
      <c r="B297" s="61">
        <v>2</v>
      </c>
      <c r="C297" s="61">
        <v>2</v>
      </c>
      <c r="D297" s="61">
        <v>5</v>
      </c>
      <c r="E297" s="61">
        <v>1</v>
      </c>
      <c r="F297" s="62">
        <v>1</v>
      </c>
      <c r="G297" s="52" t="s">
        <v>203</v>
      </c>
      <c r="H297" s="45">
        <v>263</v>
      </c>
      <c r="I297" s="113">
        <v>0</v>
      </c>
      <c r="J297" s="113">
        <v>0</v>
      </c>
      <c r="K297" s="113">
        <v>0</v>
      </c>
      <c r="L297" s="113">
        <v>0</v>
      </c>
      <c r="M297"/>
    </row>
    <row r="298" spans="1:13" ht="26.25" hidden="1" customHeight="1">
      <c r="A298" s="60">
        <v>3</v>
      </c>
      <c r="B298" s="61">
        <v>2</v>
      </c>
      <c r="C298" s="61">
        <v>2</v>
      </c>
      <c r="D298" s="61">
        <v>6</v>
      </c>
      <c r="E298" s="61"/>
      <c r="F298" s="62"/>
      <c r="G298" s="52" t="s">
        <v>186</v>
      </c>
      <c r="H298" s="45">
        <v>264</v>
      </c>
      <c r="I298" s="109">
        <f t="shared" ref="I298:L299" si="29">I299</f>
        <v>0</v>
      </c>
      <c r="J298" s="135">
        <f t="shared" si="29"/>
        <v>0</v>
      </c>
      <c r="K298" s="110">
        <f t="shared" si="29"/>
        <v>0</v>
      </c>
      <c r="L298" s="110">
        <f t="shared" si="29"/>
        <v>0</v>
      </c>
      <c r="M298"/>
    </row>
    <row r="299" spans="1:13" ht="30" hidden="1" customHeight="1">
      <c r="A299" s="60">
        <v>3</v>
      </c>
      <c r="B299" s="61">
        <v>2</v>
      </c>
      <c r="C299" s="61">
        <v>2</v>
      </c>
      <c r="D299" s="61">
        <v>6</v>
      </c>
      <c r="E299" s="61">
        <v>1</v>
      </c>
      <c r="F299" s="62"/>
      <c r="G299" s="52" t="s">
        <v>186</v>
      </c>
      <c r="H299" s="45">
        <v>265</v>
      </c>
      <c r="I299" s="109">
        <f t="shared" si="29"/>
        <v>0</v>
      </c>
      <c r="J299" s="135">
        <f t="shared" si="29"/>
        <v>0</v>
      </c>
      <c r="K299" s="110">
        <f t="shared" si="29"/>
        <v>0</v>
      </c>
      <c r="L299" s="110">
        <f t="shared" si="29"/>
        <v>0</v>
      </c>
      <c r="M299"/>
    </row>
    <row r="300" spans="1:13" ht="24.75" hidden="1" customHeight="1">
      <c r="A300" s="60">
        <v>3</v>
      </c>
      <c r="B300" s="85">
        <v>2</v>
      </c>
      <c r="C300" s="85">
        <v>2</v>
      </c>
      <c r="D300" s="61">
        <v>6</v>
      </c>
      <c r="E300" s="85">
        <v>1</v>
      </c>
      <c r="F300" s="86">
        <v>1</v>
      </c>
      <c r="G300" s="78" t="s">
        <v>186</v>
      </c>
      <c r="H300" s="45">
        <v>266</v>
      </c>
      <c r="I300" s="113">
        <v>0</v>
      </c>
      <c r="J300" s="113">
        <v>0</v>
      </c>
      <c r="K300" s="113">
        <v>0</v>
      </c>
      <c r="L300" s="113">
        <v>0</v>
      </c>
      <c r="M300"/>
    </row>
    <row r="301" spans="1:13" ht="29.25" hidden="1" customHeight="1">
      <c r="A301" s="59">
        <v>3</v>
      </c>
      <c r="B301" s="60">
        <v>2</v>
      </c>
      <c r="C301" s="61">
        <v>2</v>
      </c>
      <c r="D301" s="61">
        <v>7</v>
      </c>
      <c r="E301" s="61"/>
      <c r="F301" s="62"/>
      <c r="G301" s="52" t="s">
        <v>187</v>
      </c>
      <c r="H301" s="45">
        <v>267</v>
      </c>
      <c r="I301" s="109">
        <f>I302</f>
        <v>0</v>
      </c>
      <c r="J301" s="135">
        <f>J302</f>
        <v>0</v>
      </c>
      <c r="K301" s="110">
        <f>K302</f>
        <v>0</v>
      </c>
      <c r="L301" s="110">
        <f>L302</f>
        <v>0</v>
      </c>
      <c r="M301"/>
    </row>
    <row r="302" spans="1:13" ht="26.25" hidden="1" customHeight="1">
      <c r="A302" s="59">
        <v>3</v>
      </c>
      <c r="B302" s="60">
        <v>2</v>
      </c>
      <c r="C302" s="61">
        <v>2</v>
      </c>
      <c r="D302" s="61">
        <v>7</v>
      </c>
      <c r="E302" s="61">
        <v>1</v>
      </c>
      <c r="F302" s="62"/>
      <c r="G302" s="52" t="s">
        <v>187</v>
      </c>
      <c r="H302" s="45">
        <v>268</v>
      </c>
      <c r="I302" s="109">
        <f>I303+I304</f>
        <v>0</v>
      </c>
      <c r="J302" s="109">
        <f>J303+J304</f>
        <v>0</v>
      </c>
      <c r="K302" s="109">
        <f>K303+K304</f>
        <v>0</v>
      </c>
      <c r="L302" s="109">
        <f>L303+L304</f>
        <v>0</v>
      </c>
      <c r="M302"/>
    </row>
    <row r="303" spans="1:13" ht="27.75" hidden="1" customHeight="1">
      <c r="A303" s="59">
        <v>3</v>
      </c>
      <c r="B303" s="60">
        <v>2</v>
      </c>
      <c r="C303" s="60">
        <v>2</v>
      </c>
      <c r="D303" s="61">
        <v>7</v>
      </c>
      <c r="E303" s="61">
        <v>1</v>
      </c>
      <c r="F303" s="62">
        <v>1</v>
      </c>
      <c r="G303" s="52" t="s">
        <v>188</v>
      </c>
      <c r="H303" s="45">
        <v>269</v>
      </c>
      <c r="I303" s="113">
        <v>0</v>
      </c>
      <c r="J303" s="113">
        <v>0</v>
      </c>
      <c r="K303" s="113">
        <v>0</v>
      </c>
      <c r="L303" s="113">
        <v>0</v>
      </c>
      <c r="M303"/>
    </row>
    <row r="304" spans="1:13" ht="25.5" hidden="1" customHeight="1">
      <c r="A304" s="59">
        <v>3</v>
      </c>
      <c r="B304" s="60">
        <v>2</v>
      </c>
      <c r="C304" s="60">
        <v>2</v>
      </c>
      <c r="D304" s="61">
        <v>7</v>
      </c>
      <c r="E304" s="61">
        <v>1</v>
      </c>
      <c r="F304" s="62">
        <v>2</v>
      </c>
      <c r="G304" s="52" t="s">
        <v>189</v>
      </c>
      <c r="H304" s="45">
        <v>270</v>
      </c>
      <c r="I304" s="113">
        <v>0</v>
      </c>
      <c r="J304" s="113">
        <v>0</v>
      </c>
      <c r="K304" s="113">
        <v>0</v>
      </c>
      <c r="L304" s="113">
        <v>0</v>
      </c>
      <c r="M304"/>
    </row>
    <row r="305" spans="1:13" ht="30" hidden="1" customHeight="1">
      <c r="A305" s="54">
        <v>3</v>
      </c>
      <c r="B305" s="54">
        <v>3</v>
      </c>
      <c r="C305" s="41"/>
      <c r="D305" s="42"/>
      <c r="E305" s="42"/>
      <c r="F305" s="44"/>
      <c r="G305" s="43" t="s">
        <v>204</v>
      </c>
      <c r="H305" s="45">
        <v>271</v>
      </c>
      <c r="I305" s="109">
        <f>SUM(I306+I338)</f>
        <v>0</v>
      </c>
      <c r="J305" s="135">
        <f>SUM(J306+J338)</f>
        <v>0</v>
      </c>
      <c r="K305" s="110">
        <f>SUM(K306+K338)</f>
        <v>0</v>
      </c>
      <c r="L305" s="110">
        <f>SUM(L306+L338)</f>
        <v>0</v>
      </c>
      <c r="M305"/>
    </row>
    <row r="306" spans="1:13" ht="40.5" hidden="1" customHeight="1">
      <c r="A306" s="59">
        <v>3</v>
      </c>
      <c r="B306" s="59">
        <v>3</v>
      </c>
      <c r="C306" s="60">
        <v>1</v>
      </c>
      <c r="D306" s="61"/>
      <c r="E306" s="61"/>
      <c r="F306" s="62"/>
      <c r="G306" s="52" t="s">
        <v>205</v>
      </c>
      <c r="H306" s="45">
        <v>272</v>
      </c>
      <c r="I306" s="109">
        <f>SUM(I307+I316+I320+I324+I328+I331+I334)</f>
        <v>0</v>
      </c>
      <c r="J306" s="135">
        <f>SUM(J307+J316+J320+J324+J328+J331+J334)</f>
        <v>0</v>
      </c>
      <c r="K306" s="110">
        <f>SUM(K307+K316+K320+K324+K328+K331+K334)</f>
        <v>0</v>
      </c>
      <c r="L306" s="110">
        <f>SUM(L307+L316+L320+L324+L328+L331+L334)</f>
        <v>0</v>
      </c>
      <c r="M306"/>
    </row>
    <row r="307" spans="1:13" ht="29.25" hidden="1" customHeight="1">
      <c r="A307" s="59">
        <v>3</v>
      </c>
      <c r="B307" s="59">
        <v>3</v>
      </c>
      <c r="C307" s="60">
        <v>1</v>
      </c>
      <c r="D307" s="61">
        <v>1</v>
      </c>
      <c r="E307" s="61"/>
      <c r="F307" s="62"/>
      <c r="G307" s="52" t="s">
        <v>191</v>
      </c>
      <c r="H307" s="45">
        <v>273</v>
      </c>
      <c r="I307" s="109">
        <f>SUM(I308+I310+I313)</f>
        <v>0</v>
      </c>
      <c r="J307" s="109">
        <f>SUM(J308+J310+J313)</f>
        <v>0</v>
      </c>
      <c r="K307" s="109">
        <f>SUM(K308+K310+K313)</f>
        <v>0</v>
      </c>
      <c r="L307" s="109">
        <f>SUM(L308+L310+L313)</f>
        <v>0</v>
      </c>
      <c r="M307"/>
    </row>
    <row r="308" spans="1:13" ht="27" hidden="1" customHeight="1">
      <c r="A308" s="59">
        <v>3</v>
      </c>
      <c r="B308" s="59">
        <v>3</v>
      </c>
      <c r="C308" s="60">
        <v>1</v>
      </c>
      <c r="D308" s="61">
        <v>1</v>
      </c>
      <c r="E308" s="61">
        <v>1</v>
      </c>
      <c r="F308" s="62"/>
      <c r="G308" s="52" t="s">
        <v>169</v>
      </c>
      <c r="H308" s="45">
        <v>274</v>
      </c>
      <c r="I308" s="109">
        <f>SUM(I309:I309)</f>
        <v>0</v>
      </c>
      <c r="J308" s="135">
        <f>SUM(J309:J309)</f>
        <v>0</v>
      </c>
      <c r="K308" s="110">
        <f>SUM(K309:K309)</f>
        <v>0</v>
      </c>
      <c r="L308" s="110">
        <f>SUM(L309:L309)</f>
        <v>0</v>
      </c>
      <c r="M308"/>
    </row>
    <row r="309" spans="1:13" ht="28.5" hidden="1" customHeight="1">
      <c r="A309" s="59">
        <v>3</v>
      </c>
      <c r="B309" s="59">
        <v>3</v>
      </c>
      <c r="C309" s="60">
        <v>1</v>
      </c>
      <c r="D309" s="61">
        <v>1</v>
      </c>
      <c r="E309" s="61">
        <v>1</v>
      </c>
      <c r="F309" s="62">
        <v>1</v>
      </c>
      <c r="G309" s="52" t="s">
        <v>169</v>
      </c>
      <c r="H309" s="45">
        <v>275</v>
      </c>
      <c r="I309" s="113">
        <v>0</v>
      </c>
      <c r="J309" s="113">
        <v>0</v>
      </c>
      <c r="K309" s="113">
        <v>0</v>
      </c>
      <c r="L309" s="113">
        <v>0</v>
      </c>
      <c r="M309"/>
    </row>
    <row r="310" spans="1:13" ht="31.5" hidden="1" customHeight="1">
      <c r="A310" s="59">
        <v>3</v>
      </c>
      <c r="B310" s="59">
        <v>3</v>
      </c>
      <c r="C310" s="60">
        <v>1</v>
      </c>
      <c r="D310" s="61">
        <v>1</v>
      </c>
      <c r="E310" s="61">
        <v>2</v>
      </c>
      <c r="F310" s="62"/>
      <c r="G310" s="52" t="s">
        <v>192</v>
      </c>
      <c r="H310" s="45">
        <v>276</v>
      </c>
      <c r="I310" s="109">
        <f>SUM(I311:I312)</f>
        <v>0</v>
      </c>
      <c r="J310" s="109">
        <f>SUM(J311:J312)</f>
        <v>0</v>
      </c>
      <c r="K310" s="109">
        <f>SUM(K311:K312)</f>
        <v>0</v>
      </c>
      <c r="L310" s="109">
        <f>SUM(L311:L312)</f>
        <v>0</v>
      </c>
      <c r="M310"/>
    </row>
    <row r="311" spans="1:13" ht="25.5" hidden="1" customHeight="1">
      <c r="A311" s="59">
        <v>3</v>
      </c>
      <c r="B311" s="59">
        <v>3</v>
      </c>
      <c r="C311" s="60">
        <v>1</v>
      </c>
      <c r="D311" s="61">
        <v>1</v>
      </c>
      <c r="E311" s="61">
        <v>2</v>
      </c>
      <c r="F311" s="62">
        <v>1</v>
      </c>
      <c r="G311" s="52" t="s">
        <v>171</v>
      </c>
      <c r="H311" s="45">
        <v>277</v>
      </c>
      <c r="I311" s="113">
        <v>0</v>
      </c>
      <c r="J311" s="113">
        <v>0</v>
      </c>
      <c r="K311" s="113">
        <v>0</v>
      </c>
      <c r="L311" s="113">
        <v>0</v>
      </c>
      <c r="M311"/>
    </row>
    <row r="312" spans="1:13" ht="29.25" hidden="1" customHeight="1">
      <c r="A312" s="59">
        <v>3</v>
      </c>
      <c r="B312" s="59">
        <v>3</v>
      </c>
      <c r="C312" s="60">
        <v>1</v>
      </c>
      <c r="D312" s="61">
        <v>1</v>
      </c>
      <c r="E312" s="61">
        <v>2</v>
      </c>
      <c r="F312" s="62">
        <v>2</v>
      </c>
      <c r="G312" s="52" t="s">
        <v>172</v>
      </c>
      <c r="H312" s="45">
        <v>278</v>
      </c>
      <c r="I312" s="113">
        <v>0</v>
      </c>
      <c r="J312" s="113">
        <v>0</v>
      </c>
      <c r="K312" s="113">
        <v>0</v>
      </c>
      <c r="L312" s="113">
        <v>0</v>
      </c>
      <c r="M312"/>
    </row>
    <row r="313" spans="1:13" ht="28.5" hidden="1" customHeight="1">
      <c r="A313" s="59">
        <v>3</v>
      </c>
      <c r="B313" s="59">
        <v>3</v>
      </c>
      <c r="C313" s="60">
        <v>1</v>
      </c>
      <c r="D313" s="61">
        <v>1</v>
      </c>
      <c r="E313" s="61">
        <v>3</v>
      </c>
      <c r="F313" s="62"/>
      <c r="G313" s="52" t="s">
        <v>173</v>
      </c>
      <c r="H313" s="45">
        <v>279</v>
      </c>
      <c r="I313" s="109">
        <f>SUM(I314:I315)</f>
        <v>0</v>
      </c>
      <c r="J313" s="109">
        <f>SUM(J314:J315)</f>
        <v>0</v>
      </c>
      <c r="K313" s="109">
        <f>SUM(K314:K315)</f>
        <v>0</v>
      </c>
      <c r="L313" s="109">
        <f>SUM(L314:L315)</f>
        <v>0</v>
      </c>
      <c r="M313"/>
    </row>
    <row r="314" spans="1:13" ht="24.75" hidden="1" customHeight="1">
      <c r="A314" s="59">
        <v>3</v>
      </c>
      <c r="B314" s="59">
        <v>3</v>
      </c>
      <c r="C314" s="60">
        <v>1</v>
      </c>
      <c r="D314" s="61">
        <v>1</v>
      </c>
      <c r="E314" s="61">
        <v>3</v>
      </c>
      <c r="F314" s="62">
        <v>1</v>
      </c>
      <c r="G314" s="52" t="s">
        <v>174</v>
      </c>
      <c r="H314" s="45">
        <v>280</v>
      </c>
      <c r="I314" s="113">
        <v>0</v>
      </c>
      <c r="J314" s="113">
        <v>0</v>
      </c>
      <c r="K314" s="113">
        <v>0</v>
      </c>
      <c r="L314" s="113">
        <v>0</v>
      </c>
      <c r="M314"/>
    </row>
    <row r="315" spans="1:13" ht="22.5" hidden="1" customHeight="1">
      <c r="A315" s="59">
        <v>3</v>
      </c>
      <c r="B315" s="59">
        <v>3</v>
      </c>
      <c r="C315" s="60">
        <v>1</v>
      </c>
      <c r="D315" s="61">
        <v>1</v>
      </c>
      <c r="E315" s="61">
        <v>3</v>
      </c>
      <c r="F315" s="62">
        <v>2</v>
      </c>
      <c r="G315" s="52" t="s">
        <v>193</v>
      </c>
      <c r="H315" s="45">
        <v>281</v>
      </c>
      <c r="I315" s="113">
        <v>0</v>
      </c>
      <c r="J315" s="113">
        <v>0</v>
      </c>
      <c r="K315" s="113">
        <v>0</v>
      </c>
      <c r="L315" s="113">
        <v>0</v>
      </c>
      <c r="M315"/>
    </row>
    <row r="316" spans="1:13" hidden="1">
      <c r="A316" s="67">
        <v>3</v>
      </c>
      <c r="B316" s="49">
        <v>3</v>
      </c>
      <c r="C316" s="60">
        <v>1</v>
      </c>
      <c r="D316" s="61">
        <v>2</v>
      </c>
      <c r="E316" s="61"/>
      <c r="F316" s="62"/>
      <c r="G316" s="52" t="s">
        <v>206</v>
      </c>
      <c r="H316" s="45">
        <v>282</v>
      </c>
      <c r="I316" s="109">
        <f>I317</f>
        <v>0</v>
      </c>
      <c r="J316" s="135">
        <f>J317</f>
        <v>0</v>
      </c>
      <c r="K316" s="110">
        <f>K317</f>
        <v>0</v>
      </c>
      <c r="L316" s="110">
        <f>L317</f>
        <v>0</v>
      </c>
    </row>
    <row r="317" spans="1:13" ht="26.25" hidden="1" customHeight="1">
      <c r="A317" s="67">
        <v>3</v>
      </c>
      <c r="B317" s="67">
        <v>3</v>
      </c>
      <c r="C317" s="49">
        <v>1</v>
      </c>
      <c r="D317" s="48">
        <v>2</v>
      </c>
      <c r="E317" s="48">
        <v>1</v>
      </c>
      <c r="F317" s="50"/>
      <c r="G317" s="52" t="s">
        <v>206</v>
      </c>
      <c r="H317" s="45">
        <v>283</v>
      </c>
      <c r="I317" s="118">
        <f>SUM(I318:I319)</f>
        <v>0</v>
      </c>
      <c r="J317" s="136">
        <f>SUM(J318:J319)</f>
        <v>0</v>
      </c>
      <c r="K317" s="120">
        <f>SUM(K318:K319)</f>
        <v>0</v>
      </c>
      <c r="L317" s="120">
        <f>SUM(L318:L319)</f>
        <v>0</v>
      </c>
      <c r="M317"/>
    </row>
    <row r="318" spans="1:13" ht="25.5" hidden="1" customHeight="1">
      <c r="A318" s="59">
        <v>3</v>
      </c>
      <c r="B318" s="59">
        <v>3</v>
      </c>
      <c r="C318" s="60">
        <v>1</v>
      </c>
      <c r="D318" s="61">
        <v>2</v>
      </c>
      <c r="E318" s="61">
        <v>1</v>
      </c>
      <c r="F318" s="62">
        <v>1</v>
      </c>
      <c r="G318" s="52" t="s">
        <v>207</v>
      </c>
      <c r="H318" s="45">
        <v>284</v>
      </c>
      <c r="I318" s="113">
        <v>0</v>
      </c>
      <c r="J318" s="113">
        <v>0</v>
      </c>
      <c r="K318" s="113">
        <v>0</v>
      </c>
      <c r="L318" s="113">
        <v>0</v>
      </c>
      <c r="M318"/>
    </row>
    <row r="319" spans="1:13" ht="24" hidden="1" customHeight="1">
      <c r="A319" s="73">
        <v>3</v>
      </c>
      <c r="B319" s="82">
        <v>3</v>
      </c>
      <c r="C319" s="84">
        <v>1</v>
      </c>
      <c r="D319" s="85">
        <v>2</v>
      </c>
      <c r="E319" s="85">
        <v>1</v>
      </c>
      <c r="F319" s="86">
        <v>2</v>
      </c>
      <c r="G319" s="78" t="s">
        <v>208</v>
      </c>
      <c r="H319" s="45">
        <v>285</v>
      </c>
      <c r="I319" s="113">
        <v>0</v>
      </c>
      <c r="J319" s="113">
        <v>0</v>
      </c>
      <c r="K319" s="113">
        <v>0</v>
      </c>
      <c r="L319" s="113">
        <v>0</v>
      </c>
      <c r="M319"/>
    </row>
    <row r="320" spans="1:13" ht="27.75" hidden="1" customHeight="1">
      <c r="A320" s="60">
        <v>3</v>
      </c>
      <c r="B320" s="52">
        <v>3</v>
      </c>
      <c r="C320" s="60">
        <v>1</v>
      </c>
      <c r="D320" s="61">
        <v>3</v>
      </c>
      <c r="E320" s="61"/>
      <c r="F320" s="62"/>
      <c r="G320" s="52" t="s">
        <v>209</v>
      </c>
      <c r="H320" s="45">
        <v>286</v>
      </c>
      <c r="I320" s="109">
        <f>I321</f>
        <v>0</v>
      </c>
      <c r="J320" s="135">
        <f>J321</f>
        <v>0</v>
      </c>
      <c r="K320" s="110">
        <f>K321</f>
        <v>0</v>
      </c>
      <c r="L320" s="110">
        <f>L321</f>
        <v>0</v>
      </c>
      <c r="M320"/>
    </row>
    <row r="321" spans="1:13" ht="24" hidden="1" customHeight="1">
      <c r="A321" s="60">
        <v>3</v>
      </c>
      <c r="B321" s="78">
        <v>3</v>
      </c>
      <c r="C321" s="84">
        <v>1</v>
      </c>
      <c r="D321" s="85">
        <v>3</v>
      </c>
      <c r="E321" s="85">
        <v>1</v>
      </c>
      <c r="F321" s="86"/>
      <c r="G321" s="52" t="s">
        <v>209</v>
      </c>
      <c r="H321" s="45">
        <v>287</v>
      </c>
      <c r="I321" s="110">
        <f>I322+I323</f>
        <v>0</v>
      </c>
      <c r="J321" s="110">
        <f>J322+J323</f>
        <v>0</v>
      </c>
      <c r="K321" s="110">
        <f>K322+K323</f>
        <v>0</v>
      </c>
      <c r="L321" s="110">
        <f>L322+L323</f>
        <v>0</v>
      </c>
      <c r="M321"/>
    </row>
    <row r="322" spans="1:13" ht="27" hidden="1" customHeight="1">
      <c r="A322" s="60">
        <v>3</v>
      </c>
      <c r="B322" s="52">
        <v>3</v>
      </c>
      <c r="C322" s="60">
        <v>1</v>
      </c>
      <c r="D322" s="61">
        <v>3</v>
      </c>
      <c r="E322" s="61">
        <v>1</v>
      </c>
      <c r="F322" s="62">
        <v>1</v>
      </c>
      <c r="G322" s="52" t="s">
        <v>210</v>
      </c>
      <c r="H322" s="45">
        <v>288</v>
      </c>
      <c r="I322" s="131">
        <v>0</v>
      </c>
      <c r="J322" s="131">
        <v>0</v>
      </c>
      <c r="K322" s="131">
        <v>0</v>
      </c>
      <c r="L322" s="130">
        <v>0</v>
      </c>
      <c r="M322"/>
    </row>
    <row r="323" spans="1:13" ht="26.25" hidden="1" customHeight="1">
      <c r="A323" s="60">
        <v>3</v>
      </c>
      <c r="B323" s="52">
        <v>3</v>
      </c>
      <c r="C323" s="60">
        <v>1</v>
      </c>
      <c r="D323" s="61">
        <v>3</v>
      </c>
      <c r="E323" s="61">
        <v>1</v>
      </c>
      <c r="F323" s="62">
        <v>2</v>
      </c>
      <c r="G323" s="52" t="s">
        <v>211</v>
      </c>
      <c r="H323" s="45">
        <v>289</v>
      </c>
      <c r="I323" s="113">
        <v>0</v>
      </c>
      <c r="J323" s="113">
        <v>0</v>
      </c>
      <c r="K323" s="113">
        <v>0</v>
      </c>
      <c r="L323" s="113">
        <v>0</v>
      </c>
      <c r="M323"/>
    </row>
    <row r="324" spans="1:13" hidden="1">
      <c r="A324" s="60">
        <v>3</v>
      </c>
      <c r="B324" s="52">
        <v>3</v>
      </c>
      <c r="C324" s="60">
        <v>1</v>
      </c>
      <c r="D324" s="61">
        <v>4</v>
      </c>
      <c r="E324" s="61"/>
      <c r="F324" s="62"/>
      <c r="G324" s="52" t="s">
        <v>212</v>
      </c>
      <c r="H324" s="45">
        <v>290</v>
      </c>
      <c r="I324" s="109">
        <f>I325</f>
        <v>0</v>
      </c>
      <c r="J324" s="135">
        <f>J325</f>
        <v>0</v>
      </c>
      <c r="K324" s="110">
        <f>K325</f>
        <v>0</v>
      </c>
      <c r="L324" s="110">
        <f>L325</f>
        <v>0</v>
      </c>
    </row>
    <row r="325" spans="1:13" ht="31.5" hidden="1" customHeight="1">
      <c r="A325" s="59">
        <v>3</v>
      </c>
      <c r="B325" s="60">
        <v>3</v>
      </c>
      <c r="C325" s="61">
        <v>1</v>
      </c>
      <c r="D325" s="61">
        <v>4</v>
      </c>
      <c r="E325" s="61">
        <v>1</v>
      </c>
      <c r="F325" s="62"/>
      <c r="G325" s="52" t="s">
        <v>212</v>
      </c>
      <c r="H325" s="45">
        <v>291</v>
      </c>
      <c r="I325" s="109">
        <f>SUM(I326:I327)</f>
        <v>0</v>
      </c>
      <c r="J325" s="109">
        <f>SUM(J326:J327)</f>
        <v>0</v>
      </c>
      <c r="K325" s="109">
        <f>SUM(K326:K327)</f>
        <v>0</v>
      </c>
      <c r="L325" s="109">
        <f>SUM(L326:L327)</f>
        <v>0</v>
      </c>
      <c r="M325"/>
    </row>
    <row r="326" spans="1:13" hidden="1">
      <c r="A326" s="59">
        <v>3</v>
      </c>
      <c r="B326" s="60">
        <v>3</v>
      </c>
      <c r="C326" s="61">
        <v>1</v>
      </c>
      <c r="D326" s="61">
        <v>4</v>
      </c>
      <c r="E326" s="61">
        <v>1</v>
      </c>
      <c r="F326" s="62">
        <v>1</v>
      </c>
      <c r="G326" s="52" t="s">
        <v>213</v>
      </c>
      <c r="H326" s="45">
        <v>292</v>
      </c>
      <c r="I326" s="112">
        <v>0</v>
      </c>
      <c r="J326" s="113">
        <v>0</v>
      </c>
      <c r="K326" s="113">
        <v>0</v>
      </c>
      <c r="L326" s="112">
        <v>0</v>
      </c>
    </row>
    <row r="327" spans="1:13" ht="30.75" hidden="1" customHeight="1">
      <c r="A327" s="60">
        <v>3</v>
      </c>
      <c r="B327" s="61">
        <v>3</v>
      </c>
      <c r="C327" s="61">
        <v>1</v>
      </c>
      <c r="D327" s="61">
        <v>4</v>
      </c>
      <c r="E327" s="61">
        <v>1</v>
      </c>
      <c r="F327" s="62">
        <v>2</v>
      </c>
      <c r="G327" s="52" t="s">
        <v>214</v>
      </c>
      <c r="H327" s="45">
        <v>293</v>
      </c>
      <c r="I327" s="113">
        <v>0</v>
      </c>
      <c r="J327" s="131">
        <v>0</v>
      </c>
      <c r="K327" s="131">
        <v>0</v>
      </c>
      <c r="L327" s="130">
        <v>0</v>
      </c>
      <c r="M327"/>
    </row>
    <row r="328" spans="1:13" ht="26.25" hidden="1" customHeight="1">
      <c r="A328" s="60">
        <v>3</v>
      </c>
      <c r="B328" s="61">
        <v>3</v>
      </c>
      <c r="C328" s="61">
        <v>1</v>
      </c>
      <c r="D328" s="61">
        <v>5</v>
      </c>
      <c r="E328" s="61"/>
      <c r="F328" s="62"/>
      <c r="G328" s="52" t="s">
        <v>215</v>
      </c>
      <c r="H328" s="45">
        <v>294</v>
      </c>
      <c r="I328" s="120">
        <f t="shared" ref="I328:L329" si="30">I329</f>
        <v>0</v>
      </c>
      <c r="J328" s="135">
        <f t="shared" si="30"/>
        <v>0</v>
      </c>
      <c r="K328" s="110">
        <f t="shared" si="30"/>
        <v>0</v>
      </c>
      <c r="L328" s="110">
        <f t="shared" si="30"/>
        <v>0</v>
      </c>
      <c r="M328"/>
    </row>
    <row r="329" spans="1:13" ht="30" hidden="1" customHeight="1">
      <c r="A329" s="49">
        <v>3</v>
      </c>
      <c r="B329" s="85">
        <v>3</v>
      </c>
      <c r="C329" s="85">
        <v>1</v>
      </c>
      <c r="D329" s="85">
        <v>5</v>
      </c>
      <c r="E329" s="85">
        <v>1</v>
      </c>
      <c r="F329" s="86"/>
      <c r="G329" s="52" t="s">
        <v>215</v>
      </c>
      <c r="H329" s="45">
        <v>295</v>
      </c>
      <c r="I329" s="110">
        <f t="shared" si="30"/>
        <v>0</v>
      </c>
      <c r="J329" s="136">
        <f t="shared" si="30"/>
        <v>0</v>
      </c>
      <c r="K329" s="120">
        <f t="shared" si="30"/>
        <v>0</v>
      </c>
      <c r="L329" s="120">
        <f t="shared" si="30"/>
        <v>0</v>
      </c>
      <c r="M329"/>
    </row>
    <row r="330" spans="1:13" ht="30" hidden="1" customHeight="1">
      <c r="A330" s="60">
        <v>3</v>
      </c>
      <c r="B330" s="61">
        <v>3</v>
      </c>
      <c r="C330" s="61">
        <v>1</v>
      </c>
      <c r="D330" s="61">
        <v>5</v>
      </c>
      <c r="E330" s="61">
        <v>1</v>
      </c>
      <c r="F330" s="62">
        <v>1</v>
      </c>
      <c r="G330" s="52" t="s">
        <v>216</v>
      </c>
      <c r="H330" s="45">
        <v>296</v>
      </c>
      <c r="I330" s="113">
        <v>0</v>
      </c>
      <c r="J330" s="131">
        <v>0</v>
      </c>
      <c r="K330" s="131">
        <v>0</v>
      </c>
      <c r="L330" s="130">
        <v>0</v>
      </c>
      <c r="M330"/>
    </row>
    <row r="331" spans="1:13" ht="30" hidden="1" customHeight="1">
      <c r="A331" s="60">
        <v>3</v>
      </c>
      <c r="B331" s="61">
        <v>3</v>
      </c>
      <c r="C331" s="61">
        <v>1</v>
      </c>
      <c r="D331" s="61">
        <v>6</v>
      </c>
      <c r="E331" s="61"/>
      <c r="F331" s="62"/>
      <c r="G331" s="52" t="s">
        <v>186</v>
      </c>
      <c r="H331" s="45">
        <v>297</v>
      </c>
      <c r="I331" s="110">
        <f t="shared" ref="I331:L332" si="31">I332</f>
        <v>0</v>
      </c>
      <c r="J331" s="135">
        <f t="shared" si="31"/>
        <v>0</v>
      </c>
      <c r="K331" s="110">
        <f t="shared" si="31"/>
        <v>0</v>
      </c>
      <c r="L331" s="110">
        <f t="shared" si="31"/>
        <v>0</v>
      </c>
      <c r="M331"/>
    </row>
    <row r="332" spans="1:13" ht="30" hidden="1" customHeight="1">
      <c r="A332" s="60">
        <v>3</v>
      </c>
      <c r="B332" s="61">
        <v>3</v>
      </c>
      <c r="C332" s="61">
        <v>1</v>
      </c>
      <c r="D332" s="61">
        <v>6</v>
      </c>
      <c r="E332" s="61">
        <v>1</v>
      </c>
      <c r="F332" s="62"/>
      <c r="G332" s="52" t="s">
        <v>186</v>
      </c>
      <c r="H332" s="45">
        <v>298</v>
      </c>
      <c r="I332" s="109">
        <f t="shared" si="31"/>
        <v>0</v>
      </c>
      <c r="J332" s="135">
        <f t="shared" si="31"/>
        <v>0</v>
      </c>
      <c r="K332" s="110">
        <f t="shared" si="31"/>
        <v>0</v>
      </c>
      <c r="L332" s="110">
        <f t="shared" si="31"/>
        <v>0</v>
      </c>
      <c r="M332"/>
    </row>
    <row r="333" spans="1:13" ht="25.5" hidden="1" customHeight="1">
      <c r="A333" s="60">
        <v>3</v>
      </c>
      <c r="B333" s="61">
        <v>3</v>
      </c>
      <c r="C333" s="61">
        <v>1</v>
      </c>
      <c r="D333" s="61">
        <v>6</v>
      </c>
      <c r="E333" s="61">
        <v>1</v>
      </c>
      <c r="F333" s="62">
        <v>1</v>
      </c>
      <c r="G333" s="52" t="s">
        <v>186</v>
      </c>
      <c r="H333" s="45">
        <v>299</v>
      </c>
      <c r="I333" s="131">
        <v>0</v>
      </c>
      <c r="J333" s="131">
        <v>0</v>
      </c>
      <c r="K333" s="131">
        <v>0</v>
      </c>
      <c r="L333" s="130">
        <v>0</v>
      </c>
      <c r="M333"/>
    </row>
    <row r="334" spans="1:13" ht="22.5" hidden="1" customHeight="1">
      <c r="A334" s="60">
        <v>3</v>
      </c>
      <c r="B334" s="61">
        <v>3</v>
      </c>
      <c r="C334" s="61">
        <v>1</v>
      </c>
      <c r="D334" s="61">
        <v>7</v>
      </c>
      <c r="E334" s="61"/>
      <c r="F334" s="62"/>
      <c r="G334" s="52" t="s">
        <v>217</v>
      </c>
      <c r="H334" s="45">
        <v>300</v>
      </c>
      <c r="I334" s="109">
        <f>I335</f>
        <v>0</v>
      </c>
      <c r="J334" s="135">
        <f>J335</f>
        <v>0</v>
      </c>
      <c r="K334" s="110">
        <f>K335</f>
        <v>0</v>
      </c>
      <c r="L334" s="110">
        <f>L335</f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2"/>
      <c r="G335" s="52" t="s">
        <v>217</v>
      </c>
      <c r="H335" s="45">
        <v>301</v>
      </c>
      <c r="I335" s="109">
        <f>I336+I337</f>
        <v>0</v>
      </c>
      <c r="J335" s="109">
        <f>J336+J337</f>
        <v>0</v>
      </c>
      <c r="K335" s="109">
        <f>K336+K337</f>
        <v>0</v>
      </c>
      <c r="L335" s="109">
        <f>L336+L337</f>
        <v>0</v>
      </c>
      <c r="M335"/>
    </row>
    <row r="336" spans="1:13" ht="27" hidden="1" customHeight="1">
      <c r="A336" s="60">
        <v>3</v>
      </c>
      <c r="B336" s="61">
        <v>3</v>
      </c>
      <c r="C336" s="61">
        <v>1</v>
      </c>
      <c r="D336" s="61">
        <v>7</v>
      </c>
      <c r="E336" s="61">
        <v>1</v>
      </c>
      <c r="F336" s="62">
        <v>1</v>
      </c>
      <c r="G336" s="52" t="s">
        <v>218</v>
      </c>
      <c r="H336" s="45">
        <v>302</v>
      </c>
      <c r="I336" s="131">
        <v>0</v>
      </c>
      <c r="J336" s="131">
        <v>0</v>
      </c>
      <c r="K336" s="131">
        <v>0</v>
      </c>
      <c r="L336" s="130">
        <v>0</v>
      </c>
      <c r="M336"/>
    </row>
    <row r="337" spans="1:16" ht="27.75" hidden="1" customHeight="1">
      <c r="A337" s="60">
        <v>3</v>
      </c>
      <c r="B337" s="61">
        <v>3</v>
      </c>
      <c r="C337" s="61">
        <v>1</v>
      </c>
      <c r="D337" s="61">
        <v>7</v>
      </c>
      <c r="E337" s="61">
        <v>1</v>
      </c>
      <c r="F337" s="62">
        <v>2</v>
      </c>
      <c r="G337" s="52" t="s">
        <v>219</v>
      </c>
      <c r="H337" s="45">
        <v>303</v>
      </c>
      <c r="I337" s="113">
        <v>0</v>
      </c>
      <c r="J337" s="113">
        <v>0</v>
      </c>
      <c r="K337" s="113">
        <v>0</v>
      </c>
      <c r="L337" s="113">
        <v>0</v>
      </c>
      <c r="M337"/>
    </row>
    <row r="338" spans="1:16" ht="38.25" hidden="1" customHeight="1">
      <c r="A338" s="60">
        <v>3</v>
      </c>
      <c r="B338" s="61">
        <v>3</v>
      </c>
      <c r="C338" s="61">
        <v>2</v>
      </c>
      <c r="D338" s="61"/>
      <c r="E338" s="61"/>
      <c r="F338" s="62"/>
      <c r="G338" s="52" t="s">
        <v>220</v>
      </c>
      <c r="H338" s="45">
        <v>304</v>
      </c>
      <c r="I338" s="109">
        <f>SUM(I339+I348+I352+I356+I360+I363+I366)</f>
        <v>0</v>
      </c>
      <c r="J338" s="135">
        <f>SUM(J339+J348+J352+J356+J360+J363+J366)</f>
        <v>0</v>
      </c>
      <c r="K338" s="110">
        <f>SUM(K339+K348+K352+K356+K360+K363+K366)</f>
        <v>0</v>
      </c>
      <c r="L338" s="110">
        <f>SUM(L339+L348+L352+L356+L360+L363+L366)</f>
        <v>0</v>
      </c>
      <c r="M338"/>
    </row>
    <row r="339" spans="1:16" ht="30" hidden="1" customHeight="1">
      <c r="A339" s="60">
        <v>3</v>
      </c>
      <c r="B339" s="61">
        <v>3</v>
      </c>
      <c r="C339" s="61">
        <v>2</v>
      </c>
      <c r="D339" s="61">
        <v>1</v>
      </c>
      <c r="E339" s="61"/>
      <c r="F339" s="62"/>
      <c r="G339" s="52" t="s">
        <v>168</v>
      </c>
      <c r="H339" s="45">
        <v>305</v>
      </c>
      <c r="I339" s="109">
        <f>I340</f>
        <v>0</v>
      </c>
      <c r="J339" s="135">
        <f>J340</f>
        <v>0</v>
      </c>
      <c r="K339" s="110">
        <f>K340</f>
        <v>0</v>
      </c>
      <c r="L339" s="110">
        <f>L340</f>
        <v>0</v>
      </c>
      <c r="M339"/>
    </row>
    <row r="340" spans="1:16" hidden="1">
      <c r="A340" s="59">
        <v>3</v>
      </c>
      <c r="B340" s="60">
        <v>3</v>
      </c>
      <c r="C340" s="61">
        <v>2</v>
      </c>
      <c r="D340" s="52">
        <v>1</v>
      </c>
      <c r="E340" s="60">
        <v>1</v>
      </c>
      <c r="F340" s="62"/>
      <c r="G340" s="52" t="s">
        <v>168</v>
      </c>
      <c r="H340" s="45">
        <v>306</v>
      </c>
      <c r="I340" s="109">
        <f t="shared" ref="I340:P340" si="32">SUM(I341:I341)</f>
        <v>0</v>
      </c>
      <c r="J340" s="109">
        <f t="shared" si="32"/>
        <v>0</v>
      </c>
      <c r="K340" s="109">
        <f t="shared" si="32"/>
        <v>0</v>
      </c>
      <c r="L340" s="109">
        <f t="shared" si="32"/>
        <v>0</v>
      </c>
      <c r="M340" s="96">
        <f t="shared" si="32"/>
        <v>0</v>
      </c>
      <c r="N340" s="96">
        <f t="shared" si="32"/>
        <v>0</v>
      </c>
      <c r="O340" s="96">
        <f t="shared" si="32"/>
        <v>0</v>
      </c>
      <c r="P340" s="96">
        <f t="shared" si="32"/>
        <v>0</v>
      </c>
    </row>
    <row r="341" spans="1:16" ht="27.75" hidden="1" customHeight="1">
      <c r="A341" s="59">
        <v>3</v>
      </c>
      <c r="B341" s="60">
        <v>3</v>
      </c>
      <c r="C341" s="61">
        <v>2</v>
      </c>
      <c r="D341" s="52">
        <v>1</v>
      </c>
      <c r="E341" s="60">
        <v>1</v>
      </c>
      <c r="F341" s="62">
        <v>1</v>
      </c>
      <c r="G341" s="52" t="s">
        <v>169</v>
      </c>
      <c r="H341" s="45">
        <v>307</v>
      </c>
      <c r="I341" s="131">
        <v>0</v>
      </c>
      <c r="J341" s="131">
        <v>0</v>
      </c>
      <c r="K341" s="131">
        <v>0</v>
      </c>
      <c r="L341" s="130">
        <v>0</v>
      </c>
      <c r="M341"/>
    </row>
    <row r="342" spans="1:16" hidden="1">
      <c r="A342" s="59">
        <v>3</v>
      </c>
      <c r="B342" s="60">
        <v>3</v>
      </c>
      <c r="C342" s="61">
        <v>2</v>
      </c>
      <c r="D342" s="52">
        <v>1</v>
      </c>
      <c r="E342" s="60">
        <v>2</v>
      </c>
      <c r="F342" s="62"/>
      <c r="G342" s="78" t="s">
        <v>192</v>
      </c>
      <c r="H342" s="45">
        <v>308</v>
      </c>
      <c r="I342" s="109">
        <f>SUM(I343:I344)</f>
        <v>0</v>
      </c>
      <c r="J342" s="109">
        <f>SUM(J343:J344)</f>
        <v>0</v>
      </c>
      <c r="K342" s="109">
        <f>SUM(K343:K344)</f>
        <v>0</v>
      </c>
      <c r="L342" s="109">
        <f>SUM(L343:L344)</f>
        <v>0</v>
      </c>
    </row>
    <row r="343" spans="1:16" hidden="1">
      <c r="A343" s="59">
        <v>3</v>
      </c>
      <c r="B343" s="60">
        <v>3</v>
      </c>
      <c r="C343" s="61">
        <v>2</v>
      </c>
      <c r="D343" s="52">
        <v>1</v>
      </c>
      <c r="E343" s="60">
        <v>2</v>
      </c>
      <c r="F343" s="62">
        <v>1</v>
      </c>
      <c r="G343" s="78" t="s">
        <v>171</v>
      </c>
      <c r="H343" s="45">
        <v>309</v>
      </c>
      <c r="I343" s="131">
        <v>0</v>
      </c>
      <c r="J343" s="131">
        <v>0</v>
      </c>
      <c r="K343" s="131">
        <v>0</v>
      </c>
      <c r="L343" s="130">
        <v>0</v>
      </c>
    </row>
    <row r="344" spans="1:16" hidden="1">
      <c r="A344" s="59">
        <v>3</v>
      </c>
      <c r="B344" s="60">
        <v>3</v>
      </c>
      <c r="C344" s="61">
        <v>2</v>
      </c>
      <c r="D344" s="52">
        <v>1</v>
      </c>
      <c r="E344" s="60">
        <v>2</v>
      </c>
      <c r="F344" s="62">
        <v>2</v>
      </c>
      <c r="G344" s="78" t="s">
        <v>172</v>
      </c>
      <c r="H344" s="45">
        <v>310</v>
      </c>
      <c r="I344" s="113">
        <v>0</v>
      </c>
      <c r="J344" s="113">
        <v>0</v>
      </c>
      <c r="K344" s="113">
        <v>0</v>
      </c>
      <c r="L344" s="113">
        <v>0</v>
      </c>
    </row>
    <row r="345" spans="1:16" hidden="1">
      <c r="A345" s="59">
        <v>3</v>
      </c>
      <c r="B345" s="60">
        <v>3</v>
      </c>
      <c r="C345" s="61">
        <v>2</v>
      </c>
      <c r="D345" s="52">
        <v>1</v>
      </c>
      <c r="E345" s="60">
        <v>3</v>
      </c>
      <c r="F345" s="62"/>
      <c r="G345" s="78" t="s">
        <v>173</v>
      </c>
      <c r="H345" s="45">
        <v>311</v>
      </c>
      <c r="I345" s="109">
        <f>SUM(I346:I347)</f>
        <v>0</v>
      </c>
      <c r="J345" s="109">
        <f>SUM(J346:J347)</f>
        <v>0</v>
      </c>
      <c r="K345" s="109">
        <f>SUM(K346:K347)</f>
        <v>0</v>
      </c>
      <c r="L345" s="109">
        <f>SUM(L346:L347)</f>
        <v>0</v>
      </c>
    </row>
    <row r="346" spans="1:16" hidden="1">
      <c r="A346" s="59">
        <v>3</v>
      </c>
      <c r="B346" s="60">
        <v>3</v>
      </c>
      <c r="C346" s="61">
        <v>2</v>
      </c>
      <c r="D346" s="52">
        <v>1</v>
      </c>
      <c r="E346" s="60">
        <v>3</v>
      </c>
      <c r="F346" s="62">
        <v>1</v>
      </c>
      <c r="G346" s="78" t="s">
        <v>174</v>
      </c>
      <c r="H346" s="45">
        <v>312</v>
      </c>
      <c r="I346" s="113">
        <v>0</v>
      </c>
      <c r="J346" s="113">
        <v>0</v>
      </c>
      <c r="K346" s="113">
        <v>0</v>
      </c>
      <c r="L346" s="113">
        <v>0</v>
      </c>
    </row>
    <row r="347" spans="1:16" hidden="1">
      <c r="A347" s="59">
        <v>3</v>
      </c>
      <c r="B347" s="60">
        <v>3</v>
      </c>
      <c r="C347" s="61">
        <v>2</v>
      </c>
      <c r="D347" s="52">
        <v>1</v>
      </c>
      <c r="E347" s="60">
        <v>3</v>
      </c>
      <c r="F347" s="62">
        <v>2</v>
      </c>
      <c r="G347" s="78" t="s">
        <v>193</v>
      </c>
      <c r="H347" s="45">
        <v>313</v>
      </c>
      <c r="I347" s="117">
        <v>0</v>
      </c>
      <c r="J347" s="137">
        <v>0</v>
      </c>
      <c r="K347" s="117">
        <v>0</v>
      </c>
      <c r="L347" s="117">
        <v>0</v>
      </c>
    </row>
    <row r="348" spans="1:16" hidden="1">
      <c r="A348" s="73">
        <v>3</v>
      </c>
      <c r="B348" s="73">
        <v>3</v>
      </c>
      <c r="C348" s="84">
        <v>2</v>
      </c>
      <c r="D348" s="78">
        <v>2</v>
      </c>
      <c r="E348" s="84"/>
      <c r="F348" s="86"/>
      <c r="G348" s="78" t="s">
        <v>206</v>
      </c>
      <c r="H348" s="45">
        <v>314</v>
      </c>
      <c r="I348" s="115">
        <f>I349</f>
        <v>0</v>
      </c>
      <c r="J348" s="138">
        <f>J349</f>
        <v>0</v>
      </c>
      <c r="K348" s="116">
        <f>K349</f>
        <v>0</v>
      </c>
      <c r="L348" s="116">
        <f>L349</f>
        <v>0</v>
      </c>
    </row>
    <row r="349" spans="1:16" hidden="1">
      <c r="A349" s="59">
        <v>3</v>
      </c>
      <c r="B349" s="59">
        <v>3</v>
      </c>
      <c r="C349" s="60">
        <v>2</v>
      </c>
      <c r="D349" s="52">
        <v>2</v>
      </c>
      <c r="E349" s="60">
        <v>1</v>
      </c>
      <c r="F349" s="62"/>
      <c r="G349" s="78" t="s">
        <v>206</v>
      </c>
      <c r="H349" s="45">
        <v>315</v>
      </c>
      <c r="I349" s="109">
        <f>SUM(I350:I351)</f>
        <v>0</v>
      </c>
      <c r="J349" s="132">
        <f>SUM(J350:J351)</f>
        <v>0</v>
      </c>
      <c r="K349" s="110">
        <f>SUM(K350:K351)</f>
        <v>0</v>
      </c>
      <c r="L349" s="110">
        <f>SUM(L350:L351)</f>
        <v>0</v>
      </c>
    </row>
    <row r="350" spans="1:16" ht="25.5" hidden="1">
      <c r="A350" s="59">
        <v>3</v>
      </c>
      <c r="B350" s="59">
        <v>3</v>
      </c>
      <c r="C350" s="60">
        <v>2</v>
      </c>
      <c r="D350" s="52">
        <v>2</v>
      </c>
      <c r="E350" s="59">
        <v>1</v>
      </c>
      <c r="F350" s="69">
        <v>1</v>
      </c>
      <c r="G350" s="52" t="s">
        <v>207</v>
      </c>
      <c r="H350" s="45">
        <v>316</v>
      </c>
      <c r="I350" s="113">
        <v>0</v>
      </c>
      <c r="J350" s="113">
        <v>0</v>
      </c>
      <c r="K350" s="113">
        <v>0</v>
      </c>
      <c r="L350" s="113">
        <v>0</v>
      </c>
    </row>
    <row r="351" spans="1:16" ht="25.5" hidden="1">
      <c r="A351" s="73">
        <v>3</v>
      </c>
      <c r="B351" s="73">
        <v>3</v>
      </c>
      <c r="C351" s="74">
        <v>2</v>
      </c>
      <c r="D351" s="75">
        <v>2</v>
      </c>
      <c r="E351" s="72">
        <v>1</v>
      </c>
      <c r="F351" s="79">
        <v>2</v>
      </c>
      <c r="G351" s="72" t="s">
        <v>208</v>
      </c>
      <c r="H351" s="45">
        <v>317</v>
      </c>
      <c r="I351" s="113">
        <v>0</v>
      </c>
      <c r="J351" s="113">
        <v>0</v>
      </c>
      <c r="K351" s="113">
        <v>0</v>
      </c>
      <c r="L351" s="113">
        <v>0</v>
      </c>
    </row>
    <row r="352" spans="1:16" ht="23.25" hidden="1" customHeight="1">
      <c r="A352" s="59">
        <v>3</v>
      </c>
      <c r="B352" s="59">
        <v>3</v>
      </c>
      <c r="C352" s="60">
        <v>2</v>
      </c>
      <c r="D352" s="61">
        <v>3</v>
      </c>
      <c r="E352" s="52"/>
      <c r="F352" s="69"/>
      <c r="G352" s="52" t="s">
        <v>209</v>
      </c>
      <c r="H352" s="45">
        <v>318</v>
      </c>
      <c r="I352" s="109">
        <f>I353</f>
        <v>0</v>
      </c>
      <c r="J352" s="132">
        <f>J353</f>
        <v>0</v>
      </c>
      <c r="K352" s="110">
        <f>K353</f>
        <v>0</v>
      </c>
      <c r="L352" s="110">
        <f>L353</f>
        <v>0</v>
      </c>
      <c r="M352"/>
    </row>
    <row r="353" spans="1:13" ht="27.75" hidden="1" customHeight="1">
      <c r="A353" s="59">
        <v>3</v>
      </c>
      <c r="B353" s="59">
        <v>3</v>
      </c>
      <c r="C353" s="60">
        <v>2</v>
      </c>
      <c r="D353" s="61">
        <v>3</v>
      </c>
      <c r="E353" s="52">
        <v>1</v>
      </c>
      <c r="F353" s="69"/>
      <c r="G353" s="52" t="s">
        <v>209</v>
      </c>
      <c r="H353" s="45">
        <v>319</v>
      </c>
      <c r="I353" s="109">
        <f>I354+I355</f>
        <v>0</v>
      </c>
      <c r="J353" s="109">
        <f>J354+J355</f>
        <v>0</v>
      </c>
      <c r="K353" s="109">
        <f>K354+K355</f>
        <v>0</v>
      </c>
      <c r="L353" s="109">
        <f>L354+L355</f>
        <v>0</v>
      </c>
      <c r="M353"/>
    </row>
    <row r="354" spans="1:13" ht="28.5" hidden="1" customHeight="1">
      <c r="A354" s="59">
        <v>3</v>
      </c>
      <c r="B354" s="59">
        <v>3</v>
      </c>
      <c r="C354" s="60">
        <v>2</v>
      </c>
      <c r="D354" s="61">
        <v>3</v>
      </c>
      <c r="E354" s="52">
        <v>1</v>
      </c>
      <c r="F354" s="69">
        <v>1</v>
      </c>
      <c r="G354" s="52" t="s">
        <v>210</v>
      </c>
      <c r="H354" s="45">
        <v>320</v>
      </c>
      <c r="I354" s="131">
        <v>0</v>
      </c>
      <c r="J354" s="131">
        <v>0</v>
      </c>
      <c r="K354" s="131">
        <v>0</v>
      </c>
      <c r="L354" s="130">
        <v>0</v>
      </c>
      <c r="M354"/>
    </row>
    <row r="355" spans="1:13" ht="27.75" hidden="1" customHeight="1">
      <c r="A355" s="59">
        <v>3</v>
      </c>
      <c r="B355" s="59">
        <v>3</v>
      </c>
      <c r="C355" s="60">
        <v>2</v>
      </c>
      <c r="D355" s="61">
        <v>3</v>
      </c>
      <c r="E355" s="52">
        <v>1</v>
      </c>
      <c r="F355" s="69">
        <v>2</v>
      </c>
      <c r="G355" s="52" t="s">
        <v>211</v>
      </c>
      <c r="H355" s="45">
        <v>321</v>
      </c>
      <c r="I355" s="113">
        <v>0</v>
      </c>
      <c r="J355" s="113">
        <v>0</v>
      </c>
      <c r="K355" s="113">
        <v>0</v>
      </c>
      <c r="L355" s="113">
        <v>0</v>
      </c>
      <c r="M355"/>
    </row>
    <row r="356" spans="1:13" hidden="1">
      <c r="A356" s="59">
        <v>3</v>
      </c>
      <c r="B356" s="59">
        <v>3</v>
      </c>
      <c r="C356" s="60">
        <v>2</v>
      </c>
      <c r="D356" s="61">
        <v>4</v>
      </c>
      <c r="E356" s="61"/>
      <c r="F356" s="62"/>
      <c r="G356" s="52" t="s">
        <v>212</v>
      </c>
      <c r="H356" s="45">
        <v>322</v>
      </c>
      <c r="I356" s="109">
        <f>I357</f>
        <v>0</v>
      </c>
      <c r="J356" s="132">
        <f>J357</f>
        <v>0</v>
      </c>
      <c r="K356" s="110">
        <f>K357</f>
        <v>0</v>
      </c>
      <c r="L356" s="110">
        <f>L357</f>
        <v>0</v>
      </c>
    </row>
    <row r="357" spans="1:13" hidden="1">
      <c r="A357" s="67">
        <v>3</v>
      </c>
      <c r="B357" s="67">
        <v>3</v>
      </c>
      <c r="C357" s="49">
        <v>2</v>
      </c>
      <c r="D357" s="48">
        <v>4</v>
      </c>
      <c r="E357" s="48">
        <v>1</v>
      </c>
      <c r="F357" s="50"/>
      <c r="G357" s="52" t="s">
        <v>212</v>
      </c>
      <c r="H357" s="45">
        <v>323</v>
      </c>
      <c r="I357" s="118">
        <f>SUM(I358:I359)</f>
        <v>0</v>
      </c>
      <c r="J357" s="119">
        <f>SUM(J358:J359)</f>
        <v>0</v>
      </c>
      <c r="K357" s="120">
        <f>SUM(K358:K359)</f>
        <v>0</v>
      </c>
      <c r="L357" s="120">
        <f>SUM(L358:L359)</f>
        <v>0</v>
      </c>
    </row>
    <row r="358" spans="1:13" ht="30.75" hidden="1" customHeight="1">
      <c r="A358" s="59">
        <v>3</v>
      </c>
      <c r="B358" s="59">
        <v>3</v>
      </c>
      <c r="C358" s="60">
        <v>2</v>
      </c>
      <c r="D358" s="61">
        <v>4</v>
      </c>
      <c r="E358" s="61">
        <v>1</v>
      </c>
      <c r="F358" s="62">
        <v>1</v>
      </c>
      <c r="G358" s="52" t="s">
        <v>213</v>
      </c>
      <c r="H358" s="45">
        <v>324</v>
      </c>
      <c r="I358" s="113">
        <v>0</v>
      </c>
      <c r="J358" s="113">
        <v>0</v>
      </c>
      <c r="K358" s="113">
        <v>0</v>
      </c>
      <c r="L358" s="113">
        <v>0</v>
      </c>
      <c r="M358"/>
    </row>
    <row r="359" spans="1:13" hidden="1">
      <c r="A359" s="59">
        <v>3</v>
      </c>
      <c r="B359" s="59">
        <v>3</v>
      </c>
      <c r="C359" s="60">
        <v>2</v>
      </c>
      <c r="D359" s="61">
        <v>4</v>
      </c>
      <c r="E359" s="61">
        <v>1</v>
      </c>
      <c r="F359" s="62">
        <v>2</v>
      </c>
      <c r="G359" s="52" t="s">
        <v>221</v>
      </c>
      <c r="H359" s="45">
        <v>325</v>
      </c>
      <c r="I359" s="113">
        <v>0</v>
      </c>
      <c r="J359" s="113">
        <v>0</v>
      </c>
      <c r="K359" s="113">
        <v>0</v>
      </c>
      <c r="L359" s="113">
        <v>0</v>
      </c>
    </row>
    <row r="360" spans="1:13" hidden="1">
      <c r="A360" s="59">
        <v>3</v>
      </c>
      <c r="B360" s="59">
        <v>3</v>
      </c>
      <c r="C360" s="60">
        <v>2</v>
      </c>
      <c r="D360" s="61">
        <v>5</v>
      </c>
      <c r="E360" s="61"/>
      <c r="F360" s="62"/>
      <c r="G360" s="52" t="s">
        <v>215</v>
      </c>
      <c r="H360" s="45">
        <v>326</v>
      </c>
      <c r="I360" s="109">
        <f t="shared" ref="I360:L361" si="33">I361</f>
        <v>0</v>
      </c>
      <c r="J360" s="132">
        <f t="shared" si="33"/>
        <v>0</v>
      </c>
      <c r="K360" s="110">
        <f t="shared" si="33"/>
        <v>0</v>
      </c>
      <c r="L360" s="110">
        <f t="shared" si="33"/>
        <v>0</v>
      </c>
    </row>
    <row r="361" spans="1:13" hidden="1">
      <c r="A361" s="67">
        <v>3</v>
      </c>
      <c r="B361" s="67">
        <v>3</v>
      </c>
      <c r="C361" s="49">
        <v>2</v>
      </c>
      <c r="D361" s="48">
        <v>5</v>
      </c>
      <c r="E361" s="48">
        <v>1</v>
      </c>
      <c r="F361" s="50"/>
      <c r="G361" s="52" t="s">
        <v>215</v>
      </c>
      <c r="H361" s="45">
        <v>327</v>
      </c>
      <c r="I361" s="118">
        <f t="shared" si="33"/>
        <v>0</v>
      </c>
      <c r="J361" s="119">
        <f t="shared" si="33"/>
        <v>0</v>
      </c>
      <c r="K361" s="120">
        <f t="shared" si="33"/>
        <v>0</v>
      </c>
      <c r="L361" s="120">
        <f t="shared" si="33"/>
        <v>0</v>
      </c>
    </row>
    <row r="362" spans="1:13" hidden="1">
      <c r="A362" s="59">
        <v>3</v>
      </c>
      <c r="B362" s="59">
        <v>3</v>
      </c>
      <c r="C362" s="60">
        <v>2</v>
      </c>
      <c r="D362" s="61">
        <v>5</v>
      </c>
      <c r="E362" s="61">
        <v>1</v>
      </c>
      <c r="F362" s="62">
        <v>1</v>
      </c>
      <c r="G362" s="52" t="s">
        <v>215</v>
      </c>
      <c r="H362" s="45">
        <v>328</v>
      </c>
      <c r="I362" s="131">
        <v>0</v>
      </c>
      <c r="J362" s="131">
        <v>0</v>
      </c>
      <c r="K362" s="131">
        <v>0</v>
      </c>
      <c r="L362" s="130">
        <v>0</v>
      </c>
    </row>
    <row r="363" spans="1:13" ht="30.75" hidden="1" customHeight="1">
      <c r="A363" s="59">
        <v>3</v>
      </c>
      <c r="B363" s="59">
        <v>3</v>
      </c>
      <c r="C363" s="60">
        <v>2</v>
      </c>
      <c r="D363" s="61">
        <v>6</v>
      </c>
      <c r="E363" s="61"/>
      <c r="F363" s="62"/>
      <c r="G363" s="52" t="s">
        <v>186</v>
      </c>
      <c r="H363" s="45">
        <v>329</v>
      </c>
      <c r="I363" s="109">
        <f t="shared" ref="I363:L364" si="34">I364</f>
        <v>0</v>
      </c>
      <c r="J363" s="132">
        <f t="shared" si="34"/>
        <v>0</v>
      </c>
      <c r="K363" s="110">
        <f t="shared" si="34"/>
        <v>0</v>
      </c>
      <c r="L363" s="110">
        <f t="shared" si="34"/>
        <v>0</v>
      </c>
      <c r="M363"/>
    </row>
    <row r="364" spans="1:13" ht="25.5" hidden="1" customHeight="1">
      <c r="A364" s="59">
        <v>3</v>
      </c>
      <c r="B364" s="59">
        <v>3</v>
      </c>
      <c r="C364" s="60">
        <v>2</v>
      </c>
      <c r="D364" s="61">
        <v>6</v>
      </c>
      <c r="E364" s="61">
        <v>1</v>
      </c>
      <c r="F364" s="62"/>
      <c r="G364" s="52" t="s">
        <v>186</v>
      </c>
      <c r="H364" s="45">
        <v>330</v>
      </c>
      <c r="I364" s="109">
        <f t="shared" si="34"/>
        <v>0</v>
      </c>
      <c r="J364" s="132">
        <f t="shared" si="34"/>
        <v>0</v>
      </c>
      <c r="K364" s="110">
        <f t="shared" si="34"/>
        <v>0</v>
      </c>
      <c r="L364" s="110">
        <f t="shared" si="34"/>
        <v>0</v>
      </c>
      <c r="M364"/>
    </row>
    <row r="365" spans="1:13" ht="24" hidden="1" customHeight="1">
      <c r="A365" s="73">
        <v>3</v>
      </c>
      <c r="B365" s="73">
        <v>3</v>
      </c>
      <c r="C365" s="74">
        <v>2</v>
      </c>
      <c r="D365" s="75">
        <v>6</v>
      </c>
      <c r="E365" s="75">
        <v>1</v>
      </c>
      <c r="F365" s="87">
        <v>1</v>
      </c>
      <c r="G365" s="72" t="s">
        <v>186</v>
      </c>
      <c r="H365" s="45">
        <v>331</v>
      </c>
      <c r="I365" s="131">
        <v>0</v>
      </c>
      <c r="J365" s="131">
        <v>0</v>
      </c>
      <c r="K365" s="131">
        <v>0</v>
      </c>
      <c r="L365" s="130">
        <v>0</v>
      </c>
      <c r="M365"/>
    </row>
    <row r="366" spans="1:13" ht="28.5" hidden="1" customHeight="1">
      <c r="A366" s="59">
        <v>3</v>
      </c>
      <c r="B366" s="59">
        <v>3</v>
      </c>
      <c r="C366" s="60">
        <v>2</v>
      </c>
      <c r="D366" s="61">
        <v>7</v>
      </c>
      <c r="E366" s="61"/>
      <c r="F366" s="62"/>
      <c r="G366" s="52" t="s">
        <v>217</v>
      </c>
      <c r="H366" s="45">
        <v>332</v>
      </c>
      <c r="I366" s="109">
        <f>I367</f>
        <v>0</v>
      </c>
      <c r="J366" s="132">
        <f>J367</f>
        <v>0</v>
      </c>
      <c r="K366" s="110">
        <f>K367</f>
        <v>0</v>
      </c>
      <c r="L366" s="110">
        <f>L367</f>
        <v>0</v>
      </c>
      <c r="M366"/>
    </row>
    <row r="367" spans="1:13" ht="28.5" hidden="1" customHeight="1">
      <c r="A367" s="73">
        <v>3</v>
      </c>
      <c r="B367" s="73">
        <v>3</v>
      </c>
      <c r="C367" s="74">
        <v>2</v>
      </c>
      <c r="D367" s="75">
        <v>7</v>
      </c>
      <c r="E367" s="75">
        <v>1</v>
      </c>
      <c r="F367" s="87"/>
      <c r="G367" s="52" t="s">
        <v>217</v>
      </c>
      <c r="H367" s="45">
        <v>333</v>
      </c>
      <c r="I367" s="109">
        <f>SUM(I368:I369)</f>
        <v>0</v>
      </c>
      <c r="J367" s="109">
        <f>SUM(J368:J369)</f>
        <v>0</v>
      </c>
      <c r="K367" s="109">
        <f>SUM(K368:K369)</f>
        <v>0</v>
      </c>
      <c r="L367" s="109">
        <f>SUM(L368:L369)</f>
        <v>0</v>
      </c>
      <c r="M367"/>
    </row>
    <row r="368" spans="1:13" ht="27" hidden="1" customHeight="1">
      <c r="A368" s="59">
        <v>3</v>
      </c>
      <c r="B368" s="59">
        <v>3</v>
      </c>
      <c r="C368" s="60">
        <v>2</v>
      </c>
      <c r="D368" s="61">
        <v>7</v>
      </c>
      <c r="E368" s="61">
        <v>1</v>
      </c>
      <c r="F368" s="62">
        <v>1</v>
      </c>
      <c r="G368" s="52" t="s">
        <v>218</v>
      </c>
      <c r="H368" s="45">
        <v>334</v>
      </c>
      <c r="I368" s="131">
        <v>0</v>
      </c>
      <c r="J368" s="131">
        <v>0</v>
      </c>
      <c r="K368" s="131">
        <v>0</v>
      </c>
      <c r="L368" s="130">
        <v>0</v>
      </c>
      <c r="M368"/>
    </row>
    <row r="369" spans="1:13" ht="30" hidden="1" customHeight="1">
      <c r="A369" s="59">
        <v>3</v>
      </c>
      <c r="B369" s="59">
        <v>3</v>
      </c>
      <c r="C369" s="60">
        <v>2</v>
      </c>
      <c r="D369" s="61">
        <v>7</v>
      </c>
      <c r="E369" s="61">
        <v>1</v>
      </c>
      <c r="F369" s="62">
        <v>2</v>
      </c>
      <c r="G369" s="52" t="s">
        <v>219</v>
      </c>
      <c r="H369" s="45">
        <v>335</v>
      </c>
      <c r="I369" s="113">
        <v>0</v>
      </c>
      <c r="J369" s="113">
        <v>0</v>
      </c>
      <c r="K369" s="113">
        <v>0</v>
      </c>
      <c r="L369" s="113">
        <v>0</v>
      </c>
      <c r="M369"/>
    </row>
    <row r="370" spans="1:13" ht="39.75" customHeight="1">
      <c r="A370" s="97"/>
      <c r="B370" s="97"/>
      <c r="C370" s="98"/>
      <c r="D370" s="99"/>
      <c r="E370" s="100"/>
      <c r="F370" s="101"/>
      <c r="G370" s="102" t="s">
        <v>222</v>
      </c>
      <c r="H370" s="45">
        <v>336</v>
      </c>
      <c r="I370" s="139">
        <f>SUM(I35+I186)</f>
        <v>1057700</v>
      </c>
      <c r="J370" s="139">
        <f>SUM(J35+J186)</f>
        <v>220200</v>
      </c>
      <c r="K370" s="139">
        <f>SUM(K35+K186)</f>
        <v>193418.86000000002</v>
      </c>
      <c r="L370" s="139">
        <f>SUM(L35+L186)</f>
        <v>193418.86000000002</v>
      </c>
      <c r="M370"/>
    </row>
    <row r="371" spans="1:13" ht="18.75" customHeight="1">
      <c r="G371" s="46"/>
      <c r="H371" s="45"/>
      <c r="I371" s="103"/>
      <c r="J371" s="144"/>
      <c r="K371" s="144"/>
      <c r="L371" s="144"/>
    </row>
    <row r="372" spans="1:13" ht="23.25" customHeight="1">
      <c r="A372" s="363" t="s">
        <v>230</v>
      </c>
      <c r="B372" s="363"/>
      <c r="C372" s="363"/>
      <c r="D372" s="363"/>
      <c r="E372" s="363"/>
      <c r="F372" s="363"/>
      <c r="G372" s="363"/>
      <c r="H372" s="151"/>
      <c r="I372" s="104"/>
      <c r="K372" s="328" t="s">
        <v>231</v>
      </c>
      <c r="L372" s="328"/>
    </row>
    <row r="373" spans="1:13" ht="18.75" customHeight="1">
      <c r="A373" s="364" t="s">
        <v>223</v>
      </c>
      <c r="B373" s="364"/>
      <c r="C373" s="364"/>
      <c r="D373" s="364"/>
      <c r="E373" s="364"/>
      <c r="F373" s="364"/>
      <c r="G373" s="364"/>
      <c r="H373"/>
      <c r="I373" s="143" t="s">
        <v>224</v>
      </c>
      <c r="K373" s="327" t="s">
        <v>225</v>
      </c>
      <c r="L373" s="327"/>
    </row>
    <row r="374" spans="1:13" ht="12.75" customHeight="1">
      <c r="I374" s="106"/>
      <c r="K374" s="106"/>
      <c r="L374" s="106"/>
    </row>
    <row r="375" spans="1:13" ht="24" customHeight="1">
      <c r="A375" s="362" t="s">
        <v>226</v>
      </c>
      <c r="B375" s="362"/>
      <c r="C375" s="362"/>
      <c r="D375" s="362"/>
      <c r="E375" s="362"/>
      <c r="F375" s="362"/>
      <c r="G375" s="362"/>
      <c r="I375" s="106"/>
      <c r="K375" s="361" t="s">
        <v>227</v>
      </c>
      <c r="L375" s="361"/>
    </row>
    <row r="376" spans="1:13" ht="33.75" customHeight="1">
      <c r="D376" s="329" t="s">
        <v>228</v>
      </c>
      <c r="E376" s="330"/>
      <c r="F376" s="330"/>
      <c r="G376" s="330"/>
      <c r="H376" s="107"/>
      <c r="I376" s="108" t="s">
        <v>224</v>
      </c>
      <c r="K376" s="327" t="s">
        <v>225</v>
      </c>
      <c r="L376" s="327"/>
    </row>
    <row r="377" spans="1:13" ht="7.5" customHeight="1"/>
    <row r="378" spans="1:13" ht="8.25" customHeight="1">
      <c r="H378" s="23" t="s">
        <v>229</v>
      </c>
    </row>
  </sheetData>
  <mergeCells count="32">
    <mergeCell ref="K375:L375"/>
    <mergeCell ref="A375:G375"/>
    <mergeCell ref="D376:G376"/>
    <mergeCell ref="K376:L376"/>
    <mergeCell ref="L32:L33"/>
    <mergeCell ref="A34:F34"/>
    <mergeCell ref="A372:G372"/>
    <mergeCell ref="K373:L373"/>
    <mergeCell ref="A32:F33"/>
    <mergeCell ref="G32:G33"/>
    <mergeCell ref="H32:H33"/>
    <mergeCell ref="I32:J32"/>
    <mergeCell ref="K32:K33"/>
    <mergeCell ref="A373:G373"/>
    <mergeCell ref="K372:L372"/>
    <mergeCell ref="E22:K22"/>
    <mergeCell ref="A23:L23"/>
    <mergeCell ref="A27:I27"/>
    <mergeCell ref="A28:I28"/>
    <mergeCell ref="G30:H30"/>
    <mergeCell ref="G20:K20"/>
    <mergeCell ref="I1:L1"/>
    <mergeCell ref="I2:L2"/>
    <mergeCell ref="A8:L8"/>
    <mergeCell ref="A10:L10"/>
    <mergeCell ref="A11:L11"/>
    <mergeCell ref="G13:K13"/>
    <mergeCell ref="A14:L14"/>
    <mergeCell ref="G15:K15"/>
    <mergeCell ref="G16:K16"/>
    <mergeCell ref="B17:L17"/>
    <mergeCell ref="G19:K1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2BD27-7334-4AC5-9624-9E0CBCE91D33}">
  <dimension ref="A1:R377"/>
  <sheetViews>
    <sheetView workbookViewId="0">
      <selection activeCell="Q13" sqref="Q13"/>
    </sheetView>
  </sheetViews>
  <sheetFormatPr defaultColWidth="9.140625" defaultRowHeight="12.75"/>
  <cols>
    <col min="1" max="4" width="2" style="23" customWidth="1"/>
    <col min="5" max="5" width="2.140625" style="23" customWidth="1"/>
    <col min="6" max="6" width="2.85546875" style="148" customWidth="1"/>
    <col min="7" max="7" width="30.5703125" style="23" customWidth="1"/>
    <col min="8" max="8" width="4.28515625" style="23" customWidth="1"/>
    <col min="9" max="9" width="8.28515625" style="23" customWidth="1"/>
    <col min="10" max="10" width="11.42578125" style="23" customWidth="1"/>
    <col min="11" max="11" width="11.85546875" style="23" customWidth="1"/>
    <col min="12" max="12" width="9.5703125" style="23" customWidth="1"/>
    <col min="13" max="13" width="0.140625" style="23" hidden="1" customWidth="1"/>
    <col min="14" max="14" width="6.140625" style="23" hidden="1" customWidth="1"/>
    <col min="15" max="15" width="8.85546875" style="23" hidden="1" customWidth="1"/>
    <col min="16" max="16" width="9.140625" style="23"/>
    <col min="17" max="17" width="6.140625" style="23" customWidth="1"/>
    <col min="18" max="18" width="9.140625" style="23"/>
  </cols>
  <sheetData>
    <row r="1" spans="1:17" ht="24.75" customHeight="1">
      <c r="G1" s="1"/>
      <c r="H1" s="4"/>
      <c r="I1" s="350" t="s">
        <v>0</v>
      </c>
      <c r="J1" s="350"/>
      <c r="K1" s="350"/>
      <c r="L1" s="350"/>
      <c r="M1" s="3"/>
      <c r="N1" s="150"/>
      <c r="O1" s="150"/>
      <c r="P1" s="150"/>
      <c r="Q1" s="150"/>
    </row>
    <row r="2" spans="1:17" ht="22.5" customHeight="1">
      <c r="H2" s="4"/>
      <c r="I2" s="351" t="s">
        <v>1</v>
      </c>
      <c r="J2" s="351"/>
      <c r="K2" s="351"/>
      <c r="L2" s="351"/>
      <c r="M2" s="3"/>
      <c r="N2" s="150"/>
      <c r="O2" s="150"/>
      <c r="P2" s="150"/>
      <c r="Q2" s="5"/>
    </row>
    <row r="3" spans="1:17" ht="12" customHeight="1">
      <c r="H3" s="19"/>
      <c r="I3" s="150" t="s">
        <v>2</v>
      </c>
      <c r="J3" s="150"/>
      <c r="K3" s="2"/>
      <c r="L3" s="2"/>
      <c r="M3" s="3"/>
      <c r="N3" s="150"/>
      <c r="O3" s="150"/>
      <c r="P3" s="150"/>
      <c r="Q3" s="6"/>
    </row>
    <row r="4" spans="1:17" ht="4.5" customHeight="1">
      <c r="H4" s="9"/>
      <c r="I4"/>
      <c r="J4" s="2"/>
      <c r="K4" s="2"/>
      <c r="L4" s="2"/>
      <c r="M4" s="3"/>
      <c r="N4" s="150"/>
      <c r="O4" s="150"/>
      <c r="P4" s="150"/>
      <c r="Q4" s="6"/>
    </row>
    <row r="5" spans="1:17" ht="3.75" hidden="1" customHeight="1">
      <c r="H5" s="9"/>
      <c r="I5"/>
      <c r="J5" s="10"/>
      <c r="K5" s="2"/>
      <c r="L5" s="2"/>
      <c r="M5" s="3"/>
      <c r="N5" s="150"/>
      <c r="O5" s="150"/>
      <c r="P5" s="150"/>
    </row>
    <row r="6" spans="1:17" ht="4.5" customHeight="1">
      <c r="H6" s="9"/>
      <c r="I6"/>
      <c r="K6" s="150"/>
      <c r="L6" s="150"/>
      <c r="M6" s="3"/>
      <c r="N6" s="150"/>
      <c r="O6" s="150"/>
      <c r="P6" s="150"/>
      <c r="Q6" s="12"/>
    </row>
    <row r="7" spans="1:17" ht="31.5" customHeight="1">
      <c r="A7" s="365" t="s">
        <v>4</v>
      </c>
      <c r="B7" s="365"/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11"/>
      <c r="N7" s="11"/>
      <c r="O7" s="11"/>
      <c r="P7" s="11"/>
      <c r="Q7" s="11"/>
    </row>
    <row r="8" spans="1:17" ht="1.5" customHeight="1">
      <c r="G8" s="11"/>
      <c r="H8" s="12"/>
      <c r="I8" s="12"/>
      <c r="J8" s="13"/>
      <c r="K8" s="13"/>
      <c r="L8" s="14"/>
      <c r="M8" s="3"/>
    </row>
    <row r="9" spans="1:17" ht="18" customHeight="1">
      <c r="A9" s="349" t="s">
        <v>5</v>
      </c>
      <c r="B9" s="349"/>
      <c r="C9" s="349"/>
      <c r="D9" s="349"/>
      <c r="E9" s="349"/>
      <c r="F9" s="349"/>
      <c r="G9" s="349"/>
      <c r="H9" s="349"/>
      <c r="I9" s="349"/>
      <c r="J9" s="349"/>
      <c r="K9" s="349"/>
      <c r="L9" s="349"/>
      <c r="M9" s="3"/>
    </row>
    <row r="10" spans="1:17" ht="18.75" customHeight="1">
      <c r="A10" s="353" t="s">
        <v>6</v>
      </c>
      <c r="B10" s="354"/>
      <c r="C10" s="354"/>
      <c r="D10" s="354"/>
      <c r="E10" s="354"/>
      <c r="F10" s="354"/>
      <c r="G10" s="354"/>
      <c r="H10" s="354"/>
      <c r="I10" s="354"/>
      <c r="J10" s="354"/>
      <c r="K10" s="354"/>
      <c r="L10" s="354"/>
      <c r="M10" s="3"/>
    </row>
    <row r="11" spans="1:17" ht="7.5" customHeight="1">
      <c r="A11" s="146"/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3"/>
    </row>
    <row r="12" spans="1:17" ht="14.25" customHeight="1">
      <c r="A12" s="146"/>
      <c r="B12" s="147"/>
      <c r="C12" s="147"/>
      <c r="D12" s="147"/>
      <c r="E12" s="147"/>
      <c r="F12" s="147"/>
      <c r="G12" s="355" t="s">
        <v>7</v>
      </c>
      <c r="H12" s="355"/>
      <c r="I12" s="355"/>
      <c r="J12" s="355"/>
      <c r="K12" s="355"/>
      <c r="L12" s="147"/>
      <c r="M12" s="3"/>
    </row>
    <row r="13" spans="1:17" ht="16.5" customHeight="1">
      <c r="A13" s="356" t="s">
        <v>8</v>
      </c>
      <c r="B13" s="356"/>
      <c r="C13" s="356"/>
      <c r="D13" s="356"/>
      <c r="E13" s="356"/>
      <c r="F13" s="356"/>
      <c r="G13" s="356"/>
      <c r="H13" s="356"/>
      <c r="I13" s="356"/>
      <c r="J13" s="356"/>
      <c r="K13" s="356"/>
      <c r="L13" s="356"/>
      <c r="M13" s="3"/>
      <c r="P13" s="23" t="s">
        <v>9</v>
      </c>
    </row>
    <row r="14" spans="1:17" ht="13.5" customHeight="1">
      <c r="G14" s="347" t="s">
        <v>10</v>
      </c>
      <c r="H14" s="347"/>
      <c r="I14" s="347"/>
      <c r="J14" s="347"/>
      <c r="K14" s="347"/>
      <c r="M14" s="3"/>
    </row>
    <row r="15" spans="1:17" ht="12" customHeight="1">
      <c r="G15" s="357" t="s">
        <v>11</v>
      </c>
      <c r="H15" s="357"/>
      <c r="I15" s="357"/>
      <c r="J15" s="357"/>
      <c r="K15" s="357"/>
    </row>
    <row r="16" spans="1:17" ht="12" customHeight="1">
      <c r="B16" s="356" t="s">
        <v>12</v>
      </c>
      <c r="C16" s="356"/>
      <c r="D16" s="356"/>
      <c r="E16" s="356"/>
      <c r="F16" s="356"/>
      <c r="G16" s="356"/>
      <c r="H16" s="356"/>
      <c r="I16" s="356"/>
      <c r="J16" s="356"/>
      <c r="K16" s="356"/>
      <c r="L16" s="356"/>
    </row>
    <row r="17" spans="1:13" ht="9.75" customHeight="1"/>
    <row r="18" spans="1:13" ht="12.75" customHeight="1">
      <c r="G18" s="347" t="s">
        <v>13</v>
      </c>
      <c r="H18" s="347"/>
      <c r="I18" s="347"/>
      <c r="J18" s="347"/>
      <c r="K18" s="347"/>
    </row>
    <row r="19" spans="1:13" ht="11.25" customHeight="1">
      <c r="G19" s="358" t="s">
        <v>14</v>
      </c>
      <c r="H19" s="358"/>
      <c r="I19" s="358"/>
      <c r="J19" s="358"/>
      <c r="K19" s="358"/>
    </row>
    <row r="20" spans="1:13" ht="1.5" customHeight="1">
      <c r="G20" s="150"/>
      <c r="H20" s="150"/>
      <c r="I20" s="150"/>
      <c r="J20" s="150"/>
      <c r="K20" s="150"/>
    </row>
    <row r="21" spans="1:13" ht="10.5" customHeight="1">
      <c r="B21"/>
      <c r="C21"/>
      <c r="D21"/>
      <c r="E21" s="359"/>
      <c r="F21" s="359"/>
      <c r="G21" s="359"/>
      <c r="H21" s="359"/>
      <c r="I21" s="359"/>
      <c r="J21" s="359"/>
      <c r="K21" s="359"/>
      <c r="L21"/>
    </row>
    <row r="22" spans="1:13" ht="12" customHeight="1">
      <c r="A22" s="360" t="s">
        <v>15</v>
      </c>
      <c r="B22" s="360"/>
      <c r="C22" s="360"/>
      <c r="D22" s="360"/>
      <c r="E22" s="360"/>
      <c r="F22" s="360"/>
      <c r="G22" s="360"/>
      <c r="H22" s="360"/>
      <c r="I22" s="360"/>
      <c r="J22" s="360"/>
      <c r="K22" s="360"/>
      <c r="L22" s="360"/>
      <c r="M22" s="15"/>
    </row>
    <row r="23" spans="1:13" ht="12" customHeight="1">
      <c r="F23" s="23"/>
      <c r="J23" s="16"/>
      <c r="K23" s="14"/>
      <c r="L23" s="17" t="s">
        <v>16</v>
      </c>
      <c r="M23" s="15"/>
    </row>
    <row r="24" spans="1:13" ht="11.25" customHeight="1">
      <c r="F24" s="23"/>
      <c r="J24" s="18" t="s">
        <v>17</v>
      </c>
      <c r="K24" s="19"/>
      <c r="L24" s="22"/>
      <c r="M24" s="15"/>
    </row>
    <row r="25" spans="1:13" ht="12" customHeight="1">
      <c r="E25" s="150"/>
      <c r="F25" s="149"/>
      <c r="I25" s="20"/>
      <c r="J25" s="20"/>
      <c r="K25" s="21" t="s">
        <v>18</v>
      </c>
      <c r="L25" s="22"/>
      <c r="M25" s="15"/>
    </row>
    <row r="26" spans="1:13" ht="12.75" customHeight="1">
      <c r="A26" s="323"/>
      <c r="B26" s="323"/>
      <c r="C26" s="323"/>
      <c r="D26" s="323"/>
      <c r="E26" s="323"/>
      <c r="F26" s="323"/>
      <c r="G26" s="323"/>
      <c r="H26" s="323"/>
      <c r="I26" s="323"/>
      <c r="K26" s="21" t="s">
        <v>19</v>
      </c>
      <c r="L26" s="24" t="s">
        <v>20</v>
      </c>
      <c r="M26" s="15"/>
    </row>
    <row r="27" spans="1:13" ht="12" customHeight="1">
      <c r="A27" s="323" t="s">
        <v>235</v>
      </c>
      <c r="B27" s="323"/>
      <c r="C27" s="323"/>
      <c r="D27" s="323"/>
      <c r="E27" s="323"/>
      <c r="F27" s="323"/>
      <c r="G27" s="323"/>
      <c r="H27" s="323"/>
      <c r="I27" s="323"/>
      <c r="J27" s="145" t="s">
        <v>21</v>
      </c>
      <c r="K27" s="25"/>
      <c r="L27" s="22"/>
      <c r="M27" s="15"/>
    </row>
    <row r="28" spans="1:13" ht="12.75" customHeight="1">
      <c r="F28" s="23"/>
      <c r="G28" s="26" t="s">
        <v>22</v>
      </c>
      <c r="H28" s="97" t="s">
        <v>232</v>
      </c>
      <c r="I28" s="98"/>
      <c r="J28" s="27"/>
      <c r="K28" s="22"/>
      <c r="L28" s="22"/>
      <c r="M28" s="15"/>
    </row>
    <row r="29" spans="1:13" ht="12.75" customHeight="1">
      <c r="F29" s="23"/>
      <c r="G29" s="352" t="s">
        <v>23</v>
      </c>
      <c r="H29" s="352"/>
      <c r="I29" s="140"/>
      <c r="J29" s="141"/>
      <c r="K29" s="142"/>
      <c r="L29" s="142"/>
      <c r="M29" s="15"/>
    </row>
    <row r="30" spans="1:13" ht="13.5" customHeight="1">
      <c r="A30" s="28" t="s">
        <v>233</v>
      </c>
      <c r="B30" s="28"/>
      <c r="C30" s="28"/>
      <c r="D30" s="28"/>
      <c r="E30" s="28"/>
      <c r="F30" s="29"/>
      <c r="G30" s="30"/>
      <c r="I30" s="30"/>
      <c r="J30" s="30"/>
      <c r="K30" s="31"/>
      <c r="L30" s="32" t="s">
        <v>24</v>
      </c>
      <c r="M30" s="33"/>
    </row>
    <row r="31" spans="1:13" ht="24" customHeight="1">
      <c r="A31" s="331" t="s">
        <v>25</v>
      </c>
      <c r="B31" s="332"/>
      <c r="C31" s="332"/>
      <c r="D31" s="332"/>
      <c r="E31" s="332"/>
      <c r="F31" s="332"/>
      <c r="G31" s="335" t="s">
        <v>26</v>
      </c>
      <c r="H31" s="337" t="s">
        <v>27</v>
      </c>
      <c r="I31" s="339" t="s">
        <v>28</v>
      </c>
      <c r="J31" s="340"/>
      <c r="K31" s="341" t="s">
        <v>29</v>
      </c>
      <c r="L31" s="343" t="s">
        <v>30</v>
      </c>
      <c r="M31" s="33"/>
    </row>
    <row r="32" spans="1:13" ht="46.5" customHeight="1">
      <c r="A32" s="333"/>
      <c r="B32" s="334"/>
      <c r="C32" s="334"/>
      <c r="D32" s="334"/>
      <c r="E32" s="334"/>
      <c r="F32" s="334"/>
      <c r="G32" s="336"/>
      <c r="H32" s="338"/>
      <c r="I32" s="34" t="s">
        <v>31</v>
      </c>
      <c r="J32" s="35" t="s">
        <v>32</v>
      </c>
      <c r="K32" s="342"/>
      <c r="L32" s="344"/>
    </row>
    <row r="33" spans="1:18" ht="11.25" customHeight="1">
      <c r="A33" s="324" t="s">
        <v>33</v>
      </c>
      <c r="B33" s="325"/>
      <c r="C33" s="325"/>
      <c r="D33" s="325"/>
      <c r="E33" s="325"/>
      <c r="F33" s="326"/>
      <c r="G33" s="36">
        <v>2</v>
      </c>
      <c r="H33" s="37">
        <v>3</v>
      </c>
      <c r="I33" s="38" t="s">
        <v>34</v>
      </c>
      <c r="J33" s="39" t="s">
        <v>35</v>
      </c>
      <c r="K33" s="40">
        <v>6</v>
      </c>
      <c r="L33" s="40">
        <v>7</v>
      </c>
    </row>
    <row r="34" spans="1:18" s="46" customFormat="1" ht="14.25" customHeight="1">
      <c r="A34" s="41">
        <v>2</v>
      </c>
      <c r="B34" s="41"/>
      <c r="C34" s="42"/>
      <c r="D34" s="43"/>
      <c r="E34" s="41"/>
      <c r="F34" s="44"/>
      <c r="G34" s="43" t="s">
        <v>36</v>
      </c>
      <c r="H34" s="45">
        <v>1</v>
      </c>
      <c r="I34" s="109">
        <f>SUM(I35+I46+I66+I87+I94+I114+I140+I159+I169)</f>
        <v>11800</v>
      </c>
      <c r="J34" s="109">
        <f>SUM(J35+J46+J66+J87+J94+J114+J140+J159+J169)</f>
        <v>2100</v>
      </c>
      <c r="K34" s="110">
        <f>SUM(K35+K46+K66+K87+K94+K114+K140+K159+K169)</f>
        <v>1101.4099999999999</v>
      </c>
      <c r="L34" s="109">
        <f>SUM(L35+L46+L66+L87+L94+L114+L140+L159+L169)</f>
        <v>1101.4099999999999</v>
      </c>
    </row>
    <row r="35" spans="1:18" ht="22.5" customHeight="1">
      <c r="A35" s="41">
        <v>2</v>
      </c>
      <c r="B35" s="47">
        <v>1</v>
      </c>
      <c r="C35" s="48"/>
      <c r="D35" s="56"/>
      <c r="E35" s="49"/>
      <c r="F35" s="50"/>
      <c r="G35" s="266" t="s">
        <v>37</v>
      </c>
      <c r="H35" s="45">
        <v>2</v>
      </c>
      <c r="I35" s="109">
        <f>SUM(I36+I42)</f>
        <v>11800</v>
      </c>
      <c r="J35" s="109">
        <f>SUM(J36+J42)</f>
        <v>2100</v>
      </c>
      <c r="K35" s="122">
        <f>SUM(K36+K42)</f>
        <v>1101.4099999999999</v>
      </c>
      <c r="L35" s="114">
        <f>SUM(L36+L42)</f>
        <v>1101.4099999999999</v>
      </c>
      <c r="M35"/>
    </row>
    <row r="36" spans="1:18" ht="14.25" customHeight="1">
      <c r="A36" s="60">
        <v>2</v>
      </c>
      <c r="B36" s="60">
        <v>1</v>
      </c>
      <c r="C36" s="61">
        <v>1</v>
      </c>
      <c r="D36" s="52"/>
      <c r="E36" s="60"/>
      <c r="F36" s="62"/>
      <c r="G36" s="52" t="s">
        <v>38</v>
      </c>
      <c r="H36" s="45">
        <v>3</v>
      </c>
      <c r="I36" s="109">
        <f>SUM(I37)</f>
        <v>11600</v>
      </c>
      <c r="J36" s="109">
        <f>SUM(J37)</f>
        <v>2000</v>
      </c>
      <c r="K36" s="110">
        <f>SUM(K37)</f>
        <v>1087.81</v>
      </c>
      <c r="L36" s="109">
        <f>SUM(L37)</f>
        <v>1087.81</v>
      </c>
      <c r="M36"/>
      <c r="Q36"/>
    </row>
    <row r="37" spans="1:18" ht="13.5" customHeight="1">
      <c r="A37" s="59">
        <v>2</v>
      </c>
      <c r="B37" s="60">
        <v>1</v>
      </c>
      <c r="C37" s="61">
        <v>1</v>
      </c>
      <c r="D37" s="52">
        <v>1</v>
      </c>
      <c r="E37" s="60"/>
      <c r="F37" s="62"/>
      <c r="G37" s="52" t="s">
        <v>38</v>
      </c>
      <c r="H37" s="45">
        <v>4</v>
      </c>
      <c r="I37" s="109">
        <f>SUM(I38+I40)</f>
        <v>11600</v>
      </c>
      <c r="J37" s="109">
        <f t="shared" ref="J37:L38" si="0">SUM(J38)</f>
        <v>2000</v>
      </c>
      <c r="K37" s="109">
        <f t="shared" si="0"/>
        <v>1087.81</v>
      </c>
      <c r="L37" s="109">
        <f t="shared" si="0"/>
        <v>1087.81</v>
      </c>
      <c r="M37"/>
      <c r="Q37" s="53"/>
    </row>
    <row r="38" spans="1:18" ht="14.25" customHeight="1">
      <c r="A38" s="59">
        <v>2</v>
      </c>
      <c r="B38" s="60">
        <v>1</v>
      </c>
      <c r="C38" s="61">
        <v>1</v>
      </c>
      <c r="D38" s="52">
        <v>1</v>
      </c>
      <c r="E38" s="60">
        <v>1</v>
      </c>
      <c r="F38" s="62"/>
      <c r="G38" s="52" t="s">
        <v>39</v>
      </c>
      <c r="H38" s="45">
        <v>5</v>
      </c>
      <c r="I38" s="110">
        <f>SUM(I39)</f>
        <v>11600</v>
      </c>
      <c r="J38" s="110">
        <f t="shared" si="0"/>
        <v>2000</v>
      </c>
      <c r="K38" s="110">
        <f t="shared" si="0"/>
        <v>1087.81</v>
      </c>
      <c r="L38" s="110">
        <f t="shared" si="0"/>
        <v>1087.81</v>
      </c>
      <c r="M38"/>
      <c r="Q38" s="53"/>
    </row>
    <row r="39" spans="1:18" ht="14.25" customHeight="1">
      <c r="A39" s="59">
        <v>2</v>
      </c>
      <c r="B39" s="60">
        <v>1</v>
      </c>
      <c r="C39" s="61">
        <v>1</v>
      </c>
      <c r="D39" s="52">
        <v>1</v>
      </c>
      <c r="E39" s="60">
        <v>1</v>
      </c>
      <c r="F39" s="62">
        <v>1</v>
      </c>
      <c r="G39" s="52" t="s">
        <v>39</v>
      </c>
      <c r="H39" s="45">
        <v>6</v>
      </c>
      <c r="I39" s="111">
        <v>11600</v>
      </c>
      <c r="J39" s="112">
        <v>2000</v>
      </c>
      <c r="K39" s="112">
        <v>1087.81</v>
      </c>
      <c r="L39" s="112">
        <v>1087.81</v>
      </c>
      <c r="M39"/>
      <c r="Q39" s="53"/>
    </row>
    <row r="40" spans="1:18" ht="12.75" hidden="1" customHeight="1">
      <c r="A40" s="59">
        <v>2</v>
      </c>
      <c r="B40" s="60">
        <v>1</v>
      </c>
      <c r="C40" s="61">
        <v>1</v>
      </c>
      <c r="D40" s="52">
        <v>1</v>
      </c>
      <c r="E40" s="60">
        <v>2</v>
      </c>
      <c r="F40" s="62"/>
      <c r="G40" s="52" t="s">
        <v>40</v>
      </c>
      <c r="H40" s="45">
        <v>7</v>
      </c>
      <c r="I40" s="110">
        <f>I41</f>
        <v>0</v>
      </c>
      <c r="J40" s="110">
        <f>J41</f>
        <v>0</v>
      </c>
      <c r="K40" s="110">
        <f>K41</f>
        <v>0</v>
      </c>
      <c r="L40" s="110">
        <f>L41</f>
        <v>0</v>
      </c>
      <c r="M40"/>
      <c r="Q40" s="53"/>
    </row>
    <row r="41" spans="1:18" ht="12.75" hidden="1" customHeight="1">
      <c r="A41" s="59">
        <v>2</v>
      </c>
      <c r="B41" s="60">
        <v>1</v>
      </c>
      <c r="C41" s="61">
        <v>1</v>
      </c>
      <c r="D41" s="52">
        <v>1</v>
      </c>
      <c r="E41" s="60">
        <v>2</v>
      </c>
      <c r="F41" s="62">
        <v>1</v>
      </c>
      <c r="G41" s="52" t="s">
        <v>40</v>
      </c>
      <c r="H41" s="45">
        <v>8</v>
      </c>
      <c r="I41" s="112">
        <v>0</v>
      </c>
      <c r="J41" s="113">
        <v>0</v>
      </c>
      <c r="K41" s="112">
        <v>0</v>
      </c>
      <c r="L41" s="113">
        <v>0</v>
      </c>
      <c r="M41"/>
      <c r="Q41" s="53"/>
    </row>
    <row r="42" spans="1:18" ht="13.5" customHeight="1">
      <c r="A42" s="59">
        <v>2</v>
      </c>
      <c r="B42" s="60">
        <v>1</v>
      </c>
      <c r="C42" s="61">
        <v>2</v>
      </c>
      <c r="D42" s="52"/>
      <c r="E42" s="60"/>
      <c r="F42" s="62"/>
      <c r="G42" s="52" t="s">
        <v>41</v>
      </c>
      <c r="H42" s="45">
        <v>9</v>
      </c>
      <c r="I42" s="110">
        <f t="shared" ref="I42:L44" si="1">I43</f>
        <v>200</v>
      </c>
      <c r="J42" s="109">
        <f t="shared" si="1"/>
        <v>100</v>
      </c>
      <c r="K42" s="110">
        <f t="shared" si="1"/>
        <v>13.6</v>
      </c>
      <c r="L42" s="109">
        <f t="shared" si="1"/>
        <v>13.6</v>
      </c>
      <c r="M42"/>
      <c r="Q42" s="53"/>
    </row>
    <row r="43" spans="1:18">
      <c r="A43" s="59">
        <v>2</v>
      </c>
      <c r="B43" s="60">
        <v>1</v>
      </c>
      <c r="C43" s="61">
        <v>2</v>
      </c>
      <c r="D43" s="52">
        <v>1</v>
      </c>
      <c r="E43" s="60"/>
      <c r="F43" s="62"/>
      <c r="G43" s="52" t="s">
        <v>41</v>
      </c>
      <c r="H43" s="45">
        <v>10</v>
      </c>
      <c r="I43" s="110">
        <f t="shared" si="1"/>
        <v>200</v>
      </c>
      <c r="J43" s="109">
        <f t="shared" si="1"/>
        <v>100</v>
      </c>
      <c r="K43" s="109">
        <f t="shared" si="1"/>
        <v>13.6</v>
      </c>
      <c r="L43" s="109">
        <f t="shared" si="1"/>
        <v>13.6</v>
      </c>
      <c r="Q43"/>
    </row>
    <row r="44" spans="1:18" ht="13.5" customHeight="1">
      <c r="A44" s="59">
        <v>2</v>
      </c>
      <c r="B44" s="60">
        <v>1</v>
      </c>
      <c r="C44" s="61">
        <v>2</v>
      </c>
      <c r="D44" s="52">
        <v>1</v>
      </c>
      <c r="E44" s="60">
        <v>1</v>
      </c>
      <c r="F44" s="62"/>
      <c r="G44" s="52" t="s">
        <v>41</v>
      </c>
      <c r="H44" s="45">
        <v>11</v>
      </c>
      <c r="I44" s="109">
        <f t="shared" si="1"/>
        <v>200</v>
      </c>
      <c r="J44" s="109">
        <f t="shared" si="1"/>
        <v>100</v>
      </c>
      <c r="K44" s="109">
        <f t="shared" si="1"/>
        <v>13.6</v>
      </c>
      <c r="L44" s="109">
        <f t="shared" si="1"/>
        <v>13.6</v>
      </c>
      <c r="M44"/>
      <c r="Q44" s="53"/>
    </row>
    <row r="45" spans="1:18" ht="14.25" customHeight="1">
      <c r="A45" s="59">
        <v>2</v>
      </c>
      <c r="B45" s="60">
        <v>1</v>
      </c>
      <c r="C45" s="61">
        <v>2</v>
      </c>
      <c r="D45" s="52">
        <v>1</v>
      </c>
      <c r="E45" s="60">
        <v>1</v>
      </c>
      <c r="F45" s="62">
        <v>1</v>
      </c>
      <c r="G45" s="52" t="s">
        <v>41</v>
      </c>
      <c r="H45" s="45">
        <v>12</v>
      </c>
      <c r="I45" s="113">
        <v>200</v>
      </c>
      <c r="J45" s="112">
        <v>100</v>
      </c>
      <c r="K45" s="112">
        <v>13.6</v>
      </c>
      <c r="L45" s="112">
        <v>13.6</v>
      </c>
      <c r="M45"/>
      <c r="Q45" s="53"/>
    </row>
    <row r="46" spans="1:18" ht="26.25" hidden="1" customHeight="1">
      <c r="A46" s="54">
        <v>2</v>
      </c>
      <c r="B46" s="55">
        <v>2</v>
      </c>
      <c r="C46" s="48"/>
      <c r="D46" s="56"/>
      <c r="E46" s="49"/>
      <c r="F46" s="50"/>
      <c r="G46" s="51" t="s">
        <v>42</v>
      </c>
      <c r="H46" s="45">
        <v>13</v>
      </c>
      <c r="I46" s="118">
        <f t="shared" ref="I46:L48" si="2">I47</f>
        <v>0</v>
      </c>
      <c r="J46" s="120">
        <f t="shared" si="2"/>
        <v>0</v>
      </c>
      <c r="K46" s="118">
        <f t="shared" si="2"/>
        <v>0</v>
      </c>
      <c r="L46" s="118">
        <f t="shared" si="2"/>
        <v>0</v>
      </c>
      <c r="M46"/>
    </row>
    <row r="47" spans="1:18" ht="27" hidden="1" customHeight="1">
      <c r="A47" s="59">
        <v>2</v>
      </c>
      <c r="B47" s="60">
        <v>2</v>
      </c>
      <c r="C47" s="61">
        <v>1</v>
      </c>
      <c r="D47" s="52"/>
      <c r="E47" s="60"/>
      <c r="F47" s="62"/>
      <c r="G47" s="56" t="s">
        <v>42</v>
      </c>
      <c r="H47" s="45">
        <v>14</v>
      </c>
      <c r="I47" s="109">
        <f t="shared" si="2"/>
        <v>0</v>
      </c>
      <c r="J47" s="110">
        <f t="shared" si="2"/>
        <v>0</v>
      </c>
      <c r="K47" s="109">
        <f t="shared" si="2"/>
        <v>0</v>
      </c>
      <c r="L47" s="110">
        <f t="shared" si="2"/>
        <v>0</v>
      </c>
      <c r="M47"/>
      <c r="Q47"/>
      <c r="R47" s="53"/>
    </row>
    <row r="48" spans="1:18" ht="15.75" hidden="1" customHeight="1">
      <c r="A48" s="59">
        <v>2</v>
      </c>
      <c r="B48" s="60">
        <v>2</v>
      </c>
      <c r="C48" s="61">
        <v>1</v>
      </c>
      <c r="D48" s="52">
        <v>1</v>
      </c>
      <c r="E48" s="60"/>
      <c r="F48" s="62"/>
      <c r="G48" s="56" t="s">
        <v>42</v>
      </c>
      <c r="H48" s="45">
        <v>15</v>
      </c>
      <c r="I48" s="109">
        <f t="shared" si="2"/>
        <v>0</v>
      </c>
      <c r="J48" s="110">
        <f t="shared" si="2"/>
        <v>0</v>
      </c>
      <c r="K48" s="114">
        <f t="shared" si="2"/>
        <v>0</v>
      </c>
      <c r="L48" s="114">
        <f t="shared" si="2"/>
        <v>0</v>
      </c>
      <c r="M48"/>
      <c r="Q48" s="53"/>
      <c r="R48"/>
    </row>
    <row r="49" spans="1:18" ht="24.75" hidden="1" customHeight="1">
      <c r="A49" s="73">
        <v>2</v>
      </c>
      <c r="B49" s="74">
        <v>2</v>
      </c>
      <c r="C49" s="75">
        <v>1</v>
      </c>
      <c r="D49" s="72">
        <v>1</v>
      </c>
      <c r="E49" s="74">
        <v>1</v>
      </c>
      <c r="F49" s="87"/>
      <c r="G49" s="56" t="s">
        <v>42</v>
      </c>
      <c r="H49" s="45">
        <v>16</v>
      </c>
      <c r="I49" s="115">
        <f>SUM(I50:I65)</f>
        <v>0</v>
      </c>
      <c r="J49" s="115">
        <f>SUM(J50:J65)</f>
        <v>0</v>
      </c>
      <c r="K49" s="116">
        <f>SUM(K50:K65)</f>
        <v>0</v>
      </c>
      <c r="L49" s="116">
        <f>SUM(L50:L65)</f>
        <v>0</v>
      </c>
      <c r="M49"/>
      <c r="Q49" s="53"/>
      <c r="R49"/>
    </row>
    <row r="50" spans="1:18" ht="15.75" hidden="1" customHeight="1">
      <c r="A50" s="59">
        <v>2</v>
      </c>
      <c r="B50" s="60">
        <v>2</v>
      </c>
      <c r="C50" s="61">
        <v>1</v>
      </c>
      <c r="D50" s="52">
        <v>1</v>
      </c>
      <c r="E50" s="60">
        <v>1</v>
      </c>
      <c r="F50" s="57">
        <v>1</v>
      </c>
      <c r="G50" s="52" t="s">
        <v>43</v>
      </c>
      <c r="H50" s="45">
        <v>17</v>
      </c>
      <c r="I50" s="112">
        <v>0</v>
      </c>
      <c r="J50" s="112">
        <v>0</v>
      </c>
      <c r="K50" s="112">
        <v>0</v>
      </c>
      <c r="L50" s="112">
        <v>0</v>
      </c>
      <c r="M50"/>
      <c r="Q50" s="53"/>
      <c r="R50"/>
    </row>
    <row r="51" spans="1:18" ht="26.25" hidden="1" customHeight="1">
      <c r="A51" s="59">
        <v>2</v>
      </c>
      <c r="B51" s="60">
        <v>2</v>
      </c>
      <c r="C51" s="61">
        <v>1</v>
      </c>
      <c r="D51" s="52">
        <v>1</v>
      </c>
      <c r="E51" s="60">
        <v>1</v>
      </c>
      <c r="F51" s="62">
        <v>2</v>
      </c>
      <c r="G51" s="52" t="s">
        <v>44</v>
      </c>
      <c r="H51" s="45">
        <v>18</v>
      </c>
      <c r="I51" s="112">
        <v>0</v>
      </c>
      <c r="J51" s="112">
        <v>0</v>
      </c>
      <c r="K51" s="112">
        <v>0</v>
      </c>
      <c r="L51" s="112">
        <v>0</v>
      </c>
      <c r="M51"/>
      <c r="Q51" s="53"/>
      <c r="R51"/>
    </row>
    <row r="52" spans="1:18" ht="26.25" hidden="1" customHeight="1">
      <c r="A52" s="59">
        <v>2</v>
      </c>
      <c r="B52" s="60">
        <v>2</v>
      </c>
      <c r="C52" s="61">
        <v>1</v>
      </c>
      <c r="D52" s="52">
        <v>1</v>
      </c>
      <c r="E52" s="60">
        <v>1</v>
      </c>
      <c r="F52" s="62">
        <v>5</v>
      </c>
      <c r="G52" s="52" t="s">
        <v>45</v>
      </c>
      <c r="H52" s="45">
        <v>19</v>
      </c>
      <c r="I52" s="112">
        <v>0</v>
      </c>
      <c r="J52" s="112">
        <v>0</v>
      </c>
      <c r="K52" s="112">
        <v>0</v>
      </c>
      <c r="L52" s="112">
        <v>0</v>
      </c>
      <c r="M52"/>
      <c r="Q52" s="53"/>
      <c r="R52"/>
    </row>
    <row r="53" spans="1:18" ht="27" hidden="1" customHeight="1">
      <c r="A53" s="59">
        <v>2</v>
      </c>
      <c r="B53" s="60">
        <v>2</v>
      </c>
      <c r="C53" s="61">
        <v>1</v>
      </c>
      <c r="D53" s="52">
        <v>1</v>
      </c>
      <c r="E53" s="60">
        <v>1</v>
      </c>
      <c r="F53" s="62">
        <v>6</v>
      </c>
      <c r="G53" s="52" t="s">
        <v>46</v>
      </c>
      <c r="H53" s="45">
        <v>20</v>
      </c>
      <c r="I53" s="112">
        <v>0</v>
      </c>
      <c r="J53" s="112">
        <v>0</v>
      </c>
      <c r="K53" s="112">
        <v>0</v>
      </c>
      <c r="L53" s="112">
        <v>0</v>
      </c>
      <c r="M53"/>
      <c r="Q53" s="53"/>
      <c r="R53"/>
    </row>
    <row r="54" spans="1:18" ht="26.25" hidden="1" customHeight="1">
      <c r="A54" s="67">
        <v>2</v>
      </c>
      <c r="B54" s="49">
        <v>2</v>
      </c>
      <c r="C54" s="48">
        <v>1</v>
      </c>
      <c r="D54" s="56">
        <v>1</v>
      </c>
      <c r="E54" s="49">
        <v>1</v>
      </c>
      <c r="F54" s="50">
        <v>7</v>
      </c>
      <c r="G54" s="56" t="s">
        <v>47</v>
      </c>
      <c r="H54" s="45">
        <v>21</v>
      </c>
      <c r="I54" s="112">
        <v>0</v>
      </c>
      <c r="J54" s="112">
        <v>0</v>
      </c>
      <c r="K54" s="112">
        <v>0</v>
      </c>
      <c r="L54" s="112">
        <v>0</v>
      </c>
      <c r="M54"/>
      <c r="Q54" s="53"/>
      <c r="R54"/>
    </row>
    <row r="55" spans="1:18" ht="12" hidden="1" customHeight="1">
      <c r="A55" s="59">
        <v>2</v>
      </c>
      <c r="B55" s="60">
        <v>2</v>
      </c>
      <c r="C55" s="61">
        <v>1</v>
      </c>
      <c r="D55" s="52">
        <v>1</v>
      </c>
      <c r="E55" s="60">
        <v>1</v>
      </c>
      <c r="F55" s="62">
        <v>11</v>
      </c>
      <c r="G55" s="52" t="s">
        <v>48</v>
      </c>
      <c r="H55" s="45">
        <v>22</v>
      </c>
      <c r="I55" s="113">
        <v>0</v>
      </c>
      <c r="J55" s="112">
        <v>0</v>
      </c>
      <c r="K55" s="112">
        <v>0</v>
      </c>
      <c r="L55" s="112">
        <v>0</v>
      </c>
      <c r="M55"/>
      <c r="Q55" s="53"/>
      <c r="R55"/>
    </row>
    <row r="56" spans="1:18" ht="15.75" hidden="1" customHeight="1">
      <c r="A56" s="73">
        <v>2</v>
      </c>
      <c r="B56" s="84">
        <v>2</v>
      </c>
      <c r="C56" s="85">
        <v>1</v>
      </c>
      <c r="D56" s="85">
        <v>1</v>
      </c>
      <c r="E56" s="85">
        <v>1</v>
      </c>
      <c r="F56" s="86">
        <v>12</v>
      </c>
      <c r="G56" s="78" t="s">
        <v>49</v>
      </c>
      <c r="H56" s="45">
        <v>23</v>
      </c>
      <c r="I56" s="117">
        <v>0</v>
      </c>
      <c r="J56" s="112">
        <v>0</v>
      </c>
      <c r="K56" s="112">
        <v>0</v>
      </c>
      <c r="L56" s="112">
        <v>0</v>
      </c>
      <c r="M56"/>
      <c r="Q56" s="53"/>
      <c r="R56"/>
    </row>
    <row r="57" spans="1:18" ht="25.5" hidden="1" customHeight="1">
      <c r="A57" s="59">
        <v>2</v>
      </c>
      <c r="B57" s="60">
        <v>2</v>
      </c>
      <c r="C57" s="61">
        <v>1</v>
      </c>
      <c r="D57" s="61">
        <v>1</v>
      </c>
      <c r="E57" s="61">
        <v>1</v>
      </c>
      <c r="F57" s="62">
        <v>14</v>
      </c>
      <c r="G57" s="58" t="s">
        <v>50</v>
      </c>
      <c r="H57" s="45">
        <v>24</v>
      </c>
      <c r="I57" s="113">
        <v>0</v>
      </c>
      <c r="J57" s="113">
        <v>0</v>
      </c>
      <c r="K57" s="113">
        <v>0</v>
      </c>
      <c r="L57" s="113">
        <v>0</v>
      </c>
      <c r="M57"/>
      <c r="Q57" s="53"/>
      <c r="R57"/>
    </row>
    <row r="58" spans="1:18" ht="27.75" hidden="1" customHeight="1">
      <c r="A58" s="59">
        <v>2</v>
      </c>
      <c r="B58" s="60">
        <v>2</v>
      </c>
      <c r="C58" s="61">
        <v>1</v>
      </c>
      <c r="D58" s="61">
        <v>1</v>
      </c>
      <c r="E58" s="61">
        <v>1</v>
      </c>
      <c r="F58" s="62">
        <v>15</v>
      </c>
      <c r="G58" s="52" t="s">
        <v>51</v>
      </c>
      <c r="H58" s="45">
        <v>25</v>
      </c>
      <c r="I58" s="113">
        <v>0</v>
      </c>
      <c r="J58" s="112">
        <v>0</v>
      </c>
      <c r="K58" s="112">
        <v>0</v>
      </c>
      <c r="L58" s="112">
        <v>0</v>
      </c>
      <c r="M58"/>
      <c r="Q58" s="53"/>
      <c r="R58"/>
    </row>
    <row r="59" spans="1:18" ht="15.75" hidden="1" customHeight="1">
      <c r="A59" s="59">
        <v>2</v>
      </c>
      <c r="B59" s="60">
        <v>2</v>
      </c>
      <c r="C59" s="61">
        <v>1</v>
      </c>
      <c r="D59" s="61">
        <v>1</v>
      </c>
      <c r="E59" s="61">
        <v>1</v>
      </c>
      <c r="F59" s="62">
        <v>16</v>
      </c>
      <c r="G59" s="52" t="s">
        <v>52</v>
      </c>
      <c r="H59" s="45">
        <v>26</v>
      </c>
      <c r="I59" s="113">
        <v>0</v>
      </c>
      <c r="J59" s="112">
        <v>0</v>
      </c>
      <c r="K59" s="112">
        <v>0</v>
      </c>
      <c r="L59" s="112">
        <v>0</v>
      </c>
      <c r="M59"/>
      <c r="Q59" s="53"/>
      <c r="R59"/>
    </row>
    <row r="60" spans="1:18" ht="27.75" hidden="1" customHeight="1">
      <c r="A60" s="59">
        <v>2</v>
      </c>
      <c r="B60" s="60">
        <v>2</v>
      </c>
      <c r="C60" s="61">
        <v>1</v>
      </c>
      <c r="D60" s="61">
        <v>1</v>
      </c>
      <c r="E60" s="61">
        <v>1</v>
      </c>
      <c r="F60" s="62">
        <v>17</v>
      </c>
      <c r="G60" s="52" t="s">
        <v>53</v>
      </c>
      <c r="H60" s="45">
        <v>27</v>
      </c>
      <c r="I60" s="113">
        <v>0</v>
      </c>
      <c r="J60" s="113">
        <v>0</v>
      </c>
      <c r="K60" s="113">
        <v>0</v>
      </c>
      <c r="L60" s="113">
        <v>0</v>
      </c>
      <c r="M60"/>
      <c r="Q60" s="53"/>
      <c r="R60"/>
    </row>
    <row r="61" spans="1:18" ht="14.25" hidden="1" customHeight="1">
      <c r="A61" s="59">
        <v>2</v>
      </c>
      <c r="B61" s="60">
        <v>2</v>
      </c>
      <c r="C61" s="61">
        <v>1</v>
      </c>
      <c r="D61" s="61">
        <v>1</v>
      </c>
      <c r="E61" s="61">
        <v>1</v>
      </c>
      <c r="F61" s="62">
        <v>20</v>
      </c>
      <c r="G61" s="52" t="s">
        <v>54</v>
      </c>
      <c r="H61" s="45">
        <v>28</v>
      </c>
      <c r="I61" s="113">
        <v>0</v>
      </c>
      <c r="J61" s="112">
        <v>0</v>
      </c>
      <c r="K61" s="112">
        <v>0</v>
      </c>
      <c r="L61" s="112">
        <v>0</v>
      </c>
      <c r="M61"/>
      <c r="Q61" s="53"/>
      <c r="R61"/>
    </row>
    <row r="62" spans="1:18" ht="27.75" hidden="1" customHeight="1">
      <c r="A62" s="59">
        <v>2</v>
      </c>
      <c r="B62" s="60">
        <v>2</v>
      </c>
      <c r="C62" s="61">
        <v>1</v>
      </c>
      <c r="D62" s="61">
        <v>1</v>
      </c>
      <c r="E62" s="61">
        <v>1</v>
      </c>
      <c r="F62" s="62">
        <v>21</v>
      </c>
      <c r="G62" s="52" t="s">
        <v>55</v>
      </c>
      <c r="H62" s="45">
        <v>29</v>
      </c>
      <c r="I62" s="113">
        <v>0</v>
      </c>
      <c r="J62" s="112">
        <v>0</v>
      </c>
      <c r="K62" s="112">
        <v>0</v>
      </c>
      <c r="L62" s="112">
        <v>0</v>
      </c>
      <c r="M62"/>
      <c r="Q62" s="53"/>
      <c r="R62"/>
    </row>
    <row r="63" spans="1:18" ht="12" hidden="1" customHeight="1">
      <c r="A63" s="59">
        <v>2</v>
      </c>
      <c r="B63" s="60">
        <v>2</v>
      </c>
      <c r="C63" s="61">
        <v>1</v>
      </c>
      <c r="D63" s="61">
        <v>1</v>
      </c>
      <c r="E63" s="61">
        <v>1</v>
      </c>
      <c r="F63" s="62">
        <v>22</v>
      </c>
      <c r="G63" s="52" t="s">
        <v>56</v>
      </c>
      <c r="H63" s="45">
        <v>30</v>
      </c>
      <c r="I63" s="113">
        <v>0</v>
      </c>
      <c r="J63" s="112">
        <v>0</v>
      </c>
      <c r="K63" s="112">
        <v>0</v>
      </c>
      <c r="L63" s="112">
        <v>0</v>
      </c>
      <c r="M63"/>
      <c r="Q63" s="53"/>
      <c r="R63"/>
    </row>
    <row r="64" spans="1:18" ht="12" hidden="1" customHeight="1">
      <c r="A64" s="59">
        <v>2</v>
      </c>
      <c r="B64" s="60">
        <v>2</v>
      </c>
      <c r="C64" s="61">
        <v>1</v>
      </c>
      <c r="D64" s="61">
        <v>1</v>
      </c>
      <c r="E64" s="61">
        <v>1</v>
      </c>
      <c r="F64" s="62">
        <v>23</v>
      </c>
      <c r="G64" s="52" t="s">
        <v>57</v>
      </c>
      <c r="H64" s="45">
        <v>31</v>
      </c>
      <c r="I64" s="113">
        <v>0</v>
      </c>
      <c r="J64" s="112">
        <v>0</v>
      </c>
      <c r="K64" s="112">
        <v>0</v>
      </c>
      <c r="L64" s="112">
        <v>0</v>
      </c>
      <c r="M64"/>
      <c r="Q64" s="53"/>
      <c r="R64"/>
    </row>
    <row r="65" spans="1:18" ht="15" hidden="1" customHeight="1">
      <c r="A65" s="59">
        <v>2</v>
      </c>
      <c r="B65" s="60">
        <v>2</v>
      </c>
      <c r="C65" s="61">
        <v>1</v>
      </c>
      <c r="D65" s="61">
        <v>1</v>
      </c>
      <c r="E65" s="61">
        <v>1</v>
      </c>
      <c r="F65" s="62">
        <v>30</v>
      </c>
      <c r="G65" s="52" t="s">
        <v>58</v>
      </c>
      <c r="H65" s="45">
        <v>32</v>
      </c>
      <c r="I65" s="113">
        <v>0</v>
      </c>
      <c r="J65" s="112">
        <v>0</v>
      </c>
      <c r="K65" s="112">
        <v>0</v>
      </c>
      <c r="L65" s="112">
        <v>0</v>
      </c>
      <c r="M65"/>
      <c r="Q65" s="53"/>
      <c r="R65"/>
    </row>
    <row r="66" spans="1:18" ht="14.25" hidden="1" customHeight="1">
      <c r="A66" s="63">
        <v>2</v>
      </c>
      <c r="B66" s="64">
        <v>3</v>
      </c>
      <c r="C66" s="47"/>
      <c r="D66" s="48"/>
      <c r="E66" s="48"/>
      <c r="F66" s="50"/>
      <c r="G66" s="65" t="s">
        <v>59</v>
      </c>
      <c r="H66" s="45">
        <v>33</v>
      </c>
      <c r="I66" s="118">
        <f>I67</f>
        <v>0</v>
      </c>
      <c r="J66" s="118">
        <f>J67</f>
        <v>0</v>
      </c>
      <c r="K66" s="118">
        <f>K67</f>
        <v>0</v>
      </c>
      <c r="L66" s="118">
        <f>L67</f>
        <v>0</v>
      </c>
      <c r="M66"/>
    </row>
    <row r="67" spans="1:18" ht="13.5" hidden="1" customHeight="1">
      <c r="A67" s="59">
        <v>2</v>
      </c>
      <c r="B67" s="60">
        <v>3</v>
      </c>
      <c r="C67" s="61">
        <v>1</v>
      </c>
      <c r="D67" s="61"/>
      <c r="E67" s="61"/>
      <c r="F67" s="62"/>
      <c r="G67" s="52" t="s">
        <v>60</v>
      </c>
      <c r="H67" s="45">
        <v>34</v>
      </c>
      <c r="I67" s="109">
        <f>SUM(I68+I73+I78)</f>
        <v>0</v>
      </c>
      <c r="J67" s="132">
        <f>SUM(J68+J73+J78)</f>
        <v>0</v>
      </c>
      <c r="K67" s="110">
        <f>SUM(K68+K73+K78)</f>
        <v>0</v>
      </c>
      <c r="L67" s="109">
        <f>SUM(L68+L73+L78)</f>
        <v>0</v>
      </c>
      <c r="M67"/>
      <c r="Q67"/>
      <c r="R67" s="53"/>
    </row>
    <row r="68" spans="1:18" ht="15" hidden="1" customHeight="1">
      <c r="A68" s="59">
        <v>2</v>
      </c>
      <c r="B68" s="60">
        <v>3</v>
      </c>
      <c r="C68" s="61">
        <v>1</v>
      </c>
      <c r="D68" s="61">
        <v>1</v>
      </c>
      <c r="E68" s="61"/>
      <c r="F68" s="62"/>
      <c r="G68" s="52" t="s">
        <v>61</v>
      </c>
      <c r="H68" s="45">
        <v>35</v>
      </c>
      <c r="I68" s="109">
        <f>I69</f>
        <v>0</v>
      </c>
      <c r="J68" s="132">
        <f>J69</f>
        <v>0</v>
      </c>
      <c r="K68" s="110">
        <f>K69</f>
        <v>0</v>
      </c>
      <c r="L68" s="109">
        <f>L69</f>
        <v>0</v>
      </c>
      <c r="M68"/>
      <c r="Q68" s="53"/>
      <c r="R68"/>
    </row>
    <row r="69" spans="1:18" ht="13.5" hidden="1" customHeight="1">
      <c r="A69" s="59">
        <v>2</v>
      </c>
      <c r="B69" s="60">
        <v>3</v>
      </c>
      <c r="C69" s="61">
        <v>1</v>
      </c>
      <c r="D69" s="61">
        <v>1</v>
      </c>
      <c r="E69" s="61">
        <v>1</v>
      </c>
      <c r="F69" s="62"/>
      <c r="G69" s="52" t="s">
        <v>61</v>
      </c>
      <c r="H69" s="45">
        <v>36</v>
      </c>
      <c r="I69" s="109">
        <f>SUM(I70:I72)</f>
        <v>0</v>
      </c>
      <c r="J69" s="132">
        <f>SUM(J70:J72)</f>
        <v>0</v>
      </c>
      <c r="K69" s="110">
        <f>SUM(K70:K72)</f>
        <v>0</v>
      </c>
      <c r="L69" s="109">
        <f>SUM(L70:L72)</f>
        <v>0</v>
      </c>
      <c r="M69"/>
      <c r="Q69" s="53"/>
      <c r="R69"/>
    </row>
    <row r="70" spans="1:18" s="66" customFormat="1" ht="25.5" hidden="1" customHeight="1">
      <c r="A70" s="59">
        <v>2</v>
      </c>
      <c r="B70" s="60">
        <v>3</v>
      </c>
      <c r="C70" s="61">
        <v>1</v>
      </c>
      <c r="D70" s="61">
        <v>1</v>
      </c>
      <c r="E70" s="61">
        <v>1</v>
      </c>
      <c r="F70" s="62">
        <v>1</v>
      </c>
      <c r="G70" s="52" t="s">
        <v>62</v>
      </c>
      <c r="H70" s="45">
        <v>37</v>
      </c>
      <c r="I70" s="113">
        <v>0</v>
      </c>
      <c r="J70" s="113">
        <v>0</v>
      </c>
      <c r="K70" s="113">
        <v>0</v>
      </c>
      <c r="L70" s="113">
        <v>0</v>
      </c>
      <c r="Q70" s="53"/>
      <c r="R70"/>
    </row>
    <row r="71" spans="1:18" ht="19.5" hidden="1" customHeight="1">
      <c r="A71" s="59">
        <v>2</v>
      </c>
      <c r="B71" s="49">
        <v>3</v>
      </c>
      <c r="C71" s="48">
        <v>1</v>
      </c>
      <c r="D71" s="48">
        <v>1</v>
      </c>
      <c r="E71" s="48">
        <v>1</v>
      </c>
      <c r="F71" s="50">
        <v>2</v>
      </c>
      <c r="G71" s="56" t="s">
        <v>63</v>
      </c>
      <c r="H71" s="45">
        <v>38</v>
      </c>
      <c r="I71" s="111">
        <v>0</v>
      </c>
      <c r="J71" s="111">
        <v>0</v>
      </c>
      <c r="K71" s="111">
        <v>0</v>
      </c>
      <c r="L71" s="111">
        <v>0</v>
      </c>
      <c r="M71"/>
      <c r="Q71" s="53"/>
      <c r="R71"/>
    </row>
    <row r="72" spans="1:18" ht="16.5" hidden="1" customHeight="1">
      <c r="A72" s="60">
        <v>2</v>
      </c>
      <c r="B72" s="61">
        <v>3</v>
      </c>
      <c r="C72" s="61">
        <v>1</v>
      </c>
      <c r="D72" s="61">
        <v>1</v>
      </c>
      <c r="E72" s="61">
        <v>1</v>
      </c>
      <c r="F72" s="62">
        <v>3</v>
      </c>
      <c r="G72" s="52" t="s">
        <v>64</v>
      </c>
      <c r="H72" s="45">
        <v>39</v>
      </c>
      <c r="I72" s="113">
        <v>0</v>
      </c>
      <c r="J72" s="113">
        <v>0</v>
      </c>
      <c r="K72" s="113">
        <v>0</v>
      </c>
      <c r="L72" s="113">
        <v>0</v>
      </c>
      <c r="M72"/>
      <c r="Q72" s="53"/>
      <c r="R72"/>
    </row>
    <row r="73" spans="1:18" ht="29.25" hidden="1" customHeight="1">
      <c r="A73" s="49">
        <v>2</v>
      </c>
      <c r="B73" s="48">
        <v>3</v>
      </c>
      <c r="C73" s="48">
        <v>1</v>
      </c>
      <c r="D73" s="48">
        <v>2</v>
      </c>
      <c r="E73" s="48"/>
      <c r="F73" s="50"/>
      <c r="G73" s="56" t="s">
        <v>65</v>
      </c>
      <c r="H73" s="45">
        <v>40</v>
      </c>
      <c r="I73" s="118">
        <f>I74</f>
        <v>0</v>
      </c>
      <c r="J73" s="119">
        <f>J74</f>
        <v>0</v>
      </c>
      <c r="K73" s="120">
        <f>K74</f>
        <v>0</v>
      </c>
      <c r="L73" s="120">
        <f>L74</f>
        <v>0</v>
      </c>
      <c r="M73"/>
      <c r="Q73" s="53"/>
      <c r="R73"/>
    </row>
    <row r="74" spans="1:18" ht="27" hidden="1" customHeight="1">
      <c r="A74" s="74">
        <v>2</v>
      </c>
      <c r="B74" s="75">
        <v>3</v>
      </c>
      <c r="C74" s="75">
        <v>1</v>
      </c>
      <c r="D74" s="75">
        <v>2</v>
      </c>
      <c r="E74" s="75">
        <v>1</v>
      </c>
      <c r="F74" s="87"/>
      <c r="G74" s="56" t="s">
        <v>65</v>
      </c>
      <c r="H74" s="45">
        <v>41</v>
      </c>
      <c r="I74" s="114">
        <f>SUM(I75:I77)</f>
        <v>0</v>
      </c>
      <c r="J74" s="121">
        <f>SUM(J75:J77)</f>
        <v>0</v>
      </c>
      <c r="K74" s="122">
        <f>SUM(K75:K77)</f>
        <v>0</v>
      </c>
      <c r="L74" s="110">
        <f>SUM(L75:L77)</f>
        <v>0</v>
      </c>
      <c r="M74"/>
      <c r="Q74" s="53"/>
      <c r="R74"/>
    </row>
    <row r="75" spans="1:18" s="66" customFormat="1" ht="27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2">
        <v>1</v>
      </c>
      <c r="G75" s="59" t="s">
        <v>62</v>
      </c>
      <c r="H75" s="45">
        <v>42</v>
      </c>
      <c r="I75" s="113">
        <v>0</v>
      </c>
      <c r="J75" s="113">
        <v>0</v>
      </c>
      <c r="K75" s="113">
        <v>0</v>
      </c>
      <c r="L75" s="113">
        <v>0</v>
      </c>
      <c r="Q75" s="53"/>
      <c r="R75"/>
    </row>
    <row r="76" spans="1:18" ht="16.5" hidden="1" customHeight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2">
        <v>2</v>
      </c>
      <c r="G76" s="59" t="s">
        <v>63</v>
      </c>
      <c r="H76" s="45">
        <v>43</v>
      </c>
      <c r="I76" s="113">
        <v>0</v>
      </c>
      <c r="J76" s="113">
        <v>0</v>
      </c>
      <c r="K76" s="113">
        <v>0</v>
      </c>
      <c r="L76" s="113">
        <v>0</v>
      </c>
      <c r="M76"/>
      <c r="Q76" s="53"/>
      <c r="R76"/>
    </row>
    <row r="77" spans="1:18" ht="15" hidden="1" customHeight="1">
      <c r="A77" s="60">
        <v>2</v>
      </c>
      <c r="B77" s="61">
        <v>3</v>
      </c>
      <c r="C77" s="61">
        <v>1</v>
      </c>
      <c r="D77" s="61">
        <v>2</v>
      </c>
      <c r="E77" s="61">
        <v>1</v>
      </c>
      <c r="F77" s="62">
        <v>3</v>
      </c>
      <c r="G77" s="59" t="s">
        <v>64</v>
      </c>
      <c r="H77" s="45">
        <v>44</v>
      </c>
      <c r="I77" s="113">
        <v>0</v>
      </c>
      <c r="J77" s="113">
        <v>0</v>
      </c>
      <c r="K77" s="113">
        <v>0</v>
      </c>
      <c r="L77" s="113">
        <v>0</v>
      </c>
      <c r="M77"/>
      <c r="Q77" s="53"/>
      <c r="R77"/>
    </row>
    <row r="78" spans="1:18" ht="27.75" hidden="1" customHeight="1">
      <c r="A78" s="60">
        <v>2</v>
      </c>
      <c r="B78" s="61">
        <v>3</v>
      </c>
      <c r="C78" s="61">
        <v>1</v>
      </c>
      <c r="D78" s="61">
        <v>3</v>
      </c>
      <c r="E78" s="61"/>
      <c r="F78" s="62"/>
      <c r="G78" s="59" t="s">
        <v>66</v>
      </c>
      <c r="H78" s="45">
        <v>45</v>
      </c>
      <c r="I78" s="109">
        <f>I79</f>
        <v>0</v>
      </c>
      <c r="J78" s="132">
        <f>J79</f>
        <v>0</v>
      </c>
      <c r="K78" s="110">
        <f>K79</f>
        <v>0</v>
      </c>
      <c r="L78" s="110">
        <f>L79</f>
        <v>0</v>
      </c>
      <c r="M78"/>
      <c r="Q78" s="53"/>
      <c r="R78"/>
    </row>
    <row r="79" spans="1:18" ht="26.25" hidden="1" customHeight="1">
      <c r="A79" s="60">
        <v>2</v>
      </c>
      <c r="B79" s="61">
        <v>3</v>
      </c>
      <c r="C79" s="61">
        <v>1</v>
      </c>
      <c r="D79" s="61">
        <v>3</v>
      </c>
      <c r="E79" s="61">
        <v>1</v>
      </c>
      <c r="F79" s="62"/>
      <c r="G79" s="59" t="s">
        <v>67</v>
      </c>
      <c r="H79" s="45">
        <v>46</v>
      </c>
      <c r="I79" s="109">
        <f>SUM(I80:I82)</f>
        <v>0</v>
      </c>
      <c r="J79" s="132">
        <f>SUM(J80:J82)</f>
        <v>0</v>
      </c>
      <c r="K79" s="110">
        <f>SUM(K80:K82)</f>
        <v>0</v>
      </c>
      <c r="L79" s="110">
        <f>SUM(L80:L82)</f>
        <v>0</v>
      </c>
      <c r="M79"/>
      <c r="Q79" s="53"/>
      <c r="R79"/>
    </row>
    <row r="80" spans="1:18" ht="15" hidden="1" customHeight="1">
      <c r="A80" s="49">
        <v>2</v>
      </c>
      <c r="B80" s="48">
        <v>3</v>
      </c>
      <c r="C80" s="48">
        <v>1</v>
      </c>
      <c r="D80" s="48">
        <v>3</v>
      </c>
      <c r="E80" s="48">
        <v>1</v>
      </c>
      <c r="F80" s="50">
        <v>1</v>
      </c>
      <c r="G80" s="67" t="s">
        <v>68</v>
      </c>
      <c r="H80" s="45">
        <v>47</v>
      </c>
      <c r="I80" s="111">
        <v>0</v>
      </c>
      <c r="J80" s="111">
        <v>0</v>
      </c>
      <c r="K80" s="111">
        <v>0</v>
      </c>
      <c r="L80" s="111">
        <v>0</v>
      </c>
      <c r="M80"/>
      <c r="Q80" s="53"/>
      <c r="R80"/>
    </row>
    <row r="81" spans="1:18" ht="16.5" hidden="1" customHeight="1">
      <c r="A81" s="60">
        <v>2</v>
      </c>
      <c r="B81" s="61">
        <v>3</v>
      </c>
      <c r="C81" s="61">
        <v>1</v>
      </c>
      <c r="D81" s="61">
        <v>3</v>
      </c>
      <c r="E81" s="61">
        <v>1</v>
      </c>
      <c r="F81" s="62">
        <v>2</v>
      </c>
      <c r="G81" s="59" t="s">
        <v>69</v>
      </c>
      <c r="H81" s="45">
        <v>48</v>
      </c>
      <c r="I81" s="113">
        <v>0</v>
      </c>
      <c r="J81" s="113">
        <v>0</v>
      </c>
      <c r="K81" s="113">
        <v>0</v>
      </c>
      <c r="L81" s="113">
        <v>0</v>
      </c>
      <c r="M81"/>
      <c r="Q81" s="53"/>
      <c r="R81"/>
    </row>
    <row r="82" spans="1:18" ht="17.25" hidden="1" customHeight="1">
      <c r="A82" s="49">
        <v>2</v>
      </c>
      <c r="B82" s="48">
        <v>3</v>
      </c>
      <c r="C82" s="48">
        <v>1</v>
      </c>
      <c r="D82" s="48">
        <v>3</v>
      </c>
      <c r="E82" s="48">
        <v>1</v>
      </c>
      <c r="F82" s="50">
        <v>3</v>
      </c>
      <c r="G82" s="67" t="s">
        <v>70</v>
      </c>
      <c r="H82" s="45">
        <v>49</v>
      </c>
      <c r="I82" s="111">
        <v>0</v>
      </c>
      <c r="J82" s="111">
        <v>0</v>
      </c>
      <c r="K82" s="111">
        <v>0</v>
      </c>
      <c r="L82" s="111">
        <v>0</v>
      </c>
      <c r="M82"/>
      <c r="Q82" s="53"/>
      <c r="R82"/>
    </row>
    <row r="83" spans="1:18" ht="12.75" hidden="1" customHeight="1">
      <c r="A83" s="49">
        <v>2</v>
      </c>
      <c r="B83" s="48">
        <v>3</v>
      </c>
      <c r="C83" s="48">
        <v>2</v>
      </c>
      <c r="D83" s="48"/>
      <c r="E83" s="48"/>
      <c r="F83" s="50"/>
      <c r="G83" s="67" t="s">
        <v>71</v>
      </c>
      <c r="H83" s="45">
        <v>50</v>
      </c>
      <c r="I83" s="109">
        <f t="shared" ref="I83:L84" si="3">I84</f>
        <v>0</v>
      </c>
      <c r="J83" s="109">
        <f t="shared" si="3"/>
        <v>0</v>
      </c>
      <c r="K83" s="109">
        <f t="shared" si="3"/>
        <v>0</v>
      </c>
      <c r="L83" s="109">
        <f t="shared" si="3"/>
        <v>0</v>
      </c>
      <c r="M83"/>
    </row>
    <row r="84" spans="1:18" ht="12" hidden="1" customHeight="1">
      <c r="A84" s="49">
        <v>2</v>
      </c>
      <c r="B84" s="48">
        <v>3</v>
      </c>
      <c r="C84" s="48">
        <v>2</v>
      </c>
      <c r="D84" s="48">
        <v>1</v>
      </c>
      <c r="E84" s="48"/>
      <c r="F84" s="50"/>
      <c r="G84" s="67" t="s">
        <v>71</v>
      </c>
      <c r="H84" s="45">
        <v>51</v>
      </c>
      <c r="I84" s="109">
        <f t="shared" si="3"/>
        <v>0</v>
      </c>
      <c r="J84" s="109">
        <f t="shared" si="3"/>
        <v>0</v>
      </c>
      <c r="K84" s="109">
        <f t="shared" si="3"/>
        <v>0</v>
      </c>
      <c r="L84" s="109">
        <f t="shared" si="3"/>
        <v>0</v>
      </c>
      <c r="M84"/>
    </row>
    <row r="85" spans="1:18" ht="15.75" hidden="1" customHeight="1">
      <c r="A85" s="49">
        <v>2</v>
      </c>
      <c r="B85" s="48">
        <v>3</v>
      </c>
      <c r="C85" s="48">
        <v>2</v>
      </c>
      <c r="D85" s="48">
        <v>1</v>
      </c>
      <c r="E85" s="48">
        <v>1</v>
      </c>
      <c r="F85" s="50"/>
      <c r="G85" s="67" t="s">
        <v>71</v>
      </c>
      <c r="H85" s="45">
        <v>52</v>
      </c>
      <c r="I85" s="109">
        <f>SUM(I86)</f>
        <v>0</v>
      </c>
      <c r="J85" s="109">
        <f>SUM(J86)</f>
        <v>0</v>
      </c>
      <c r="K85" s="109">
        <f>SUM(K86)</f>
        <v>0</v>
      </c>
      <c r="L85" s="109">
        <f>SUM(L86)</f>
        <v>0</v>
      </c>
      <c r="M85"/>
    </row>
    <row r="86" spans="1:18" ht="13.5" hidden="1" customHeight="1">
      <c r="A86" s="49">
        <v>2</v>
      </c>
      <c r="B86" s="48">
        <v>3</v>
      </c>
      <c r="C86" s="48">
        <v>2</v>
      </c>
      <c r="D86" s="48">
        <v>1</v>
      </c>
      <c r="E86" s="48">
        <v>1</v>
      </c>
      <c r="F86" s="50">
        <v>1</v>
      </c>
      <c r="G86" s="67" t="s">
        <v>71</v>
      </c>
      <c r="H86" s="45">
        <v>53</v>
      </c>
      <c r="I86" s="113">
        <v>0</v>
      </c>
      <c r="J86" s="113">
        <v>0</v>
      </c>
      <c r="K86" s="113">
        <v>0</v>
      </c>
      <c r="L86" s="113">
        <v>0</v>
      </c>
      <c r="M86"/>
    </row>
    <row r="87" spans="1:18" ht="16.5" hidden="1" customHeight="1">
      <c r="A87" s="41">
        <v>2</v>
      </c>
      <c r="B87" s="42">
        <v>4</v>
      </c>
      <c r="C87" s="42"/>
      <c r="D87" s="42"/>
      <c r="E87" s="42"/>
      <c r="F87" s="44"/>
      <c r="G87" s="68" t="s">
        <v>72</v>
      </c>
      <c r="H87" s="45">
        <v>54</v>
      </c>
      <c r="I87" s="109">
        <f t="shared" ref="I87:L89" si="4">I88</f>
        <v>0</v>
      </c>
      <c r="J87" s="132">
        <f t="shared" si="4"/>
        <v>0</v>
      </c>
      <c r="K87" s="110">
        <f t="shared" si="4"/>
        <v>0</v>
      </c>
      <c r="L87" s="110">
        <f t="shared" si="4"/>
        <v>0</v>
      </c>
      <c r="M87"/>
    </row>
    <row r="88" spans="1:18" ht="15.75" hidden="1" customHeight="1">
      <c r="A88" s="60">
        <v>2</v>
      </c>
      <c r="B88" s="61">
        <v>4</v>
      </c>
      <c r="C88" s="61">
        <v>1</v>
      </c>
      <c r="D88" s="61"/>
      <c r="E88" s="61"/>
      <c r="F88" s="62"/>
      <c r="G88" s="59" t="s">
        <v>73</v>
      </c>
      <c r="H88" s="45">
        <v>55</v>
      </c>
      <c r="I88" s="109">
        <f t="shared" si="4"/>
        <v>0</v>
      </c>
      <c r="J88" s="132">
        <f t="shared" si="4"/>
        <v>0</v>
      </c>
      <c r="K88" s="110">
        <f t="shared" si="4"/>
        <v>0</v>
      </c>
      <c r="L88" s="110">
        <f t="shared" si="4"/>
        <v>0</v>
      </c>
      <c r="M88"/>
    </row>
    <row r="89" spans="1:18" ht="17.25" hidden="1" customHeight="1">
      <c r="A89" s="60">
        <v>2</v>
      </c>
      <c r="B89" s="61">
        <v>4</v>
      </c>
      <c r="C89" s="61">
        <v>1</v>
      </c>
      <c r="D89" s="61">
        <v>1</v>
      </c>
      <c r="E89" s="61"/>
      <c r="F89" s="62"/>
      <c r="G89" s="59" t="s">
        <v>73</v>
      </c>
      <c r="H89" s="45">
        <v>56</v>
      </c>
      <c r="I89" s="109">
        <f t="shared" si="4"/>
        <v>0</v>
      </c>
      <c r="J89" s="132">
        <f t="shared" si="4"/>
        <v>0</v>
      </c>
      <c r="K89" s="110">
        <f t="shared" si="4"/>
        <v>0</v>
      </c>
      <c r="L89" s="110">
        <f t="shared" si="4"/>
        <v>0</v>
      </c>
      <c r="M89"/>
    </row>
    <row r="90" spans="1:18" ht="18" hidden="1" customHeight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2"/>
      <c r="G90" s="59" t="s">
        <v>73</v>
      </c>
      <c r="H90" s="45">
        <v>57</v>
      </c>
      <c r="I90" s="109">
        <f>SUM(I91:I93)</f>
        <v>0</v>
      </c>
      <c r="J90" s="132">
        <f>SUM(J91:J93)</f>
        <v>0</v>
      </c>
      <c r="K90" s="110">
        <f>SUM(K91:K93)</f>
        <v>0</v>
      </c>
      <c r="L90" s="110">
        <f>SUM(L91:L93)</f>
        <v>0</v>
      </c>
      <c r="M90"/>
    </row>
    <row r="91" spans="1:18" ht="14.25" hidden="1" customHeight="1">
      <c r="A91" s="60">
        <v>2</v>
      </c>
      <c r="B91" s="61">
        <v>4</v>
      </c>
      <c r="C91" s="61">
        <v>1</v>
      </c>
      <c r="D91" s="61">
        <v>1</v>
      </c>
      <c r="E91" s="61">
        <v>1</v>
      </c>
      <c r="F91" s="62">
        <v>1</v>
      </c>
      <c r="G91" s="59" t="s">
        <v>74</v>
      </c>
      <c r="H91" s="45">
        <v>58</v>
      </c>
      <c r="I91" s="113">
        <v>0</v>
      </c>
      <c r="J91" s="113">
        <v>0</v>
      </c>
      <c r="K91" s="113">
        <v>0</v>
      </c>
      <c r="L91" s="113">
        <v>0</v>
      </c>
      <c r="M91"/>
    </row>
    <row r="92" spans="1:18" ht="13.5" hidden="1" customHeight="1">
      <c r="A92" s="60">
        <v>2</v>
      </c>
      <c r="B92" s="60">
        <v>4</v>
      </c>
      <c r="C92" s="60">
        <v>1</v>
      </c>
      <c r="D92" s="61">
        <v>1</v>
      </c>
      <c r="E92" s="61">
        <v>1</v>
      </c>
      <c r="F92" s="69">
        <v>2</v>
      </c>
      <c r="G92" s="52" t="s">
        <v>75</v>
      </c>
      <c r="H92" s="45">
        <v>59</v>
      </c>
      <c r="I92" s="113">
        <v>0</v>
      </c>
      <c r="J92" s="113">
        <v>0</v>
      </c>
      <c r="K92" s="113">
        <v>0</v>
      </c>
      <c r="L92" s="113">
        <v>0</v>
      </c>
      <c r="M92"/>
    </row>
    <row r="93" spans="1:18" hidden="1">
      <c r="A93" s="60">
        <v>2</v>
      </c>
      <c r="B93" s="61">
        <v>4</v>
      </c>
      <c r="C93" s="60">
        <v>1</v>
      </c>
      <c r="D93" s="61">
        <v>1</v>
      </c>
      <c r="E93" s="61">
        <v>1</v>
      </c>
      <c r="F93" s="69">
        <v>3</v>
      </c>
      <c r="G93" s="52" t="s">
        <v>76</v>
      </c>
      <c r="H93" s="45">
        <v>60</v>
      </c>
      <c r="I93" s="113">
        <v>0</v>
      </c>
      <c r="J93" s="113">
        <v>0</v>
      </c>
      <c r="K93" s="113">
        <v>0</v>
      </c>
      <c r="L93" s="113">
        <v>0</v>
      </c>
    </row>
    <row r="94" spans="1:18" hidden="1">
      <c r="A94" s="41">
        <v>2</v>
      </c>
      <c r="B94" s="42">
        <v>5</v>
      </c>
      <c r="C94" s="41"/>
      <c r="D94" s="42"/>
      <c r="E94" s="42"/>
      <c r="F94" s="70"/>
      <c r="G94" s="43" t="s">
        <v>77</v>
      </c>
      <c r="H94" s="45">
        <v>61</v>
      </c>
      <c r="I94" s="109">
        <f>SUM(I95+I100+I105)</f>
        <v>0</v>
      </c>
      <c r="J94" s="132">
        <f>SUM(J95+J100+J105)</f>
        <v>0</v>
      </c>
      <c r="K94" s="110">
        <f>SUM(K95+K100+K105)</f>
        <v>0</v>
      </c>
      <c r="L94" s="110">
        <f>SUM(L95+L100+L105)</f>
        <v>0</v>
      </c>
    </row>
    <row r="95" spans="1:18" hidden="1">
      <c r="A95" s="49">
        <v>2</v>
      </c>
      <c r="B95" s="48">
        <v>5</v>
      </c>
      <c r="C95" s="49">
        <v>1</v>
      </c>
      <c r="D95" s="48"/>
      <c r="E95" s="48"/>
      <c r="F95" s="71"/>
      <c r="G95" s="56" t="s">
        <v>78</v>
      </c>
      <c r="H95" s="45">
        <v>62</v>
      </c>
      <c r="I95" s="118">
        <f t="shared" ref="I95:L96" si="5">I96</f>
        <v>0</v>
      </c>
      <c r="J95" s="119">
        <f t="shared" si="5"/>
        <v>0</v>
      </c>
      <c r="K95" s="120">
        <f t="shared" si="5"/>
        <v>0</v>
      </c>
      <c r="L95" s="120">
        <f t="shared" si="5"/>
        <v>0</v>
      </c>
    </row>
    <row r="96" spans="1:18" hidden="1">
      <c r="A96" s="60">
        <v>2</v>
      </c>
      <c r="B96" s="61">
        <v>5</v>
      </c>
      <c r="C96" s="60">
        <v>1</v>
      </c>
      <c r="D96" s="61">
        <v>1</v>
      </c>
      <c r="E96" s="61"/>
      <c r="F96" s="69"/>
      <c r="G96" s="52" t="s">
        <v>78</v>
      </c>
      <c r="H96" s="45">
        <v>63</v>
      </c>
      <c r="I96" s="109">
        <f t="shared" si="5"/>
        <v>0</v>
      </c>
      <c r="J96" s="132">
        <f t="shared" si="5"/>
        <v>0</v>
      </c>
      <c r="K96" s="110">
        <f t="shared" si="5"/>
        <v>0</v>
      </c>
      <c r="L96" s="110">
        <f t="shared" si="5"/>
        <v>0</v>
      </c>
    </row>
    <row r="97" spans="1:13" hidden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69"/>
      <c r="G97" s="52" t="s">
        <v>78</v>
      </c>
      <c r="H97" s="45">
        <v>64</v>
      </c>
      <c r="I97" s="109">
        <f>SUM(I98:I99)</f>
        <v>0</v>
      </c>
      <c r="J97" s="132">
        <f>SUM(J98:J99)</f>
        <v>0</v>
      </c>
      <c r="K97" s="110">
        <f>SUM(K98:K99)</f>
        <v>0</v>
      </c>
      <c r="L97" s="110">
        <f>SUM(L98:L99)</f>
        <v>0</v>
      </c>
    </row>
    <row r="98" spans="1:13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69">
        <v>1</v>
      </c>
      <c r="G98" s="52" t="s">
        <v>79</v>
      </c>
      <c r="H98" s="45">
        <v>65</v>
      </c>
      <c r="I98" s="113">
        <v>0</v>
      </c>
      <c r="J98" s="113">
        <v>0</v>
      </c>
      <c r="K98" s="113">
        <v>0</v>
      </c>
      <c r="L98" s="113">
        <v>0</v>
      </c>
      <c r="M98"/>
    </row>
    <row r="99" spans="1:13" ht="15.75" hidden="1" customHeight="1">
      <c r="A99" s="60">
        <v>2</v>
      </c>
      <c r="B99" s="61">
        <v>5</v>
      </c>
      <c r="C99" s="60">
        <v>1</v>
      </c>
      <c r="D99" s="61">
        <v>1</v>
      </c>
      <c r="E99" s="61">
        <v>1</v>
      </c>
      <c r="F99" s="69">
        <v>2</v>
      </c>
      <c r="G99" s="52" t="s">
        <v>80</v>
      </c>
      <c r="H99" s="45">
        <v>66</v>
      </c>
      <c r="I99" s="113">
        <v>0</v>
      </c>
      <c r="J99" s="113">
        <v>0</v>
      </c>
      <c r="K99" s="113">
        <v>0</v>
      </c>
      <c r="L99" s="113">
        <v>0</v>
      </c>
      <c r="M99"/>
    </row>
    <row r="100" spans="1:13" ht="12" hidden="1" customHeight="1">
      <c r="A100" s="60">
        <v>2</v>
      </c>
      <c r="B100" s="61">
        <v>5</v>
      </c>
      <c r="C100" s="60">
        <v>2</v>
      </c>
      <c r="D100" s="61"/>
      <c r="E100" s="61"/>
      <c r="F100" s="69"/>
      <c r="G100" s="52" t="s">
        <v>81</v>
      </c>
      <c r="H100" s="45">
        <v>67</v>
      </c>
      <c r="I100" s="109">
        <f t="shared" ref="I100:L101" si="6">I101</f>
        <v>0</v>
      </c>
      <c r="J100" s="132">
        <f t="shared" si="6"/>
        <v>0</v>
      </c>
      <c r="K100" s="110">
        <f t="shared" si="6"/>
        <v>0</v>
      </c>
      <c r="L100" s="109">
        <f t="shared" si="6"/>
        <v>0</v>
      </c>
      <c r="M100"/>
    </row>
    <row r="101" spans="1:13" ht="15.75" hidden="1" customHeight="1">
      <c r="A101" s="59">
        <v>2</v>
      </c>
      <c r="B101" s="60">
        <v>5</v>
      </c>
      <c r="C101" s="61">
        <v>2</v>
      </c>
      <c r="D101" s="52">
        <v>1</v>
      </c>
      <c r="E101" s="60"/>
      <c r="F101" s="69"/>
      <c r="G101" s="52" t="s">
        <v>81</v>
      </c>
      <c r="H101" s="45">
        <v>68</v>
      </c>
      <c r="I101" s="109">
        <f t="shared" si="6"/>
        <v>0</v>
      </c>
      <c r="J101" s="132">
        <f t="shared" si="6"/>
        <v>0</v>
      </c>
      <c r="K101" s="110">
        <f t="shared" si="6"/>
        <v>0</v>
      </c>
      <c r="L101" s="109">
        <f t="shared" si="6"/>
        <v>0</v>
      </c>
      <c r="M101"/>
    </row>
    <row r="102" spans="1:13" ht="15" hidden="1" customHeight="1">
      <c r="A102" s="59">
        <v>2</v>
      </c>
      <c r="B102" s="60">
        <v>5</v>
      </c>
      <c r="C102" s="61">
        <v>2</v>
      </c>
      <c r="D102" s="52">
        <v>1</v>
      </c>
      <c r="E102" s="60">
        <v>1</v>
      </c>
      <c r="F102" s="69"/>
      <c r="G102" s="52" t="s">
        <v>81</v>
      </c>
      <c r="H102" s="45">
        <v>69</v>
      </c>
      <c r="I102" s="109">
        <f>SUM(I103:I104)</f>
        <v>0</v>
      </c>
      <c r="J102" s="132">
        <f>SUM(J103:J104)</f>
        <v>0</v>
      </c>
      <c r="K102" s="110">
        <f>SUM(K103:K104)</f>
        <v>0</v>
      </c>
      <c r="L102" s="109">
        <f>SUM(L103:L104)</f>
        <v>0</v>
      </c>
      <c r="M102"/>
    </row>
    <row r="103" spans="1:13" ht="25.5" hidden="1" customHeight="1">
      <c r="A103" s="59">
        <v>2</v>
      </c>
      <c r="B103" s="60">
        <v>5</v>
      </c>
      <c r="C103" s="61">
        <v>2</v>
      </c>
      <c r="D103" s="52">
        <v>1</v>
      </c>
      <c r="E103" s="60">
        <v>1</v>
      </c>
      <c r="F103" s="69">
        <v>1</v>
      </c>
      <c r="G103" s="52" t="s">
        <v>82</v>
      </c>
      <c r="H103" s="45">
        <v>70</v>
      </c>
      <c r="I103" s="113">
        <v>0</v>
      </c>
      <c r="J103" s="113">
        <v>0</v>
      </c>
      <c r="K103" s="113">
        <v>0</v>
      </c>
      <c r="L103" s="113">
        <v>0</v>
      </c>
      <c r="M103"/>
    </row>
    <row r="104" spans="1:13" ht="25.5" hidden="1" customHeight="1">
      <c r="A104" s="59">
        <v>2</v>
      </c>
      <c r="B104" s="60">
        <v>5</v>
      </c>
      <c r="C104" s="61">
        <v>2</v>
      </c>
      <c r="D104" s="52">
        <v>1</v>
      </c>
      <c r="E104" s="60">
        <v>1</v>
      </c>
      <c r="F104" s="69">
        <v>2</v>
      </c>
      <c r="G104" s="52" t="s">
        <v>83</v>
      </c>
      <c r="H104" s="45">
        <v>71</v>
      </c>
      <c r="I104" s="113">
        <v>0</v>
      </c>
      <c r="J104" s="113">
        <v>0</v>
      </c>
      <c r="K104" s="113">
        <v>0</v>
      </c>
      <c r="L104" s="113">
        <v>0</v>
      </c>
      <c r="M104"/>
    </row>
    <row r="105" spans="1:13" ht="28.5" hidden="1" customHeight="1">
      <c r="A105" s="59">
        <v>2</v>
      </c>
      <c r="B105" s="60">
        <v>5</v>
      </c>
      <c r="C105" s="61">
        <v>3</v>
      </c>
      <c r="D105" s="52"/>
      <c r="E105" s="60"/>
      <c r="F105" s="69"/>
      <c r="G105" s="52" t="s">
        <v>84</v>
      </c>
      <c r="H105" s="45">
        <v>72</v>
      </c>
      <c r="I105" s="109">
        <f t="shared" ref="I105:L106" si="7">I106</f>
        <v>0</v>
      </c>
      <c r="J105" s="132">
        <f t="shared" si="7"/>
        <v>0</v>
      </c>
      <c r="K105" s="110">
        <f t="shared" si="7"/>
        <v>0</v>
      </c>
      <c r="L105" s="109">
        <f t="shared" si="7"/>
        <v>0</v>
      </c>
      <c r="M105"/>
    </row>
    <row r="106" spans="1:13" ht="27" hidden="1" customHeight="1">
      <c r="A106" s="59">
        <v>2</v>
      </c>
      <c r="B106" s="60">
        <v>5</v>
      </c>
      <c r="C106" s="61">
        <v>3</v>
      </c>
      <c r="D106" s="52">
        <v>1</v>
      </c>
      <c r="E106" s="60"/>
      <c r="F106" s="69"/>
      <c r="G106" s="52" t="s">
        <v>85</v>
      </c>
      <c r="H106" s="45">
        <v>73</v>
      </c>
      <c r="I106" s="109">
        <f t="shared" si="7"/>
        <v>0</v>
      </c>
      <c r="J106" s="132">
        <f t="shared" si="7"/>
        <v>0</v>
      </c>
      <c r="K106" s="110">
        <f t="shared" si="7"/>
        <v>0</v>
      </c>
      <c r="L106" s="109">
        <f t="shared" si="7"/>
        <v>0</v>
      </c>
      <c r="M106"/>
    </row>
    <row r="107" spans="1:13" ht="30" hidden="1" customHeight="1">
      <c r="A107" s="73">
        <v>2</v>
      </c>
      <c r="B107" s="74">
        <v>5</v>
      </c>
      <c r="C107" s="75">
        <v>3</v>
      </c>
      <c r="D107" s="72">
        <v>1</v>
      </c>
      <c r="E107" s="74">
        <v>1</v>
      </c>
      <c r="F107" s="76"/>
      <c r="G107" s="72" t="s">
        <v>85</v>
      </c>
      <c r="H107" s="45">
        <v>74</v>
      </c>
      <c r="I107" s="114">
        <f>SUM(I108:I109)</f>
        <v>0</v>
      </c>
      <c r="J107" s="121">
        <f>SUM(J108:J109)</f>
        <v>0</v>
      </c>
      <c r="K107" s="122">
        <f>SUM(K108:K109)</f>
        <v>0</v>
      </c>
      <c r="L107" s="114">
        <f>SUM(L108:L109)</f>
        <v>0</v>
      </c>
      <c r="M107"/>
    </row>
    <row r="108" spans="1:13" ht="26.25" hidden="1" customHeight="1">
      <c r="A108" s="59">
        <v>2</v>
      </c>
      <c r="B108" s="60">
        <v>5</v>
      </c>
      <c r="C108" s="61">
        <v>3</v>
      </c>
      <c r="D108" s="52">
        <v>1</v>
      </c>
      <c r="E108" s="60">
        <v>1</v>
      </c>
      <c r="F108" s="69">
        <v>1</v>
      </c>
      <c r="G108" s="52" t="s">
        <v>85</v>
      </c>
      <c r="H108" s="45">
        <v>75</v>
      </c>
      <c r="I108" s="113">
        <v>0</v>
      </c>
      <c r="J108" s="113">
        <v>0</v>
      </c>
      <c r="K108" s="113">
        <v>0</v>
      </c>
      <c r="L108" s="113">
        <v>0</v>
      </c>
      <c r="M108"/>
    </row>
    <row r="109" spans="1:13" ht="26.25" hidden="1" customHeight="1">
      <c r="A109" s="73">
        <v>2</v>
      </c>
      <c r="B109" s="74">
        <v>5</v>
      </c>
      <c r="C109" s="75">
        <v>3</v>
      </c>
      <c r="D109" s="72">
        <v>1</v>
      </c>
      <c r="E109" s="74">
        <v>1</v>
      </c>
      <c r="F109" s="76">
        <v>2</v>
      </c>
      <c r="G109" s="72" t="s">
        <v>86</v>
      </c>
      <c r="H109" s="45">
        <v>76</v>
      </c>
      <c r="I109" s="113">
        <v>0</v>
      </c>
      <c r="J109" s="113">
        <v>0</v>
      </c>
      <c r="K109" s="113">
        <v>0</v>
      </c>
      <c r="L109" s="113">
        <v>0</v>
      </c>
      <c r="M109"/>
    </row>
    <row r="110" spans="1:13" ht="27.75" hidden="1" customHeight="1">
      <c r="A110" s="73">
        <v>2</v>
      </c>
      <c r="B110" s="74">
        <v>5</v>
      </c>
      <c r="C110" s="75">
        <v>3</v>
      </c>
      <c r="D110" s="72">
        <v>2</v>
      </c>
      <c r="E110" s="74"/>
      <c r="F110" s="76"/>
      <c r="G110" s="72" t="s">
        <v>87</v>
      </c>
      <c r="H110" s="45">
        <v>77</v>
      </c>
      <c r="I110" s="114">
        <f>I111</f>
        <v>0</v>
      </c>
      <c r="J110" s="114">
        <f>J111</f>
        <v>0</v>
      </c>
      <c r="K110" s="114">
        <f>K111</f>
        <v>0</v>
      </c>
      <c r="L110" s="114">
        <f>L111</f>
        <v>0</v>
      </c>
      <c r="M110"/>
    </row>
    <row r="111" spans="1:13" ht="25.5" hidden="1" customHeight="1">
      <c r="A111" s="73">
        <v>2</v>
      </c>
      <c r="B111" s="74">
        <v>5</v>
      </c>
      <c r="C111" s="75">
        <v>3</v>
      </c>
      <c r="D111" s="72">
        <v>2</v>
      </c>
      <c r="E111" s="74">
        <v>1</v>
      </c>
      <c r="F111" s="76"/>
      <c r="G111" s="72" t="s">
        <v>87</v>
      </c>
      <c r="H111" s="45">
        <v>78</v>
      </c>
      <c r="I111" s="114">
        <f>SUM(I112:I113)</f>
        <v>0</v>
      </c>
      <c r="J111" s="114">
        <f>SUM(J112:J113)</f>
        <v>0</v>
      </c>
      <c r="K111" s="114">
        <f>SUM(K112:K113)</f>
        <v>0</v>
      </c>
      <c r="L111" s="114">
        <f>SUM(L112:L113)</f>
        <v>0</v>
      </c>
      <c r="M111"/>
    </row>
    <row r="112" spans="1:13" ht="30" hidden="1" customHeight="1">
      <c r="A112" s="73">
        <v>2</v>
      </c>
      <c r="B112" s="74">
        <v>5</v>
      </c>
      <c r="C112" s="75">
        <v>3</v>
      </c>
      <c r="D112" s="72">
        <v>2</v>
      </c>
      <c r="E112" s="74">
        <v>1</v>
      </c>
      <c r="F112" s="76">
        <v>1</v>
      </c>
      <c r="G112" s="72" t="s">
        <v>87</v>
      </c>
      <c r="H112" s="45">
        <v>79</v>
      </c>
      <c r="I112" s="113">
        <v>0</v>
      </c>
      <c r="J112" s="113">
        <v>0</v>
      </c>
      <c r="K112" s="113">
        <v>0</v>
      </c>
      <c r="L112" s="113">
        <v>0</v>
      </c>
      <c r="M112"/>
    </row>
    <row r="113" spans="1:13" ht="18" hidden="1" customHeight="1">
      <c r="A113" s="73">
        <v>2</v>
      </c>
      <c r="B113" s="74">
        <v>5</v>
      </c>
      <c r="C113" s="75">
        <v>3</v>
      </c>
      <c r="D113" s="72">
        <v>2</v>
      </c>
      <c r="E113" s="74">
        <v>1</v>
      </c>
      <c r="F113" s="76">
        <v>2</v>
      </c>
      <c r="G113" s="72" t="s">
        <v>88</v>
      </c>
      <c r="H113" s="45">
        <v>80</v>
      </c>
      <c r="I113" s="113">
        <v>0</v>
      </c>
      <c r="J113" s="113">
        <v>0</v>
      </c>
      <c r="K113" s="113">
        <v>0</v>
      </c>
      <c r="L113" s="113">
        <v>0</v>
      </c>
      <c r="M113"/>
    </row>
    <row r="114" spans="1:13" ht="16.5" hidden="1" customHeight="1">
      <c r="A114" s="68">
        <v>2</v>
      </c>
      <c r="B114" s="41">
        <v>6</v>
      </c>
      <c r="C114" s="42"/>
      <c r="D114" s="43"/>
      <c r="E114" s="41"/>
      <c r="F114" s="70"/>
      <c r="G114" s="77" t="s">
        <v>89</v>
      </c>
      <c r="H114" s="45">
        <v>81</v>
      </c>
      <c r="I114" s="109">
        <f>SUM(I115+I120+I124+I128+I132+I136)</f>
        <v>0</v>
      </c>
      <c r="J114" s="109">
        <f>SUM(J115+J120+J124+J128+J132+J136)</f>
        <v>0</v>
      </c>
      <c r="K114" s="109">
        <f>SUM(K115+K120+K124+K128+K132+K136)</f>
        <v>0</v>
      </c>
      <c r="L114" s="109">
        <f>SUM(L115+L120+L124+L128+L132+L136)</f>
        <v>0</v>
      </c>
      <c r="M114"/>
    </row>
    <row r="115" spans="1:13" ht="14.25" hidden="1" customHeight="1">
      <c r="A115" s="73">
        <v>2</v>
      </c>
      <c r="B115" s="74">
        <v>6</v>
      </c>
      <c r="C115" s="75">
        <v>1</v>
      </c>
      <c r="D115" s="72"/>
      <c r="E115" s="74"/>
      <c r="F115" s="76"/>
      <c r="G115" s="72" t="s">
        <v>90</v>
      </c>
      <c r="H115" s="45">
        <v>82</v>
      </c>
      <c r="I115" s="114">
        <f t="shared" ref="I115:L116" si="8">I116</f>
        <v>0</v>
      </c>
      <c r="J115" s="121">
        <f t="shared" si="8"/>
        <v>0</v>
      </c>
      <c r="K115" s="122">
        <f t="shared" si="8"/>
        <v>0</v>
      </c>
      <c r="L115" s="114">
        <f t="shared" si="8"/>
        <v>0</v>
      </c>
      <c r="M115"/>
    </row>
    <row r="116" spans="1:13" ht="14.25" hidden="1" customHeight="1">
      <c r="A116" s="59">
        <v>2</v>
      </c>
      <c r="B116" s="60">
        <v>6</v>
      </c>
      <c r="C116" s="61">
        <v>1</v>
      </c>
      <c r="D116" s="52">
        <v>1</v>
      </c>
      <c r="E116" s="60"/>
      <c r="F116" s="69"/>
      <c r="G116" s="52" t="s">
        <v>90</v>
      </c>
      <c r="H116" s="45">
        <v>83</v>
      </c>
      <c r="I116" s="109">
        <f t="shared" si="8"/>
        <v>0</v>
      </c>
      <c r="J116" s="132">
        <f t="shared" si="8"/>
        <v>0</v>
      </c>
      <c r="K116" s="110">
        <f t="shared" si="8"/>
        <v>0</v>
      </c>
      <c r="L116" s="109">
        <f t="shared" si="8"/>
        <v>0</v>
      </c>
      <c r="M116"/>
    </row>
    <row r="117" spans="1:13" hidden="1">
      <c r="A117" s="59">
        <v>2</v>
      </c>
      <c r="B117" s="60">
        <v>6</v>
      </c>
      <c r="C117" s="61">
        <v>1</v>
      </c>
      <c r="D117" s="52">
        <v>1</v>
      </c>
      <c r="E117" s="60">
        <v>1</v>
      </c>
      <c r="F117" s="69"/>
      <c r="G117" s="52" t="s">
        <v>90</v>
      </c>
      <c r="H117" s="45">
        <v>84</v>
      </c>
      <c r="I117" s="109">
        <f>SUM(I118:I119)</f>
        <v>0</v>
      </c>
      <c r="J117" s="132">
        <f>SUM(J118:J119)</f>
        <v>0</v>
      </c>
      <c r="K117" s="110">
        <f>SUM(K118:K119)</f>
        <v>0</v>
      </c>
      <c r="L117" s="109">
        <f>SUM(L118:L119)</f>
        <v>0</v>
      </c>
    </row>
    <row r="118" spans="1:13" ht="13.5" hidden="1" customHeight="1">
      <c r="A118" s="59">
        <v>2</v>
      </c>
      <c r="B118" s="60">
        <v>6</v>
      </c>
      <c r="C118" s="61">
        <v>1</v>
      </c>
      <c r="D118" s="52">
        <v>1</v>
      </c>
      <c r="E118" s="60">
        <v>1</v>
      </c>
      <c r="F118" s="69">
        <v>1</v>
      </c>
      <c r="G118" s="52" t="s">
        <v>91</v>
      </c>
      <c r="H118" s="45">
        <v>85</v>
      </c>
      <c r="I118" s="113">
        <v>0</v>
      </c>
      <c r="J118" s="113">
        <v>0</v>
      </c>
      <c r="K118" s="113">
        <v>0</v>
      </c>
      <c r="L118" s="113">
        <v>0</v>
      </c>
      <c r="M118"/>
    </row>
    <row r="119" spans="1:13" hidden="1">
      <c r="A119" s="67">
        <v>2</v>
      </c>
      <c r="B119" s="49">
        <v>6</v>
      </c>
      <c r="C119" s="48">
        <v>1</v>
      </c>
      <c r="D119" s="56">
        <v>1</v>
      </c>
      <c r="E119" s="49">
        <v>1</v>
      </c>
      <c r="F119" s="71">
        <v>2</v>
      </c>
      <c r="G119" s="56" t="s">
        <v>92</v>
      </c>
      <c r="H119" s="45">
        <v>86</v>
      </c>
      <c r="I119" s="111">
        <v>0</v>
      </c>
      <c r="J119" s="111">
        <v>0</v>
      </c>
      <c r="K119" s="111">
        <v>0</v>
      </c>
      <c r="L119" s="111">
        <v>0</v>
      </c>
    </row>
    <row r="120" spans="1:13" ht="25.5" hidden="1" customHeight="1">
      <c r="A120" s="59">
        <v>2</v>
      </c>
      <c r="B120" s="60">
        <v>6</v>
      </c>
      <c r="C120" s="61">
        <v>2</v>
      </c>
      <c r="D120" s="52"/>
      <c r="E120" s="60"/>
      <c r="F120" s="69"/>
      <c r="G120" s="52" t="s">
        <v>93</v>
      </c>
      <c r="H120" s="45">
        <v>87</v>
      </c>
      <c r="I120" s="109">
        <f t="shared" ref="I120:L122" si="9">I121</f>
        <v>0</v>
      </c>
      <c r="J120" s="132">
        <f t="shared" si="9"/>
        <v>0</v>
      </c>
      <c r="K120" s="110">
        <f t="shared" si="9"/>
        <v>0</v>
      </c>
      <c r="L120" s="109">
        <f t="shared" si="9"/>
        <v>0</v>
      </c>
      <c r="M120"/>
    </row>
    <row r="121" spans="1:13" ht="14.25" hidden="1" customHeight="1">
      <c r="A121" s="59">
        <v>2</v>
      </c>
      <c r="B121" s="60">
        <v>6</v>
      </c>
      <c r="C121" s="61">
        <v>2</v>
      </c>
      <c r="D121" s="52">
        <v>1</v>
      </c>
      <c r="E121" s="60"/>
      <c r="F121" s="69"/>
      <c r="G121" s="52" t="s">
        <v>93</v>
      </c>
      <c r="H121" s="45">
        <v>88</v>
      </c>
      <c r="I121" s="109">
        <f t="shared" si="9"/>
        <v>0</v>
      </c>
      <c r="J121" s="132">
        <f t="shared" si="9"/>
        <v>0</v>
      </c>
      <c r="K121" s="110">
        <f t="shared" si="9"/>
        <v>0</v>
      </c>
      <c r="L121" s="109">
        <f t="shared" si="9"/>
        <v>0</v>
      </c>
      <c r="M121"/>
    </row>
    <row r="122" spans="1:13" ht="14.25" hidden="1" customHeight="1">
      <c r="A122" s="59">
        <v>2</v>
      </c>
      <c r="B122" s="60">
        <v>6</v>
      </c>
      <c r="C122" s="61">
        <v>2</v>
      </c>
      <c r="D122" s="52">
        <v>1</v>
      </c>
      <c r="E122" s="60">
        <v>1</v>
      </c>
      <c r="F122" s="69"/>
      <c r="G122" s="52" t="s">
        <v>93</v>
      </c>
      <c r="H122" s="45">
        <v>89</v>
      </c>
      <c r="I122" s="139">
        <f t="shared" si="9"/>
        <v>0</v>
      </c>
      <c r="J122" s="123">
        <f t="shared" si="9"/>
        <v>0</v>
      </c>
      <c r="K122" s="124">
        <f t="shared" si="9"/>
        <v>0</v>
      </c>
      <c r="L122" s="139">
        <f t="shared" si="9"/>
        <v>0</v>
      </c>
      <c r="M122"/>
    </row>
    <row r="123" spans="1:13" ht="25.5" hidden="1" customHeight="1">
      <c r="A123" s="59">
        <v>2</v>
      </c>
      <c r="B123" s="60">
        <v>6</v>
      </c>
      <c r="C123" s="61">
        <v>2</v>
      </c>
      <c r="D123" s="52">
        <v>1</v>
      </c>
      <c r="E123" s="60">
        <v>1</v>
      </c>
      <c r="F123" s="69">
        <v>1</v>
      </c>
      <c r="G123" s="52" t="s">
        <v>93</v>
      </c>
      <c r="H123" s="45">
        <v>90</v>
      </c>
      <c r="I123" s="113">
        <v>0</v>
      </c>
      <c r="J123" s="113">
        <v>0</v>
      </c>
      <c r="K123" s="113">
        <v>0</v>
      </c>
      <c r="L123" s="113">
        <v>0</v>
      </c>
      <c r="M123"/>
    </row>
    <row r="124" spans="1:13" ht="26.25" hidden="1" customHeight="1">
      <c r="A124" s="67">
        <v>2</v>
      </c>
      <c r="B124" s="49">
        <v>6</v>
      </c>
      <c r="C124" s="48">
        <v>3</v>
      </c>
      <c r="D124" s="56"/>
      <c r="E124" s="49"/>
      <c r="F124" s="71"/>
      <c r="G124" s="56" t="s">
        <v>94</v>
      </c>
      <c r="H124" s="45">
        <v>91</v>
      </c>
      <c r="I124" s="118">
        <f t="shared" ref="I124:L126" si="10">I125</f>
        <v>0</v>
      </c>
      <c r="J124" s="119">
        <f t="shared" si="10"/>
        <v>0</v>
      </c>
      <c r="K124" s="120">
        <f t="shared" si="10"/>
        <v>0</v>
      </c>
      <c r="L124" s="118">
        <f t="shared" si="10"/>
        <v>0</v>
      </c>
      <c r="M124"/>
    </row>
    <row r="125" spans="1:13" ht="25.5" hidden="1" customHeight="1">
      <c r="A125" s="59">
        <v>2</v>
      </c>
      <c r="B125" s="60">
        <v>6</v>
      </c>
      <c r="C125" s="61">
        <v>3</v>
      </c>
      <c r="D125" s="52">
        <v>1</v>
      </c>
      <c r="E125" s="60"/>
      <c r="F125" s="69"/>
      <c r="G125" s="52" t="s">
        <v>94</v>
      </c>
      <c r="H125" s="45">
        <v>92</v>
      </c>
      <c r="I125" s="109">
        <f t="shared" si="10"/>
        <v>0</v>
      </c>
      <c r="J125" s="132">
        <f t="shared" si="10"/>
        <v>0</v>
      </c>
      <c r="K125" s="110">
        <f t="shared" si="10"/>
        <v>0</v>
      </c>
      <c r="L125" s="109">
        <f t="shared" si="10"/>
        <v>0</v>
      </c>
      <c r="M125"/>
    </row>
    <row r="126" spans="1:13" ht="26.25" hidden="1" customHeight="1">
      <c r="A126" s="59">
        <v>2</v>
      </c>
      <c r="B126" s="60">
        <v>6</v>
      </c>
      <c r="C126" s="61">
        <v>3</v>
      </c>
      <c r="D126" s="52">
        <v>1</v>
      </c>
      <c r="E126" s="60">
        <v>1</v>
      </c>
      <c r="F126" s="69"/>
      <c r="G126" s="52" t="s">
        <v>94</v>
      </c>
      <c r="H126" s="45">
        <v>93</v>
      </c>
      <c r="I126" s="109">
        <f t="shared" si="10"/>
        <v>0</v>
      </c>
      <c r="J126" s="132">
        <f t="shared" si="10"/>
        <v>0</v>
      </c>
      <c r="K126" s="110">
        <f t="shared" si="10"/>
        <v>0</v>
      </c>
      <c r="L126" s="109">
        <f t="shared" si="10"/>
        <v>0</v>
      </c>
      <c r="M126"/>
    </row>
    <row r="127" spans="1:13" ht="27" hidden="1" customHeight="1">
      <c r="A127" s="59">
        <v>2</v>
      </c>
      <c r="B127" s="60">
        <v>6</v>
      </c>
      <c r="C127" s="61">
        <v>3</v>
      </c>
      <c r="D127" s="52">
        <v>1</v>
      </c>
      <c r="E127" s="60">
        <v>1</v>
      </c>
      <c r="F127" s="69">
        <v>1</v>
      </c>
      <c r="G127" s="52" t="s">
        <v>94</v>
      </c>
      <c r="H127" s="45">
        <v>94</v>
      </c>
      <c r="I127" s="113">
        <v>0</v>
      </c>
      <c r="J127" s="113">
        <v>0</v>
      </c>
      <c r="K127" s="113">
        <v>0</v>
      </c>
      <c r="L127" s="113">
        <v>0</v>
      </c>
      <c r="M127"/>
    </row>
    <row r="128" spans="1:13" ht="25.5" hidden="1" customHeight="1">
      <c r="A128" s="67">
        <v>2</v>
      </c>
      <c r="B128" s="49">
        <v>6</v>
      </c>
      <c r="C128" s="48">
        <v>4</v>
      </c>
      <c r="D128" s="56"/>
      <c r="E128" s="49"/>
      <c r="F128" s="71"/>
      <c r="G128" s="56" t="s">
        <v>95</v>
      </c>
      <c r="H128" s="45">
        <v>95</v>
      </c>
      <c r="I128" s="118">
        <f t="shared" ref="I128:L130" si="11">I129</f>
        <v>0</v>
      </c>
      <c r="J128" s="119">
        <f t="shared" si="11"/>
        <v>0</v>
      </c>
      <c r="K128" s="120">
        <f t="shared" si="11"/>
        <v>0</v>
      </c>
      <c r="L128" s="118">
        <f t="shared" si="11"/>
        <v>0</v>
      </c>
      <c r="M128"/>
    </row>
    <row r="129" spans="1:13" ht="27" hidden="1" customHeight="1">
      <c r="A129" s="59">
        <v>2</v>
      </c>
      <c r="B129" s="60">
        <v>6</v>
      </c>
      <c r="C129" s="61">
        <v>4</v>
      </c>
      <c r="D129" s="52">
        <v>1</v>
      </c>
      <c r="E129" s="60"/>
      <c r="F129" s="69"/>
      <c r="G129" s="52" t="s">
        <v>95</v>
      </c>
      <c r="H129" s="45">
        <v>96</v>
      </c>
      <c r="I129" s="109">
        <f t="shared" si="11"/>
        <v>0</v>
      </c>
      <c r="J129" s="132">
        <f t="shared" si="11"/>
        <v>0</v>
      </c>
      <c r="K129" s="110">
        <f t="shared" si="11"/>
        <v>0</v>
      </c>
      <c r="L129" s="109">
        <f t="shared" si="11"/>
        <v>0</v>
      </c>
      <c r="M129"/>
    </row>
    <row r="130" spans="1:13" ht="27" hidden="1" customHeight="1">
      <c r="A130" s="59">
        <v>2</v>
      </c>
      <c r="B130" s="60">
        <v>6</v>
      </c>
      <c r="C130" s="61">
        <v>4</v>
      </c>
      <c r="D130" s="52">
        <v>1</v>
      </c>
      <c r="E130" s="60">
        <v>1</v>
      </c>
      <c r="F130" s="69"/>
      <c r="G130" s="52" t="s">
        <v>95</v>
      </c>
      <c r="H130" s="45">
        <v>97</v>
      </c>
      <c r="I130" s="109">
        <f t="shared" si="11"/>
        <v>0</v>
      </c>
      <c r="J130" s="132">
        <f t="shared" si="11"/>
        <v>0</v>
      </c>
      <c r="K130" s="110">
        <f t="shared" si="11"/>
        <v>0</v>
      </c>
      <c r="L130" s="109">
        <f t="shared" si="11"/>
        <v>0</v>
      </c>
      <c r="M130"/>
    </row>
    <row r="131" spans="1:13" ht="27.75" hidden="1" customHeight="1">
      <c r="A131" s="59">
        <v>2</v>
      </c>
      <c r="B131" s="60">
        <v>6</v>
      </c>
      <c r="C131" s="61">
        <v>4</v>
      </c>
      <c r="D131" s="52">
        <v>1</v>
      </c>
      <c r="E131" s="60">
        <v>1</v>
      </c>
      <c r="F131" s="69">
        <v>1</v>
      </c>
      <c r="G131" s="52" t="s">
        <v>95</v>
      </c>
      <c r="H131" s="45">
        <v>98</v>
      </c>
      <c r="I131" s="113">
        <v>0</v>
      </c>
      <c r="J131" s="113">
        <v>0</v>
      </c>
      <c r="K131" s="113">
        <v>0</v>
      </c>
      <c r="L131" s="113">
        <v>0</v>
      </c>
      <c r="M131"/>
    </row>
    <row r="132" spans="1:13" ht="27" hidden="1" customHeight="1">
      <c r="A132" s="73">
        <v>2</v>
      </c>
      <c r="B132" s="84">
        <v>6</v>
      </c>
      <c r="C132" s="85">
        <v>5</v>
      </c>
      <c r="D132" s="78"/>
      <c r="E132" s="84"/>
      <c r="F132" s="79"/>
      <c r="G132" s="78" t="s">
        <v>96</v>
      </c>
      <c r="H132" s="45">
        <v>99</v>
      </c>
      <c r="I132" s="115">
        <f t="shared" ref="I132:L134" si="12">I133</f>
        <v>0</v>
      </c>
      <c r="J132" s="125">
        <f t="shared" si="12"/>
        <v>0</v>
      </c>
      <c r="K132" s="116">
        <f t="shared" si="12"/>
        <v>0</v>
      </c>
      <c r="L132" s="115">
        <f t="shared" si="12"/>
        <v>0</v>
      </c>
      <c r="M132"/>
    </row>
    <row r="133" spans="1:13" ht="29.25" hidden="1" customHeight="1">
      <c r="A133" s="59">
        <v>2</v>
      </c>
      <c r="B133" s="60">
        <v>6</v>
      </c>
      <c r="C133" s="61">
        <v>5</v>
      </c>
      <c r="D133" s="52">
        <v>1</v>
      </c>
      <c r="E133" s="60"/>
      <c r="F133" s="69"/>
      <c r="G133" s="78" t="s">
        <v>96</v>
      </c>
      <c r="H133" s="45">
        <v>100</v>
      </c>
      <c r="I133" s="109">
        <f t="shared" si="12"/>
        <v>0</v>
      </c>
      <c r="J133" s="132">
        <f t="shared" si="12"/>
        <v>0</v>
      </c>
      <c r="K133" s="110">
        <f t="shared" si="12"/>
        <v>0</v>
      </c>
      <c r="L133" s="109">
        <f t="shared" si="12"/>
        <v>0</v>
      </c>
      <c r="M133"/>
    </row>
    <row r="134" spans="1:13" ht="25.5" hidden="1" customHeight="1">
      <c r="A134" s="59">
        <v>2</v>
      </c>
      <c r="B134" s="60">
        <v>6</v>
      </c>
      <c r="C134" s="61">
        <v>5</v>
      </c>
      <c r="D134" s="52">
        <v>1</v>
      </c>
      <c r="E134" s="60">
        <v>1</v>
      </c>
      <c r="F134" s="69"/>
      <c r="G134" s="78" t="s">
        <v>96</v>
      </c>
      <c r="H134" s="45">
        <v>101</v>
      </c>
      <c r="I134" s="109">
        <f t="shared" si="12"/>
        <v>0</v>
      </c>
      <c r="J134" s="132">
        <f t="shared" si="12"/>
        <v>0</v>
      </c>
      <c r="K134" s="110">
        <f t="shared" si="12"/>
        <v>0</v>
      </c>
      <c r="L134" s="109">
        <f t="shared" si="12"/>
        <v>0</v>
      </c>
      <c r="M134"/>
    </row>
    <row r="135" spans="1:13" ht="27.75" hidden="1" customHeight="1">
      <c r="A135" s="60">
        <v>2</v>
      </c>
      <c r="B135" s="61">
        <v>6</v>
      </c>
      <c r="C135" s="60">
        <v>5</v>
      </c>
      <c r="D135" s="60">
        <v>1</v>
      </c>
      <c r="E135" s="52">
        <v>1</v>
      </c>
      <c r="F135" s="69">
        <v>1</v>
      </c>
      <c r="G135" s="60" t="s">
        <v>97</v>
      </c>
      <c r="H135" s="45">
        <v>102</v>
      </c>
      <c r="I135" s="113">
        <v>0</v>
      </c>
      <c r="J135" s="113">
        <v>0</v>
      </c>
      <c r="K135" s="113">
        <v>0</v>
      </c>
      <c r="L135" s="113">
        <v>0</v>
      </c>
      <c r="M135"/>
    </row>
    <row r="136" spans="1:13" ht="27.75" hidden="1" customHeight="1">
      <c r="A136" s="59">
        <v>2</v>
      </c>
      <c r="B136" s="61">
        <v>6</v>
      </c>
      <c r="C136" s="60">
        <v>6</v>
      </c>
      <c r="D136" s="61"/>
      <c r="E136" s="52"/>
      <c r="F136" s="62"/>
      <c r="G136" s="80" t="s">
        <v>98</v>
      </c>
      <c r="H136" s="45">
        <v>103</v>
      </c>
      <c r="I136" s="110">
        <f t="shared" ref="I136:L138" si="13">I137</f>
        <v>0</v>
      </c>
      <c r="J136" s="109">
        <f t="shared" si="13"/>
        <v>0</v>
      </c>
      <c r="K136" s="109">
        <f t="shared" si="13"/>
        <v>0</v>
      </c>
      <c r="L136" s="109">
        <f t="shared" si="13"/>
        <v>0</v>
      </c>
      <c r="M136"/>
    </row>
    <row r="137" spans="1:13" ht="27.75" hidden="1" customHeight="1">
      <c r="A137" s="59">
        <v>2</v>
      </c>
      <c r="B137" s="61">
        <v>6</v>
      </c>
      <c r="C137" s="60">
        <v>6</v>
      </c>
      <c r="D137" s="61">
        <v>1</v>
      </c>
      <c r="E137" s="52"/>
      <c r="F137" s="62"/>
      <c r="G137" s="80" t="s">
        <v>98</v>
      </c>
      <c r="H137" s="45">
        <v>104</v>
      </c>
      <c r="I137" s="109">
        <f t="shared" si="13"/>
        <v>0</v>
      </c>
      <c r="J137" s="109">
        <f t="shared" si="13"/>
        <v>0</v>
      </c>
      <c r="K137" s="109">
        <f t="shared" si="13"/>
        <v>0</v>
      </c>
      <c r="L137" s="109">
        <f t="shared" si="13"/>
        <v>0</v>
      </c>
      <c r="M137"/>
    </row>
    <row r="138" spans="1:13" ht="27.75" hidden="1" customHeight="1">
      <c r="A138" s="59">
        <v>2</v>
      </c>
      <c r="B138" s="61">
        <v>6</v>
      </c>
      <c r="C138" s="60">
        <v>6</v>
      </c>
      <c r="D138" s="61">
        <v>1</v>
      </c>
      <c r="E138" s="52">
        <v>1</v>
      </c>
      <c r="F138" s="62"/>
      <c r="G138" s="80" t="s">
        <v>98</v>
      </c>
      <c r="H138" s="45">
        <v>105</v>
      </c>
      <c r="I138" s="109">
        <f t="shared" si="13"/>
        <v>0</v>
      </c>
      <c r="J138" s="109">
        <f t="shared" si="13"/>
        <v>0</v>
      </c>
      <c r="K138" s="109">
        <f t="shared" si="13"/>
        <v>0</v>
      </c>
      <c r="L138" s="109">
        <f t="shared" si="13"/>
        <v>0</v>
      </c>
      <c r="M138"/>
    </row>
    <row r="139" spans="1:13" ht="27.75" hidden="1" customHeight="1">
      <c r="A139" s="59">
        <v>2</v>
      </c>
      <c r="B139" s="61">
        <v>6</v>
      </c>
      <c r="C139" s="60">
        <v>6</v>
      </c>
      <c r="D139" s="61">
        <v>1</v>
      </c>
      <c r="E139" s="52">
        <v>1</v>
      </c>
      <c r="F139" s="62">
        <v>1</v>
      </c>
      <c r="G139" s="81" t="s">
        <v>98</v>
      </c>
      <c r="H139" s="45">
        <v>106</v>
      </c>
      <c r="I139" s="113">
        <v>0</v>
      </c>
      <c r="J139" s="126">
        <v>0</v>
      </c>
      <c r="K139" s="113">
        <v>0</v>
      </c>
      <c r="L139" s="113">
        <v>0</v>
      </c>
      <c r="M139"/>
    </row>
    <row r="140" spans="1:13" ht="28.5" hidden="1" customHeight="1">
      <c r="A140" s="68">
        <v>2</v>
      </c>
      <c r="B140" s="41">
        <v>7</v>
      </c>
      <c r="C140" s="41"/>
      <c r="D140" s="42"/>
      <c r="E140" s="42"/>
      <c r="F140" s="44"/>
      <c r="G140" s="43" t="s">
        <v>99</v>
      </c>
      <c r="H140" s="45">
        <v>107</v>
      </c>
      <c r="I140" s="110">
        <f>SUM(I141+I146+I154)</f>
        <v>0</v>
      </c>
      <c r="J140" s="132">
        <f>SUM(J141+J146+J154)</f>
        <v>0</v>
      </c>
      <c r="K140" s="110">
        <f>SUM(K141+K146+K154)</f>
        <v>0</v>
      </c>
      <c r="L140" s="109">
        <f>SUM(L141+L146+L154)</f>
        <v>0</v>
      </c>
      <c r="M140"/>
    </row>
    <row r="141" spans="1:13" ht="25.5" hidden="1">
      <c r="A141" s="59">
        <v>2</v>
      </c>
      <c r="B141" s="60">
        <v>7</v>
      </c>
      <c r="C141" s="60">
        <v>1</v>
      </c>
      <c r="D141" s="61"/>
      <c r="E141" s="61"/>
      <c r="F141" s="62"/>
      <c r="G141" s="52" t="s">
        <v>100</v>
      </c>
      <c r="H141" s="45">
        <v>108</v>
      </c>
      <c r="I141" s="110">
        <f t="shared" ref="I141:L142" si="14">I142</f>
        <v>0</v>
      </c>
      <c r="J141" s="132">
        <f t="shared" si="14"/>
        <v>0</v>
      </c>
      <c r="K141" s="110">
        <f t="shared" si="14"/>
        <v>0</v>
      </c>
      <c r="L141" s="109">
        <f t="shared" si="14"/>
        <v>0</v>
      </c>
    </row>
    <row r="142" spans="1:13" ht="24" hidden="1" customHeight="1">
      <c r="A142" s="59">
        <v>2</v>
      </c>
      <c r="B142" s="60">
        <v>7</v>
      </c>
      <c r="C142" s="60">
        <v>1</v>
      </c>
      <c r="D142" s="61">
        <v>1</v>
      </c>
      <c r="E142" s="61"/>
      <c r="F142" s="62"/>
      <c r="G142" s="52" t="s">
        <v>100</v>
      </c>
      <c r="H142" s="45">
        <v>109</v>
      </c>
      <c r="I142" s="110">
        <f t="shared" si="14"/>
        <v>0</v>
      </c>
      <c r="J142" s="132">
        <f t="shared" si="14"/>
        <v>0</v>
      </c>
      <c r="K142" s="110">
        <f t="shared" si="14"/>
        <v>0</v>
      </c>
      <c r="L142" s="109">
        <f t="shared" si="14"/>
        <v>0</v>
      </c>
      <c r="M142"/>
    </row>
    <row r="143" spans="1:13" ht="28.5" hidden="1" customHeight="1">
      <c r="A143" s="59">
        <v>2</v>
      </c>
      <c r="B143" s="60">
        <v>7</v>
      </c>
      <c r="C143" s="60">
        <v>1</v>
      </c>
      <c r="D143" s="61">
        <v>1</v>
      </c>
      <c r="E143" s="61">
        <v>1</v>
      </c>
      <c r="F143" s="62"/>
      <c r="G143" s="52" t="s">
        <v>100</v>
      </c>
      <c r="H143" s="45">
        <v>110</v>
      </c>
      <c r="I143" s="110">
        <f>SUM(I144:I145)</f>
        <v>0</v>
      </c>
      <c r="J143" s="132">
        <f>SUM(J144:J145)</f>
        <v>0</v>
      </c>
      <c r="K143" s="110">
        <f>SUM(K144:K145)</f>
        <v>0</v>
      </c>
      <c r="L143" s="109">
        <f>SUM(L144:L145)</f>
        <v>0</v>
      </c>
      <c r="M143"/>
    </row>
    <row r="144" spans="1:13" ht="26.25" hidden="1" customHeight="1">
      <c r="A144" s="67">
        <v>2</v>
      </c>
      <c r="B144" s="49">
        <v>7</v>
      </c>
      <c r="C144" s="67">
        <v>1</v>
      </c>
      <c r="D144" s="60">
        <v>1</v>
      </c>
      <c r="E144" s="48">
        <v>1</v>
      </c>
      <c r="F144" s="50">
        <v>1</v>
      </c>
      <c r="G144" s="56" t="s">
        <v>101</v>
      </c>
      <c r="H144" s="45">
        <v>111</v>
      </c>
      <c r="I144" s="127">
        <v>0</v>
      </c>
      <c r="J144" s="127">
        <v>0</v>
      </c>
      <c r="K144" s="127">
        <v>0</v>
      </c>
      <c r="L144" s="127">
        <v>0</v>
      </c>
      <c r="M144"/>
    </row>
    <row r="145" spans="1:13" ht="24" hidden="1" customHeight="1">
      <c r="A145" s="60">
        <v>2</v>
      </c>
      <c r="B145" s="60">
        <v>7</v>
      </c>
      <c r="C145" s="59">
        <v>1</v>
      </c>
      <c r="D145" s="60">
        <v>1</v>
      </c>
      <c r="E145" s="61">
        <v>1</v>
      </c>
      <c r="F145" s="62">
        <v>2</v>
      </c>
      <c r="G145" s="52" t="s">
        <v>102</v>
      </c>
      <c r="H145" s="45">
        <v>112</v>
      </c>
      <c r="I145" s="112">
        <v>0</v>
      </c>
      <c r="J145" s="112">
        <v>0</v>
      </c>
      <c r="K145" s="112">
        <v>0</v>
      </c>
      <c r="L145" s="112">
        <v>0</v>
      </c>
      <c r="M145"/>
    </row>
    <row r="146" spans="1:13" ht="25.5" hidden="1" customHeight="1">
      <c r="A146" s="73">
        <v>2</v>
      </c>
      <c r="B146" s="74">
        <v>7</v>
      </c>
      <c r="C146" s="73">
        <v>2</v>
      </c>
      <c r="D146" s="74"/>
      <c r="E146" s="75"/>
      <c r="F146" s="87"/>
      <c r="G146" s="72" t="s">
        <v>103</v>
      </c>
      <c r="H146" s="45">
        <v>113</v>
      </c>
      <c r="I146" s="122">
        <f t="shared" ref="I146:L147" si="15">I147</f>
        <v>0</v>
      </c>
      <c r="J146" s="121">
        <f t="shared" si="15"/>
        <v>0</v>
      </c>
      <c r="K146" s="122">
        <f t="shared" si="15"/>
        <v>0</v>
      </c>
      <c r="L146" s="114">
        <f t="shared" si="15"/>
        <v>0</v>
      </c>
      <c r="M146"/>
    </row>
    <row r="147" spans="1:13" ht="25.5" hidden="1" customHeight="1">
      <c r="A147" s="59">
        <v>2</v>
      </c>
      <c r="B147" s="60">
        <v>7</v>
      </c>
      <c r="C147" s="59">
        <v>2</v>
      </c>
      <c r="D147" s="60">
        <v>1</v>
      </c>
      <c r="E147" s="61"/>
      <c r="F147" s="62"/>
      <c r="G147" s="52" t="s">
        <v>104</v>
      </c>
      <c r="H147" s="45">
        <v>114</v>
      </c>
      <c r="I147" s="110">
        <f t="shared" si="15"/>
        <v>0</v>
      </c>
      <c r="J147" s="132">
        <f t="shared" si="15"/>
        <v>0</v>
      </c>
      <c r="K147" s="110">
        <f t="shared" si="15"/>
        <v>0</v>
      </c>
      <c r="L147" s="109">
        <f t="shared" si="15"/>
        <v>0</v>
      </c>
      <c r="M147"/>
    </row>
    <row r="148" spans="1:13" ht="25.5" hidden="1" customHeight="1">
      <c r="A148" s="59">
        <v>2</v>
      </c>
      <c r="B148" s="60">
        <v>7</v>
      </c>
      <c r="C148" s="59">
        <v>2</v>
      </c>
      <c r="D148" s="60">
        <v>1</v>
      </c>
      <c r="E148" s="61">
        <v>1</v>
      </c>
      <c r="F148" s="62"/>
      <c r="G148" s="52" t="s">
        <v>104</v>
      </c>
      <c r="H148" s="45">
        <v>115</v>
      </c>
      <c r="I148" s="110">
        <f>SUM(I149:I150)</f>
        <v>0</v>
      </c>
      <c r="J148" s="132">
        <f>SUM(J149:J150)</f>
        <v>0</v>
      </c>
      <c r="K148" s="110">
        <f>SUM(K149:K150)</f>
        <v>0</v>
      </c>
      <c r="L148" s="109">
        <f>SUM(L149:L150)</f>
        <v>0</v>
      </c>
      <c r="M148"/>
    </row>
    <row r="149" spans="1:13" ht="23.25" hidden="1" customHeight="1">
      <c r="A149" s="59">
        <v>2</v>
      </c>
      <c r="B149" s="60">
        <v>7</v>
      </c>
      <c r="C149" s="59">
        <v>2</v>
      </c>
      <c r="D149" s="60">
        <v>1</v>
      </c>
      <c r="E149" s="61">
        <v>1</v>
      </c>
      <c r="F149" s="62">
        <v>1</v>
      </c>
      <c r="G149" s="52" t="s">
        <v>105</v>
      </c>
      <c r="H149" s="45">
        <v>116</v>
      </c>
      <c r="I149" s="112">
        <v>0</v>
      </c>
      <c r="J149" s="112">
        <v>0</v>
      </c>
      <c r="K149" s="112">
        <v>0</v>
      </c>
      <c r="L149" s="112">
        <v>0</v>
      </c>
      <c r="M149"/>
    </row>
    <row r="150" spans="1:13" ht="26.25" hidden="1" customHeight="1">
      <c r="A150" s="59">
        <v>2</v>
      </c>
      <c r="B150" s="60">
        <v>7</v>
      </c>
      <c r="C150" s="59">
        <v>2</v>
      </c>
      <c r="D150" s="60">
        <v>1</v>
      </c>
      <c r="E150" s="61">
        <v>1</v>
      </c>
      <c r="F150" s="62">
        <v>2</v>
      </c>
      <c r="G150" s="52" t="s">
        <v>106</v>
      </c>
      <c r="H150" s="45">
        <v>117</v>
      </c>
      <c r="I150" s="112">
        <v>0</v>
      </c>
      <c r="J150" s="112">
        <v>0</v>
      </c>
      <c r="K150" s="112">
        <v>0</v>
      </c>
      <c r="L150" s="112">
        <v>0</v>
      </c>
      <c r="M150"/>
    </row>
    <row r="151" spans="1:13" ht="27.75" hidden="1" customHeight="1">
      <c r="A151" s="59">
        <v>2</v>
      </c>
      <c r="B151" s="60">
        <v>7</v>
      </c>
      <c r="C151" s="59">
        <v>2</v>
      </c>
      <c r="D151" s="60">
        <v>2</v>
      </c>
      <c r="E151" s="61"/>
      <c r="F151" s="62"/>
      <c r="G151" s="52" t="s">
        <v>107</v>
      </c>
      <c r="H151" s="45">
        <v>118</v>
      </c>
      <c r="I151" s="110">
        <f>I152</f>
        <v>0</v>
      </c>
      <c r="J151" s="110">
        <f>J152</f>
        <v>0</v>
      </c>
      <c r="K151" s="110">
        <f>K152</f>
        <v>0</v>
      </c>
      <c r="L151" s="110">
        <f>L152</f>
        <v>0</v>
      </c>
      <c r="M151"/>
    </row>
    <row r="152" spans="1:13" ht="24.75" hidden="1" customHeight="1">
      <c r="A152" s="59">
        <v>2</v>
      </c>
      <c r="B152" s="60">
        <v>7</v>
      </c>
      <c r="C152" s="59">
        <v>2</v>
      </c>
      <c r="D152" s="60">
        <v>2</v>
      </c>
      <c r="E152" s="61">
        <v>1</v>
      </c>
      <c r="F152" s="62"/>
      <c r="G152" s="52" t="s">
        <v>107</v>
      </c>
      <c r="H152" s="45">
        <v>119</v>
      </c>
      <c r="I152" s="110">
        <f>SUM(I153)</f>
        <v>0</v>
      </c>
      <c r="J152" s="110">
        <f>SUM(J153)</f>
        <v>0</v>
      </c>
      <c r="K152" s="110">
        <f>SUM(K153)</f>
        <v>0</v>
      </c>
      <c r="L152" s="110">
        <f>SUM(L153)</f>
        <v>0</v>
      </c>
      <c r="M152"/>
    </row>
    <row r="153" spans="1:13" ht="27" hidden="1" customHeight="1">
      <c r="A153" s="59">
        <v>2</v>
      </c>
      <c r="B153" s="60">
        <v>7</v>
      </c>
      <c r="C153" s="59">
        <v>2</v>
      </c>
      <c r="D153" s="60">
        <v>2</v>
      </c>
      <c r="E153" s="61">
        <v>1</v>
      </c>
      <c r="F153" s="62">
        <v>1</v>
      </c>
      <c r="G153" s="52" t="s">
        <v>107</v>
      </c>
      <c r="H153" s="45">
        <v>120</v>
      </c>
      <c r="I153" s="112">
        <v>0</v>
      </c>
      <c r="J153" s="112">
        <v>0</v>
      </c>
      <c r="K153" s="112">
        <v>0</v>
      </c>
      <c r="L153" s="112">
        <v>0</v>
      </c>
      <c r="M153"/>
    </row>
    <row r="154" spans="1:13" hidden="1">
      <c r="A154" s="59">
        <v>2</v>
      </c>
      <c r="B154" s="60">
        <v>7</v>
      </c>
      <c r="C154" s="59">
        <v>3</v>
      </c>
      <c r="D154" s="60"/>
      <c r="E154" s="61"/>
      <c r="F154" s="62"/>
      <c r="G154" s="52" t="s">
        <v>108</v>
      </c>
      <c r="H154" s="45">
        <v>121</v>
      </c>
      <c r="I154" s="110">
        <f t="shared" ref="I154:L155" si="16">I155</f>
        <v>0</v>
      </c>
      <c r="J154" s="132">
        <f t="shared" si="16"/>
        <v>0</v>
      </c>
      <c r="K154" s="110">
        <f t="shared" si="16"/>
        <v>0</v>
      </c>
      <c r="L154" s="109">
        <f t="shared" si="16"/>
        <v>0</v>
      </c>
    </row>
    <row r="155" spans="1:13" hidden="1">
      <c r="A155" s="73">
        <v>2</v>
      </c>
      <c r="B155" s="84">
        <v>7</v>
      </c>
      <c r="C155" s="82">
        <v>3</v>
      </c>
      <c r="D155" s="84">
        <v>1</v>
      </c>
      <c r="E155" s="85"/>
      <c r="F155" s="86"/>
      <c r="G155" s="78" t="s">
        <v>108</v>
      </c>
      <c r="H155" s="45">
        <v>122</v>
      </c>
      <c r="I155" s="116">
        <f t="shared" si="16"/>
        <v>0</v>
      </c>
      <c r="J155" s="125">
        <f t="shared" si="16"/>
        <v>0</v>
      </c>
      <c r="K155" s="116">
        <f t="shared" si="16"/>
        <v>0</v>
      </c>
      <c r="L155" s="115">
        <f t="shared" si="16"/>
        <v>0</v>
      </c>
    </row>
    <row r="156" spans="1:13" hidden="1">
      <c r="A156" s="59">
        <v>2</v>
      </c>
      <c r="B156" s="60">
        <v>7</v>
      </c>
      <c r="C156" s="59">
        <v>3</v>
      </c>
      <c r="D156" s="60">
        <v>1</v>
      </c>
      <c r="E156" s="61">
        <v>1</v>
      </c>
      <c r="F156" s="62"/>
      <c r="G156" s="52" t="s">
        <v>108</v>
      </c>
      <c r="H156" s="45">
        <v>123</v>
      </c>
      <c r="I156" s="110">
        <f>SUM(I157:I158)</f>
        <v>0</v>
      </c>
      <c r="J156" s="132">
        <f>SUM(J157:J158)</f>
        <v>0</v>
      </c>
      <c r="K156" s="110">
        <f>SUM(K157:K158)</f>
        <v>0</v>
      </c>
      <c r="L156" s="109">
        <f>SUM(L157:L158)</f>
        <v>0</v>
      </c>
    </row>
    <row r="157" spans="1:13" hidden="1">
      <c r="A157" s="67">
        <v>2</v>
      </c>
      <c r="B157" s="49">
        <v>7</v>
      </c>
      <c r="C157" s="67">
        <v>3</v>
      </c>
      <c r="D157" s="49">
        <v>1</v>
      </c>
      <c r="E157" s="48">
        <v>1</v>
      </c>
      <c r="F157" s="50">
        <v>1</v>
      </c>
      <c r="G157" s="56" t="s">
        <v>109</v>
      </c>
      <c r="H157" s="45">
        <v>124</v>
      </c>
      <c r="I157" s="127">
        <v>0</v>
      </c>
      <c r="J157" s="127">
        <v>0</v>
      </c>
      <c r="K157" s="127">
        <v>0</v>
      </c>
      <c r="L157" s="127">
        <v>0</v>
      </c>
    </row>
    <row r="158" spans="1:13" ht="25.5" hidden="1" customHeight="1">
      <c r="A158" s="59">
        <v>2</v>
      </c>
      <c r="B158" s="60">
        <v>7</v>
      </c>
      <c r="C158" s="59">
        <v>3</v>
      </c>
      <c r="D158" s="60">
        <v>1</v>
      </c>
      <c r="E158" s="61">
        <v>1</v>
      </c>
      <c r="F158" s="62">
        <v>2</v>
      </c>
      <c r="G158" s="52" t="s">
        <v>110</v>
      </c>
      <c r="H158" s="45">
        <v>125</v>
      </c>
      <c r="I158" s="112">
        <v>0</v>
      </c>
      <c r="J158" s="113">
        <v>0</v>
      </c>
      <c r="K158" s="113">
        <v>0</v>
      </c>
      <c r="L158" s="113">
        <v>0</v>
      </c>
      <c r="M158"/>
    </row>
    <row r="159" spans="1:13" ht="24" hidden="1" customHeight="1">
      <c r="A159" s="68">
        <v>2</v>
      </c>
      <c r="B159" s="68">
        <v>8</v>
      </c>
      <c r="C159" s="41"/>
      <c r="D159" s="55"/>
      <c r="E159" s="47"/>
      <c r="F159" s="83"/>
      <c r="G159" s="51" t="s">
        <v>111</v>
      </c>
      <c r="H159" s="45">
        <v>126</v>
      </c>
      <c r="I159" s="120">
        <f>I160</f>
        <v>0</v>
      </c>
      <c r="J159" s="119">
        <f>J160</f>
        <v>0</v>
      </c>
      <c r="K159" s="120">
        <f>K160</f>
        <v>0</v>
      </c>
      <c r="L159" s="118">
        <f>L160</f>
        <v>0</v>
      </c>
      <c r="M159"/>
    </row>
    <row r="160" spans="1:13" ht="21.75" hidden="1" customHeight="1">
      <c r="A160" s="73">
        <v>2</v>
      </c>
      <c r="B160" s="73">
        <v>8</v>
      </c>
      <c r="C160" s="73">
        <v>1</v>
      </c>
      <c r="D160" s="74"/>
      <c r="E160" s="75"/>
      <c r="F160" s="87"/>
      <c r="G160" s="56" t="s">
        <v>111</v>
      </c>
      <c r="H160" s="45">
        <v>127</v>
      </c>
      <c r="I160" s="120">
        <f>I161+I166</f>
        <v>0</v>
      </c>
      <c r="J160" s="119">
        <f>J161+J166</f>
        <v>0</v>
      </c>
      <c r="K160" s="120">
        <f>K161+K166</f>
        <v>0</v>
      </c>
      <c r="L160" s="118">
        <f>L161+L166</f>
        <v>0</v>
      </c>
      <c r="M160"/>
    </row>
    <row r="161" spans="1:13" ht="27" hidden="1" customHeight="1">
      <c r="A161" s="59">
        <v>2</v>
      </c>
      <c r="B161" s="60">
        <v>8</v>
      </c>
      <c r="C161" s="52">
        <v>1</v>
      </c>
      <c r="D161" s="60">
        <v>1</v>
      </c>
      <c r="E161" s="61"/>
      <c r="F161" s="62"/>
      <c r="G161" s="52" t="s">
        <v>112</v>
      </c>
      <c r="H161" s="45">
        <v>128</v>
      </c>
      <c r="I161" s="110">
        <f>I162</f>
        <v>0</v>
      </c>
      <c r="J161" s="132">
        <f>J162</f>
        <v>0</v>
      </c>
      <c r="K161" s="110">
        <f>K162</f>
        <v>0</v>
      </c>
      <c r="L161" s="109">
        <f>L162</f>
        <v>0</v>
      </c>
      <c r="M161"/>
    </row>
    <row r="162" spans="1:13" ht="23.25" hidden="1" customHeight="1">
      <c r="A162" s="59">
        <v>2</v>
      </c>
      <c r="B162" s="60">
        <v>8</v>
      </c>
      <c r="C162" s="56">
        <v>1</v>
      </c>
      <c r="D162" s="49">
        <v>1</v>
      </c>
      <c r="E162" s="48">
        <v>1</v>
      </c>
      <c r="F162" s="50"/>
      <c r="G162" s="52" t="s">
        <v>112</v>
      </c>
      <c r="H162" s="45">
        <v>129</v>
      </c>
      <c r="I162" s="120">
        <f>SUM(I163:I165)</f>
        <v>0</v>
      </c>
      <c r="J162" s="120">
        <f>SUM(J163:J165)</f>
        <v>0</v>
      </c>
      <c r="K162" s="120">
        <f>SUM(K163:K165)</f>
        <v>0</v>
      </c>
      <c r="L162" s="120">
        <f>SUM(L163:L165)</f>
        <v>0</v>
      </c>
      <c r="M162"/>
    </row>
    <row r="163" spans="1:13" ht="23.25" hidden="1" customHeight="1">
      <c r="A163" s="60">
        <v>2</v>
      </c>
      <c r="B163" s="49">
        <v>8</v>
      </c>
      <c r="C163" s="52">
        <v>1</v>
      </c>
      <c r="D163" s="60">
        <v>1</v>
      </c>
      <c r="E163" s="61">
        <v>1</v>
      </c>
      <c r="F163" s="62">
        <v>1</v>
      </c>
      <c r="G163" s="52" t="s">
        <v>113</v>
      </c>
      <c r="H163" s="45">
        <v>130</v>
      </c>
      <c r="I163" s="112">
        <v>0</v>
      </c>
      <c r="J163" s="112">
        <v>0</v>
      </c>
      <c r="K163" s="112">
        <v>0</v>
      </c>
      <c r="L163" s="112">
        <v>0</v>
      </c>
      <c r="M163"/>
    </row>
    <row r="164" spans="1:13" ht="27" hidden="1" customHeight="1">
      <c r="A164" s="73">
        <v>2</v>
      </c>
      <c r="B164" s="84">
        <v>8</v>
      </c>
      <c r="C164" s="78">
        <v>1</v>
      </c>
      <c r="D164" s="84">
        <v>1</v>
      </c>
      <c r="E164" s="85">
        <v>1</v>
      </c>
      <c r="F164" s="86">
        <v>2</v>
      </c>
      <c r="G164" s="78" t="s">
        <v>114</v>
      </c>
      <c r="H164" s="45">
        <v>131</v>
      </c>
      <c r="I164" s="128">
        <v>0</v>
      </c>
      <c r="J164" s="128">
        <v>0</v>
      </c>
      <c r="K164" s="128">
        <v>0</v>
      </c>
      <c r="L164" s="128">
        <v>0</v>
      </c>
      <c r="M164"/>
    </row>
    <row r="165" spans="1:13" hidden="1">
      <c r="A165" s="73">
        <v>2</v>
      </c>
      <c r="B165" s="84">
        <v>8</v>
      </c>
      <c r="C165" s="78">
        <v>1</v>
      </c>
      <c r="D165" s="84">
        <v>1</v>
      </c>
      <c r="E165" s="85">
        <v>1</v>
      </c>
      <c r="F165" s="86">
        <v>3</v>
      </c>
      <c r="G165" s="78" t="s">
        <v>115</v>
      </c>
      <c r="H165" s="45">
        <v>132</v>
      </c>
      <c r="I165" s="128">
        <v>0</v>
      </c>
      <c r="J165" s="129">
        <v>0</v>
      </c>
      <c r="K165" s="128">
        <v>0</v>
      </c>
      <c r="L165" s="117">
        <v>0</v>
      </c>
    </row>
    <row r="166" spans="1:13" ht="23.25" hidden="1" customHeight="1">
      <c r="A166" s="59">
        <v>2</v>
      </c>
      <c r="B166" s="60">
        <v>8</v>
      </c>
      <c r="C166" s="52">
        <v>1</v>
      </c>
      <c r="D166" s="60">
        <v>2</v>
      </c>
      <c r="E166" s="61"/>
      <c r="F166" s="62"/>
      <c r="G166" s="52" t="s">
        <v>116</v>
      </c>
      <c r="H166" s="45">
        <v>133</v>
      </c>
      <c r="I166" s="110">
        <f t="shared" ref="I166:L167" si="17">I167</f>
        <v>0</v>
      </c>
      <c r="J166" s="132">
        <f t="shared" si="17"/>
        <v>0</v>
      </c>
      <c r="K166" s="110">
        <f t="shared" si="17"/>
        <v>0</v>
      </c>
      <c r="L166" s="109">
        <f t="shared" si="17"/>
        <v>0</v>
      </c>
      <c r="M166"/>
    </row>
    <row r="167" spans="1:13" hidden="1">
      <c r="A167" s="59">
        <v>2</v>
      </c>
      <c r="B167" s="60">
        <v>8</v>
      </c>
      <c r="C167" s="52">
        <v>1</v>
      </c>
      <c r="D167" s="60">
        <v>2</v>
      </c>
      <c r="E167" s="61">
        <v>1</v>
      </c>
      <c r="F167" s="62"/>
      <c r="G167" s="52" t="s">
        <v>116</v>
      </c>
      <c r="H167" s="45">
        <v>134</v>
      </c>
      <c r="I167" s="110">
        <f t="shared" si="17"/>
        <v>0</v>
      </c>
      <c r="J167" s="132">
        <f t="shared" si="17"/>
        <v>0</v>
      </c>
      <c r="K167" s="110">
        <f t="shared" si="17"/>
        <v>0</v>
      </c>
      <c r="L167" s="109">
        <f t="shared" si="17"/>
        <v>0</v>
      </c>
    </row>
    <row r="168" spans="1:13" hidden="1">
      <c r="A168" s="73">
        <v>2</v>
      </c>
      <c r="B168" s="74">
        <v>8</v>
      </c>
      <c r="C168" s="72">
        <v>1</v>
      </c>
      <c r="D168" s="74">
        <v>2</v>
      </c>
      <c r="E168" s="75">
        <v>1</v>
      </c>
      <c r="F168" s="87">
        <v>1</v>
      </c>
      <c r="G168" s="52" t="s">
        <v>116</v>
      </c>
      <c r="H168" s="45">
        <v>135</v>
      </c>
      <c r="I168" s="130">
        <v>0</v>
      </c>
      <c r="J168" s="113">
        <v>0</v>
      </c>
      <c r="K168" s="113">
        <v>0</v>
      </c>
      <c r="L168" s="113">
        <v>0</v>
      </c>
    </row>
    <row r="169" spans="1:13" ht="39.75" hidden="1" customHeight="1">
      <c r="A169" s="68">
        <v>2</v>
      </c>
      <c r="B169" s="41">
        <v>9</v>
      </c>
      <c r="C169" s="43"/>
      <c r="D169" s="41"/>
      <c r="E169" s="42"/>
      <c r="F169" s="44"/>
      <c r="G169" s="43" t="s">
        <v>117</v>
      </c>
      <c r="H169" s="45">
        <v>136</v>
      </c>
      <c r="I169" s="110">
        <f>I170+I174</f>
        <v>0</v>
      </c>
      <c r="J169" s="132">
        <f>J170+J174</f>
        <v>0</v>
      </c>
      <c r="K169" s="110">
        <f>K170+K174</f>
        <v>0</v>
      </c>
      <c r="L169" s="109">
        <f>L170+L174</f>
        <v>0</v>
      </c>
      <c r="M169"/>
    </row>
    <row r="170" spans="1:13" s="72" customFormat="1" ht="39" hidden="1" customHeight="1">
      <c r="A170" s="59">
        <v>2</v>
      </c>
      <c r="B170" s="60">
        <v>9</v>
      </c>
      <c r="C170" s="52">
        <v>1</v>
      </c>
      <c r="D170" s="60"/>
      <c r="E170" s="61"/>
      <c r="F170" s="62"/>
      <c r="G170" s="52" t="s">
        <v>118</v>
      </c>
      <c r="H170" s="45">
        <v>137</v>
      </c>
      <c r="I170" s="110">
        <f t="shared" ref="I170:L172" si="18">I171</f>
        <v>0</v>
      </c>
      <c r="J170" s="132">
        <f t="shared" si="18"/>
        <v>0</v>
      </c>
      <c r="K170" s="110">
        <f t="shared" si="18"/>
        <v>0</v>
      </c>
      <c r="L170" s="109">
        <f t="shared" si="18"/>
        <v>0</v>
      </c>
    </row>
    <row r="171" spans="1:13" ht="42.75" hidden="1" customHeight="1">
      <c r="A171" s="67">
        <v>2</v>
      </c>
      <c r="B171" s="49">
        <v>9</v>
      </c>
      <c r="C171" s="56">
        <v>1</v>
      </c>
      <c r="D171" s="49">
        <v>1</v>
      </c>
      <c r="E171" s="48"/>
      <c r="F171" s="50"/>
      <c r="G171" s="52" t="s">
        <v>118</v>
      </c>
      <c r="H171" s="45">
        <v>138</v>
      </c>
      <c r="I171" s="120">
        <f t="shared" si="18"/>
        <v>0</v>
      </c>
      <c r="J171" s="119">
        <f t="shared" si="18"/>
        <v>0</v>
      </c>
      <c r="K171" s="120">
        <f t="shared" si="18"/>
        <v>0</v>
      </c>
      <c r="L171" s="118">
        <f t="shared" si="18"/>
        <v>0</v>
      </c>
      <c r="M171"/>
    </row>
    <row r="172" spans="1:13" ht="38.25" hidden="1" customHeight="1">
      <c r="A172" s="59">
        <v>2</v>
      </c>
      <c r="B172" s="60">
        <v>9</v>
      </c>
      <c r="C172" s="59">
        <v>1</v>
      </c>
      <c r="D172" s="60">
        <v>1</v>
      </c>
      <c r="E172" s="61">
        <v>1</v>
      </c>
      <c r="F172" s="62"/>
      <c r="G172" s="52" t="s">
        <v>118</v>
      </c>
      <c r="H172" s="45">
        <v>139</v>
      </c>
      <c r="I172" s="110">
        <f t="shared" si="18"/>
        <v>0</v>
      </c>
      <c r="J172" s="132">
        <f t="shared" si="18"/>
        <v>0</v>
      </c>
      <c r="K172" s="110">
        <f t="shared" si="18"/>
        <v>0</v>
      </c>
      <c r="L172" s="109">
        <f t="shared" si="18"/>
        <v>0</v>
      </c>
      <c r="M172"/>
    </row>
    <row r="173" spans="1:13" ht="38.25" hidden="1" customHeight="1">
      <c r="A173" s="67">
        <v>2</v>
      </c>
      <c r="B173" s="49">
        <v>9</v>
      </c>
      <c r="C173" s="49">
        <v>1</v>
      </c>
      <c r="D173" s="49">
        <v>1</v>
      </c>
      <c r="E173" s="48">
        <v>1</v>
      </c>
      <c r="F173" s="50">
        <v>1</v>
      </c>
      <c r="G173" s="52" t="s">
        <v>118</v>
      </c>
      <c r="H173" s="45">
        <v>140</v>
      </c>
      <c r="I173" s="127">
        <v>0</v>
      </c>
      <c r="J173" s="127">
        <v>0</v>
      </c>
      <c r="K173" s="127">
        <v>0</v>
      </c>
      <c r="L173" s="127">
        <v>0</v>
      </c>
      <c r="M173"/>
    </row>
    <row r="174" spans="1:13" ht="41.25" hidden="1" customHeight="1">
      <c r="A174" s="59">
        <v>2</v>
      </c>
      <c r="B174" s="60">
        <v>9</v>
      </c>
      <c r="C174" s="60">
        <v>2</v>
      </c>
      <c r="D174" s="60"/>
      <c r="E174" s="61"/>
      <c r="F174" s="62"/>
      <c r="G174" s="52" t="s">
        <v>119</v>
      </c>
      <c r="H174" s="45">
        <v>141</v>
      </c>
      <c r="I174" s="110">
        <f>SUM(I175+I180)</f>
        <v>0</v>
      </c>
      <c r="J174" s="110">
        <f>SUM(J175+J180)</f>
        <v>0</v>
      </c>
      <c r="K174" s="110">
        <f>SUM(K175+K180)</f>
        <v>0</v>
      </c>
      <c r="L174" s="110">
        <f>SUM(L175+L180)</f>
        <v>0</v>
      </c>
      <c r="M174"/>
    </row>
    <row r="175" spans="1:13" ht="44.25" hidden="1" customHeight="1">
      <c r="A175" s="59">
        <v>2</v>
      </c>
      <c r="B175" s="60">
        <v>9</v>
      </c>
      <c r="C175" s="60">
        <v>2</v>
      </c>
      <c r="D175" s="49">
        <v>1</v>
      </c>
      <c r="E175" s="48"/>
      <c r="F175" s="50"/>
      <c r="G175" s="56" t="s">
        <v>120</v>
      </c>
      <c r="H175" s="45">
        <v>142</v>
      </c>
      <c r="I175" s="120">
        <f>I176</f>
        <v>0</v>
      </c>
      <c r="J175" s="119">
        <f>J176</f>
        <v>0</v>
      </c>
      <c r="K175" s="120">
        <f>K176</f>
        <v>0</v>
      </c>
      <c r="L175" s="118">
        <f>L176</f>
        <v>0</v>
      </c>
      <c r="M175"/>
    </row>
    <row r="176" spans="1:13" ht="40.5" hidden="1" customHeight="1">
      <c r="A176" s="67">
        <v>2</v>
      </c>
      <c r="B176" s="49">
        <v>9</v>
      </c>
      <c r="C176" s="49">
        <v>2</v>
      </c>
      <c r="D176" s="60">
        <v>1</v>
      </c>
      <c r="E176" s="61">
        <v>1</v>
      </c>
      <c r="F176" s="62"/>
      <c r="G176" s="56" t="s">
        <v>120</v>
      </c>
      <c r="H176" s="45">
        <v>143</v>
      </c>
      <c r="I176" s="110">
        <f>SUM(I177:I179)</f>
        <v>0</v>
      </c>
      <c r="J176" s="132">
        <f>SUM(J177:J179)</f>
        <v>0</v>
      </c>
      <c r="K176" s="110">
        <f>SUM(K177:K179)</f>
        <v>0</v>
      </c>
      <c r="L176" s="109">
        <f>SUM(L177:L179)</f>
        <v>0</v>
      </c>
      <c r="M176"/>
    </row>
    <row r="177" spans="1:13" ht="53.25" hidden="1" customHeight="1">
      <c r="A177" s="73">
        <v>2</v>
      </c>
      <c r="B177" s="84">
        <v>9</v>
      </c>
      <c r="C177" s="84">
        <v>2</v>
      </c>
      <c r="D177" s="84">
        <v>1</v>
      </c>
      <c r="E177" s="85">
        <v>1</v>
      </c>
      <c r="F177" s="86">
        <v>1</v>
      </c>
      <c r="G177" s="56" t="s">
        <v>121</v>
      </c>
      <c r="H177" s="45">
        <v>144</v>
      </c>
      <c r="I177" s="128">
        <v>0</v>
      </c>
      <c r="J177" s="111">
        <v>0</v>
      </c>
      <c r="K177" s="111">
        <v>0</v>
      </c>
      <c r="L177" s="111">
        <v>0</v>
      </c>
      <c r="M177"/>
    </row>
    <row r="178" spans="1:13" ht="51.75" hidden="1" customHeight="1">
      <c r="A178" s="59">
        <v>2</v>
      </c>
      <c r="B178" s="60">
        <v>9</v>
      </c>
      <c r="C178" s="60">
        <v>2</v>
      </c>
      <c r="D178" s="60">
        <v>1</v>
      </c>
      <c r="E178" s="61">
        <v>1</v>
      </c>
      <c r="F178" s="62">
        <v>2</v>
      </c>
      <c r="G178" s="56" t="s">
        <v>122</v>
      </c>
      <c r="H178" s="45">
        <v>145</v>
      </c>
      <c r="I178" s="112">
        <v>0</v>
      </c>
      <c r="J178" s="131">
        <v>0</v>
      </c>
      <c r="K178" s="131">
        <v>0</v>
      </c>
      <c r="L178" s="131">
        <v>0</v>
      </c>
      <c r="M178"/>
    </row>
    <row r="179" spans="1:13" ht="54.75" hidden="1" customHeight="1">
      <c r="A179" s="59">
        <v>2</v>
      </c>
      <c r="B179" s="60">
        <v>9</v>
      </c>
      <c r="C179" s="60">
        <v>2</v>
      </c>
      <c r="D179" s="60">
        <v>1</v>
      </c>
      <c r="E179" s="61">
        <v>1</v>
      </c>
      <c r="F179" s="62">
        <v>3</v>
      </c>
      <c r="G179" s="56" t="s">
        <v>123</v>
      </c>
      <c r="H179" s="45">
        <v>146</v>
      </c>
      <c r="I179" s="112">
        <v>0</v>
      </c>
      <c r="J179" s="112">
        <v>0</v>
      </c>
      <c r="K179" s="112">
        <v>0</v>
      </c>
      <c r="L179" s="112">
        <v>0</v>
      </c>
      <c r="M179"/>
    </row>
    <row r="180" spans="1:13" ht="39" hidden="1" customHeight="1">
      <c r="A180" s="88">
        <v>2</v>
      </c>
      <c r="B180" s="88">
        <v>9</v>
      </c>
      <c r="C180" s="88">
        <v>2</v>
      </c>
      <c r="D180" s="88">
        <v>2</v>
      </c>
      <c r="E180" s="88"/>
      <c r="F180" s="88"/>
      <c r="G180" s="52" t="s">
        <v>124</v>
      </c>
      <c r="H180" s="45">
        <v>147</v>
      </c>
      <c r="I180" s="110">
        <f>I181</f>
        <v>0</v>
      </c>
      <c r="J180" s="132">
        <f>J181</f>
        <v>0</v>
      </c>
      <c r="K180" s="110">
        <f>K181</f>
        <v>0</v>
      </c>
      <c r="L180" s="109">
        <f>L181</f>
        <v>0</v>
      </c>
      <c r="M180"/>
    </row>
    <row r="181" spans="1:13" ht="43.5" hidden="1" customHeight="1">
      <c r="A181" s="59">
        <v>2</v>
      </c>
      <c r="B181" s="60">
        <v>9</v>
      </c>
      <c r="C181" s="60">
        <v>2</v>
      </c>
      <c r="D181" s="60">
        <v>2</v>
      </c>
      <c r="E181" s="61">
        <v>1</v>
      </c>
      <c r="F181" s="62"/>
      <c r="G181" s="56" t="s">
        <v>125</v>
      </c>
      <c r="H181" s="45">
        <v>148</v>
      </c>
      <c r="I181" s="120">
        <f>SUM(I182:I184)</f>
        <v>0</v>
      </c>
      <c r="J181" s="120">
        <f>SUM(J182:J184)</f>
        <v>0</v>
      </c>
      <c r="K181" s="120">
        <f>SUM(K182:K184)</f>
        <v>0</v>
      </c>
      <c r="L181" s="120">
        <f>SUM(L182:L184)</f>
        <v>0</v>
      </c>
      <c r="M181"/>
    </row>
    <row r="182" spans="1:13" ht="54.75" hidden="1" customHeight="1">
      <c r="A182" s="59">
        <v>2</v>
      </c>
      <c r="B182" s="60">
        <v>9</v>
      </c>
      <c r="C182" s="60">
        <v>2</v>
      </c>
      <c r="D182" s="60">
        <v>2</v>
      </c>
      <c r="E182" s="60">
        <v>1</v>
      </c>
      <c r="F182" s="62">
        <v>1</v>
      </c>
      <c r="G182" s="89" t="s">
        <v>126</v>
      </c>
      <c r="H182" s="45">
        <v>149</v>
      </c>
      <c r="I182" s="112">
        <v>0</v>
      </c>
      <c r="J182" s="111">
        <v>0</v>
      </c>
      <c r="K182" s="111">
        <v>0</v>
      </c>
      <c r="L182" s="111">
        <v>0</v>
      </c>
      <c r="M182"/>
    </row>
    <row r="183" spans="1:13" ht="54" hidden="1" customHeight="1">
      <c r="A183" s="74">
        <v>2</v>
      </c>
      <c r="B183" s="72">
        <v>9</v>
      </c>
      <c r="C183" s="74">
        <v>2</v>
      </c>
      <c r="D183" s="75">
        <v>2</v>
      </c>
      <c r="E183" s="75">
        <v>1</v>
      </c>
      <c r="F183" s="87">
        <v>2</v>
      </c>
      <c r="G183" s="72" t="s">
        <v>127</v>
      </c>
      <c r="H183" s="45">
        <v>150</v>
      </c>
      <c r="I183" s="111">
        <v>0</v>
      </c>
      <c r="J183" s="113">
        <v>0</v>
      </c>
      <c r="K183" s="113">
        <v>0</v>
      </c>
      <c r="L183" s="113">
        <v>0</v>
      </c>
      <c r="M183"/>
    </row>
    <row r="184" spans="1:13" ht="54" hidden="1" customHeight="1">
      <c r="A184" s="60">
        <v>2</v>
      </c>
      <c r="B184" s="78">
        <v>9</v>
      </c>
      <c r="C184" s="84">
        <v>2</v>
      </c>
      <c r="D184" s="85">
        <v>2</v>
      </c>
      <c r="E184" s="85">
        <v>1</v>
      </c>
      <c r="F184" s="86">
        <v>3</v>
      </c>
      <c r="G184" s="78" t="s">
        <v>128</v>
      </c>
      <c r="H184" s="45">
        <v>151</v>
      </c>
      <c r="I184" s="131">
        <v>0</v>
      </c>
      <c r="J184" s="131">
        <v>0</v>
      </c>
      <c r="K184" s="131">
        <v>0</v>
      </c>
      <c r="L184" s="131">
        <v>0</v>
      </c>
      <c r="M184"/>
    </row>
    <row r="185" spans="1:13" ht="76.5" hidden="1" customHeight="1">
      <c r="A185" s="41">
        <v>3</v>
      </c>
      <c r="B185" s="43"/>
      <c r="C185" s="41"/>
      <c r="D185" s="42"/>
      <c r="E185" s="42"/>
      <c r="F185" s="44"/>
      <c r="G185" s="77" t="s">
        <v>129</v>
      </c>
      <c r="H185" s="45">
        <v>152</v>
      </c>
      <c r="I185" s="109">
        <f>SUM(I186+I239+I304)</f>
        <v>0</v>
      </c>
      <c r="J185" s="132">
        <f>SUM(J186+J239+J304)</f>
        <v>0</v>
      </c>
      <c r="K185" s="110">
        <f>SUM(K186+K239+K304)</f>
        <v>0</v>
      </c>
      <c r="L185" s="109">
        <f>SUM(L186+L239+L304)</f>
        <v>0</v>
      </c>
      <c r="M185"/>
    </row>
    <row r="186" spans="1:13" ht="34.5" hidden="1" customHeight="1">
      <c r="A186" s="68">
        <v>3</v>
      </c>
      <c r="B186" s="41">
        <v>1</v>
      </c>
      <c r="C186" s="55"/>
      <c r="D186" s="47"/>
      <c r="E186" s="47"/>
      <c r="F186" s="83"/>
      <c r="G186" s="65" t="s">
        <v>130</v>
      </c>
      <c r="H186" s="45">
        <v>153</v>
      </c>
      <c r="I186" s="109">
        <f>SUM(I187+I210+I217+I229+I233)</f>
        <v>0</v>
      </c>
      <c r="J186" s="118">
        <f>SUM(J187+J210+J217+J229+J233)</f>
        <v>0</v>
      </c>
      <c r="K186" s="118">
        <f>SUM(K187+K210+K217+K229+K233)</f>
        <v>0</v>
      </c>
      <c r="L186" s="118">
        <f>SUM(L187+L210+L217+L229+L233)</f>
        <v>0</v>
      </c>
      <c r="M186"/>
    </row>
    <row r="187" spans="1:13" ht="30.75" hidden="1" customHeight="1">
      <c r="A187" s="49">
        <v>3</v>
      </c>
      <c r="B187" s="56">
        <v>1</v>
      </c>
      <c r="C187" s="49">
        <v>1</v>
      </c>
      <c r="D187" s="48"/>
      <c r="E187" s="48"/>
      <c r="F187" s="90"/>
      <c r="G187" s="59" t="s">
        <v>131</v>
      </c>
      <c r="H187" s="45">
        <v>154</v>
      </c>
      <c r="I187" s="118">
        <f>SUM(I188+I191+I196+I202+I207)</f>
        <v>0</v>
      </c>
      <c r="J187" s="132">
        <f>SUM(J188+J191+J196+J202+J207)</f>
        <v>0</v>
      </c>
      <c r="K187" s="110">
        <f>SUM(K188+K191+K196+K202+K207)</f>
        <v>0</v>
      </c>
      <c r="L187" s="109">
        <f>SUM(L188+L191+L196+L202+L207)</f>
        <v>0</v>
      </c>
      <c r="M187"/>
    </row>
    <row r="188" spans="1:13" ht="33" hidden="1" customHeight="1">
      <c r="A188" s="60">
        <v>3</v>
      </c>
      <c r="B188" s="52">
        <v>1</v>
      </c>
      <c r="C188" s="60">
        <v>1</v>
      </c>
      <c r="D188" s="61">
        <v>1</v>
      </c>
      <c r="E188" s="61"/>
      <c r="F188" s="91"/>
      <c r="G188" s="59" t="s">
        <v>132</v>
      </c>
      <c r="H188" s="45">
        <v>155</v>
      </c>
      <c r="I188" s="109">
        <f t="shared" ref="I188:L189" si="19">I189</f>
        <v>0</v>
      </c>
      <c r="J188" s="119">
        <f t="shared" si="19"/>
        <v>0</v>
      </c>
      <c r="K188" s="120">
        <f t="shared" si="19"/>
        <v>0</v>
      </c>
      <c r="L188" s="118">
        <f t="shared" si="19"/>
        <v>0</v>
      </c>
      <c r="M188"/>
    </row>
    <row r="189" spans="1:13" ht="24" hidden="1" customHeight="1">
      <c r="A189" s="60">
        <v>3</v>
      </c>
      <c r="B189" s="52">
        <v>1</v>
      </c>
      <c r="C189" s="60">
        <v>1</v>
      </c>
      <c r="D189" s="61">
        <v>1</v>
      </c>
      <c r="E189" s="61">
        <v>1</v>
      </c>
      <c r="F189" s="69"/>
      <c r="G189" s="59" t="s">
        <v>132</v>
      </c>
      <c r="H189" s="45">
        <v>156</v>
      </c>
      <c r="I189" s="118">
        <f t="shared" si="19"/>
        <v>0</v>
      </c>
      <c r="J189" s="109">
        <f t="shared" si="19"/>
        <v>0</v>
      </c>
      <c r="K189" s="109">
        <f t="shared" si="19"/>
        <v>0</v>
      </c>
      <c r="L189" s="109">
        <f t="shared" si="19"/>
        <v>0</v>
      </c>
      <c r="M189"/>
    </row>
    <row r="190" spans="1:13" ht="31.5" hidden="1" customHeight="1">
      <c r="A190" s="60">
        <v>3</v>
      </c>
      <c r="B190" s="52">
        <v>1</v>
      </c>
      <c r="C190" s="60">
        <v>1</v>
      </c>
      <c r="D190" s="61">
        <v>1</v>
      </c>
      <c r="E190" s="61">
        <v>1</v>
      </c>
      <c r="F190" s="69">
        <v>1</v>
      </c>
      <c r="G190" s="59" t="s">
        <v>132</v>
      </c>
      <c r="H190" s="45">
        <v>157</v>
      </c>
      <c r="I190" s="113">
        <v>0</v>
      </c>
      <c r="J190" s="113">
        <v>0</v>
      </c>
      <c r="K190" s="113">
        <v>0</v>
      </c>
      <c r="L190" s="113">
        <v>0</v>
      </c>
      <c r="M190"/>
    </row>
    <row r="191" spans="1:13" ht="27.75" hidden="1" customHeight="1">
      <c r="A191" s="49">
        <v>3</v>
      </c>
      <c r="B191" s="48">
        <v>1</v>
      </c>
      <c r="C191" s="48">
        <v>1</v>
      </c>
      <c r="D191" s="48">
        <v>2</v>
      </c>
      <c r="E191" s="48"/>
      <c r="F191" s="50"/>
      <c r="G191" s="56" t="s">
        <v>133</v>
      </c>
      <c r="H191" s="45">
        <v>158</v>
      </c>
      <c r="I191" s="118">
        <f>I192</f>
        <v>0</v>
      </c>
      <c r="J191" s="119">
        <f>J192</f>
        <v>0</v>
      </c>
      <c r="K191" s="120">
        <f>K192</f>
        <v>0</v>
      </c>
      <c r="L191" s="118">
        <f>L192</f>
        <v>0</v>
      </c>
      <c r="M191"/>
    </row>
    <row r="192" spans="1:13" ht="27.75" hidden="1" customHeight="1">
      <c r="A192" s="60">
        <v>3</v>
      </c>
      <c r="B192" s="61">
        <v>1</v>
      </c>
      <c r="C192" s="61">
        <v>1</v>
      </c>
      <c r="D192" s="61">
        <v>2</v>
      </c>
      <c r="E192" s="61">
        <v>1</v>
      </c>
      <c r="F192" s="62"/>
      <c r="G192" s="56" t="s">
        <v>133</v>
      </c>
      <c r="H192" s="45">
        <v>159</v>
      </c>
      <c r="I192" s="109">
        <f>SUM(I193:I195)</f>
        <v>0</v>
      </c>
      <c r="J192" s="132">
        <f>SUM(J193:J195)</f>
        <v>0</v>
      </c>
      <c r="K192" s="110">
        <f>SUM(K193:K195)</f>
        <v>0</v>
      </c>
      <c r="L192" s="109">
        <f>SUM(L193:L195)</f>
        <v>0</v>
      </c>
      <c r="M192"/>
    </row>
    <row r="193" spans="1:13" ht="27" hidden="1" customHeight="1">
      <c r="A193" s="49">
        <v>3</v>
      </c>
      <c r="B193" s="48">
        <v>1</v>
      </c>
      <c r="C193" s="48">
        <v>1</v>
      </c>
      <c r="D193" s="48">
        <v>2</v>
      </c>
      <c r="E193" s="48">
        <v>1</v>
      </c>
      <c r="F193" s="50">
        <v>1</v>
      </c>
      <c r="G193" s="56" t="s">
        <v>134</v>
      </c>
      <c r="H193" s="45">
        <v>160</v>
      </c>
      <c r="I193" s="111">
        <v>0</v>
      </c>
      <c r="J193" s="111">
        <v>0</v>
      </c>
      <c r="K193" s="111">
        <v>0</v>
      </c>
      <c r="L193" s="131">
        <v>0</v>
      </c>
      <c r="M193"/>
    </row>
    <row r="194" spans="1:13" ht="27" hidden="1" customHeight="1">
      <c r="A194" s="60">
        <v>3</v>
      </c>
      <c r="B194" s="61">
        <v>1</v>
      </c>
      <c r="C194" s="61">
        <v>1</v>
      </c>
      <c r="D194" s="61">
        <v>2</v>
      </c>
      <c r="E194" s="61">
        <v>1</v>
      </c>
      <c r="F194" s="62">
        <v>2</v>
      </c>
      <c r="G194" s="52" t="s">
        <v>135</v>
      </c>
      <c r="H194" s="45">
        <v>161</v>
      </c>
      <c r="I194" s="113">
        <v>0</v>
      </c>
      <c r="J194" s="113">
        <v>0</v>
      </c>
      <c r="K194" s="113">
        <v>0</v>
      </c>
      <c r="L194" s="113">
        <v>0</v>
      </c>
      <c r="M194"/>
    </row>
    <row r="195" spans="1:13" ht="26.25" hidden="1" customHeight="1">
      <c r="A195" s="49">
        <v>3</v>
      </c>
      <c r="B195" s="48">
        <v>1</v>
      </c>
      <c r="C195" s="48">
        <v>1</v>
      </c>
      <c r="D195" s="48">
        <v>2</v>
      </c>
      <c r="E195" s="48">
        <v>1</v>
      </c>
      <c r="F195" s="50">
        <v>3</v>
      </c>
      <c r="G195" s="56" t="s">
        <v>136</v>
      </c>
      <c r="H195" s="45">
        <v>162</v>
      </c>
      <c r="I195" s="111">
        <v>0</v>
      </c>
      <c r="J195" s="111">
        <v>0</v>
      </c>
      <c r="K195" s="111">
        <v>0</v>
      </c>
      <c r="L195" s="131">
        <v>0</v>
      </c>
      <c r="M195"/>
    </row>
    <row r="196" spans="1:13" ht="27.75" hidden="1" customHeight="1">
      <c r="A196" s="60">
        <v>3</v>
      </c>
      <c r="B196" s="61">
        <v>1</v>
      </c>
      <c r="C196" s="61">
        <v>1</v>
      </c>
      <c r="D196" s="61">
        <v>3</v>
      </c>
      <c r="E196" s="61"/>
      <c r="F196" s="62"/>
      <c r="G196" s="52" t="s">
        <v>137</v>
      </c>
      <c r="H196" s="45">
        <v>163</v>
      </c>
      <c r="I196" s="109">
        <f>I197</f>
        <v>0</v>
      </c>
      <c r="J196" s="132">
        <f>J197</f>
        <v>0</v>
      </c>
      <c r="K196" s="110">
        <f>K197</f>
        <v>0</v>
      </c>
      <c r="L196" s="109">
        <f>L197</f>
        <v>0</v>
      </c>
      <c r="M196"/>
    </row>
    <row r="197" spans="1:13" ht="23.25" hidden="1" customHeight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2"/>
      <c r="G197" s="52" t="s">
        <v>137</v>
      </c>
      <c r="H197" s="45">
        <v>164</v>
      </c>
      <c r="I197" s="109">
        <f>SUM(I198:I201)</f>
        <v>0</v>
      </c>
      <c r="J197" s="109">
        <f>SUM(J198:J201)</f>
        <v>0</v>
      </c>
      <c r="K197" s="109">
        <f>SUM(K198:K201)</f>
        <v>0</v>
      </c>
      <c r="L197" s="109">
        <f>SUM(L198:L201)</f>
        <v>0</v>
      </c>
      <c r="M197"/>
    </row>
    <row r="198" spans="1:13" ht="23.25" hidden="1" customHeight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2">
        <v>1</v>
      </c>
      <c r="G198" s="52" t="s">
        <v>138</v>
      </c>
      <c r="H198" s="45">
        <v>165</v>
      </c>
      <c r="I198" s="113">
        <v>0</v>
      </c>
      <c r="J198" s="113">
        <v>0</v>
      </c>
      <c r="K198" s="113">
        <v>0</v>
      </c>
      <c r="L198" s="131">
        <v>0</v>
      </c>
      <c r="M198"/>
    </row>
    <row r="199" spans="1:13" ht="29.25" hidden="1" customHeight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2">
        <v>2</v>
      </c>
      <c r="G199" s="52" t="s">
        <v>139</v>
      </c>
      <c r="H199" s="45">
        <v>166</v>
      </c>
      <c r="I199" s="111">
        <v>0</v>
      </c>
      <c r="J199" s="113">
        <v>0</v>
      </c>
      <c r="K199" s="113">
        <v>0</v>
      </c>
      <c r="L199" s="113">
        <v>0</v>
      </c>
      <c r="M199"/>
    </row>
    <row r="200" spans="1:13" ht="27" hidden="1" customHeight="1">
      <c r="A200" s="60">
        <v>3</v>
      </c>
      <c r="B200" s="61">
        <v>1</v>
      </c>
      <c r="C200" s="61">
        <v>1</v>
      </c>
      <c r="D200" s="61">
        <v>3</v>
      </c>
      <c r="E200" s="61">
        <v>1</v>
      </c>
      <c r="F200" s="62">
        <v>3</v>
      </c>
      <c r="G200" s="59" t="s">
        <v>140</v>
      </c>
      <c r="H200" s="45">
        <v>167</v>
      </c>
      <c r="I200" s="111">
        <v>0</v>
      </c>
      <c r="J200" s="117">
        <v>0</v>
      </c>
      <c r="K200" s="117">
        <v>0</v>
      </c>
      <c r="L200" s="117">
        <v>0</v>
      </c>
      <c r="M200"/>
    </row>
    <row r="201" spans="1:13" ht="25.5" hidden="1" customHeight="1">
      <c r="A201" s="74">
        <v>3</v>
      </c>
      <c r="B201" s="75">
        <v>1</v>
      </c>
      <c r="C201" s="75">
        <v>1</v>
      </c>
      <c r="D201" s="75">
        <v>3</v>
      </c>
      <c r="E201" s="75">
        <v>1</v>
      </c>
      <c r="F201" s="87">
        <v>4</v>
      </c>
      <c r="G201" s="81" t="s">
        <v>141</v>
      </c>
      <c r="H201" s="45">
        <v>168</v>
      </c>
      <c r="I201" s="133">
        <v>0</v>
      </c>
      <c r="J201" s="134">
        <v>0</v>
      </c>
      <c r="K201" s="113">
        <v>0</v>
      </c>
      <c r="L201" s="113">
        <v>0</v>
      </c>
      <c r="M201"/>
    </row>
    <row r="202" spans="1:13" ht="27" hidden="1" customHeight="1">
      <c r="A202" s="74">
        <v>3</v>
      </c>
      <c r="B202" s="75">
        <v>1</v>
      </c>
      <c r="C202" s="75">
        <v>1</v>
      </c>
      <c r="D202" s="75">
        <v>4</v>
      </c>
      <c r="E202" s="75"/>
      <c r="F202" s="87"/>
      <c r="G202" s="72" t="s">
        <v>142</v>
      </c>
      <c r="H202" s="45">
        <v>169</v>
      </c>
      <c r="I202" s="109">
        <f>I203</f>
        <v>0</v>
      </c>
      <c r="J202" s="121">
        <f>J203</f>
        <v>0</v>
      </c>
      <c r="K202" s="122">
        <f>K203</f>
        <v>0</v>
      </c>
      <c r="L202" s="114">
        <f>L203</f>
        <v>0</v>
      </c>
      <c r="M202"/>
    </row>
    <row r="203" spans="1:13" ht="27.75" hidden="1" customHeight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2"/>
      <c r="G203" s="72" t="s">
        <v>142</v>
      </c>
      <c r="H203" s="45">
        <v>170</v>
      </c>
      <c r="I203" s="118">
        <f>SUM(I204:I206)</f>
        <v>0</v>
      </c>
      <c r="J203" s="132">
        <f>SUM(J204:J206)</f>
        <v>0</v>
      </c>
      <c r="K203" s="110">
        <f>SUM(K204:K206)</f>
        <v>0</v>
      </c>
      <c r="L203" s="109">
        <f>SUM(L204:L206)</f>
        <v>0</v>
      </c>
      <c r="M203"/>
    </row>
    <row r="204" spans="1:13" ht="24.75" hidden="1" customHeight="1">
      <c r="A204" s="60">
        <v>3</v>
      </c>
      <c r="B204" s="61">
        <v>1</v>
      </c>
      <c r="C204" s="61">
        <v>1</v>
      </c>
      <c r="D204" s="61">
        <v>4</v>
      </c>
      <c r="E204" s="61">
        <v>1</v>
      </c>
      <c r="F204" s="62">
        <v>1</v>
      </c>
      <c r="G204" s="52" t="s">
        <v>143</v>
      </c>
      <c r="H204" s="45">
        <v>171</v>
      </c>
      <c r="I204" s="113">
        <v>0</v>
      </c>
      <c r="J204" s="113">
        <v>0</v>
      </c>
      <c r="K204" s="113">
        <v>0</v>
      </c>
      <c r="L204" s="131">
        <v>0</v>
      </c>
      <c r="M204"/>
    </row>
    <row r="205" spans="1:13" ht="25.5" hidden="1" customHeight="1">
      <c r="A205" s="49">
        <v>3</v>
      </c>
      <c r="B205" s="48">
        <v>1</v>
      </c>
      <c r="C205" s="48">
        <v>1</v>
      </c>
      <c r="D205" s="48">
        <v>4</v>
      </c>
      <c r="E205" s="48">
        <v>1</v>
      </c>
      <c r="F205" s="50">
        <v>2</v>
      </c>
      <c r="G205" s="56" t="s">
        <v>144</v>
      </c>
      <c r="H205" s="45">
        <v>172</v>
      </c>
      <c r="I205" s="111">
        <v>0</v>
      </c>
      <c r="J205" s="111">
        <v>0</v>
      </c>
      <c r="K205" s="112">
        <v>0</v>
      </c>
      <c r="L205" s="113">
        <v>0</v>
      </c>
      <c r="M205"/>
    </row>
    <row r="206" spans="1:13" ht="31.5" hidden="1" customHeight="1">
      <c r="A206" s="60">
        <v>3</v>
      </c>
      <c r="B206" s="61">
        <v>1</v>
      </c>
      <c r="C206" s="61">
        <v>1</v>
      </c>
      <c r="D206" s="61">
        <v>4</v>
      </c>
      <c r="E206" s="61">
        <v>1</v>
      </c>
      <c r="F206" s="62">
        <v>3</v>
      </c>
      <c r="G206" s="52" t="s">
        <v>145</v>
      </c>
      <c r="H206" s="45">
        <v>173</v>
      </c>
      <c r="I206" s="111">
        <v>0</v>
      </c>
      <c r="J206" s="111">
        <v>0</v>
      </c>
      <c r="K206" s="111">
        <v>0</v>
      </c>
      <c r="L206" s="113">
        <v>0</v>
      </c>
      <c r="M206"/>
    </row>
    <row r="207" spans="1:13" ht="25.5" hidden="1" customHeight="1">
      <c r="A207" s="60">
        <v>3</v>
      </c>
      <c r="B207" s="61">
        <v>1</v>
      </c>
      <c r="C207" s="61">
        <v>1</v>
      </c>
      <c r="D207" s="61">
        <v>5</v>
      </c>
      <c r="E207" s="61"/>
      <c r="F207" s="62"/>
      <c r="G207" s="52" t="s">
        <v>146</v>
      </c>
      <c r="H207" s="45">
        <v>174</v>
      </c>
      <c r="I207" s="109">
        <f t="shared" ref="I207:L208" si="20">I208</f>
        <v>0</v>
      </c>
      <c r="J207" s="132">
        <f t="shared" si="20"/>
        <v>0</v>
      </c>
      <c r="K207" s="110">
        <f t="shared" si="20"/>
        <v>0</v>
      </c>
      <c r="L207" s="109">
        <f t="shared" si="20"/>
        <v>0</v>
      </c>
      <c r="M207"/>
    </row>
    <row r="208" spans="1:13" ht="26.25" hidden="1" customHeight="1">
      <c r="A208" s="74">
        <v>3</v>
      </c>
      <c r="B208" s="75">
        <v>1</v>
      </c>
      <c r="C208" s="75">
        <v>1</v>
      </c>
      <c r="D208" s="75">
        <v>5</v>
      </c>
      <c r="E208" s="75">
        <v>1</v>
      </c>
      <c r="F208" s="87"/>
      <c r="G208" s="52" t="s">
        <v>146</v>
      </c>
      <c r="H208" s="45">
        <v>175</v>
      </c>
      <c r="I208" s="110">
        <f t="shared" si="20"/>
        <v>0</v>
      </c>
      <c r="J208" s="110">
        <f t="shared" si="20"/>
        <v>0</v>
      </c>
      <c r="K208" s="110">
        <f t="shared" si="20"/>
        <v>0</v>
      </c>
      <c r="L208" s="110">
        <f t="shared" si="20"/>
        <v>0</v>
      </c>
      <c r="M208"/>
    </row>
    <row r="209" spans="1:16" ht="27" hidden="1" customHeight="1">
      <c r="A209" s="60">
        <v>3</v>
      </c>
      <c r="B209" s="61">
        <v>1</v>
      </c>
      <c r="C209" s="61">
        <v>1</v>
      </c>
      <c r="D209" s="61">
        <v>5</v>
      </c>
      <c r="E209" s="61">
        <v>1</v>
      </c>
      <c r="F209" s="62">
        <v>1</v>
      </c>
      <c r="G209" s="52" t="s">
        <v>146</v>
      </c>
      <c r="H209" s="45">
        <v>176</v>
      </c>
      <c r="I209" s="111">
        <v>0</v>
      </c>
      <c r="J209" s="113">
        <v>0</v>
      </c>
      <c r="K209" s="113">
        <v>0</v>
      </c>
      <c r="L209" s="113">
        <v>0</v>
      </c>
      <c r="M209"/>
    </row>
    <row r="210" spans="1:16" ht="26.25" hidden="1" customHeight="1">
      <c r="A210" s="74">
        <v>3</v>
      </c>
      <c r="B210" s="75">
        <v>1</v>
      </c>
      <c r="C210" s="75">
        <v>2</v>
      </c>
      <c r="D210" s="75"/>
      <c r="E210" s="75"/>
      <c r="F210" s="87"/>
      <c r="G210" s="72" t="s">
        <v>147</v>
      </c>
      <c r="H210" s="45">
        <v>177</v>
      </c>
      <c r="I210" s="109">
        <f t="shared" ref="I210:L211" si="21">I211</f>
        <v>0</v>
      </c>
      <c r="J210" s="121">
        <f t="shared" si="21"/>
        <v>0</v>
      </c>
      <c r="K210" s="122">
        <f t="shared" si="21"/>
        <v>0</v>
      </c>
      <c r="L210" s="114">
        <f t="shared" si="21"/>
        <v>0</v>
      </c>
      <c r="M210"/>
    </row>
    <row r="211" spans="1:16" ht="25.5" hidden="1" customHeight="1">
      <c r="A211" s="60">
        <v>3</v>
      </c>
      <c r="B211" s="61">
        <v>1</v>
      </c>
      <c r="C211" s="61">
        <v>2</v>
      </c>
      <c r="D211" s="61">
        <v>1</v>
      </c>
      <c r="E211" s="61"/>
      <c r="F211" s="62"/>
      <c r="G211" s="72" t="s">
        <v>147</v>
      </c>
      <c r="H211" s="45">
        <v>178</v>
      </c>
      <c r="I211" s="118">
        <f t="shared" si="21"/>
        <v>0</v>
      </c>
      <c r="J211" s="132">
        <f t="shared" si="21"/>
        <v>0</v>
      </c>
      <c r="K211" s="110">
        <f t="shared" si="21"/>
        <v>0</v>
      </c>
      <c r="L211" s="109">
        <f t="shared" si="21"/>
        <v>0</v>
      </c>
      <c r="M211"/>
    </row>
    <row r="212" spans="1:16" ht="26.25" hidden="1" customHeight="1">
      <c r="A212" s="49">
        <v>3</v>
      </c>
      <c r="B212" s="48">
        <v>1</v>
      </c>
      <c r="C212" s="48">
        <v>2</v>
      </c>
      <c r="D212" s="48">
        <v>1</v>
      </c>
      <c r="E212" s="48">
        <v>1</v>
      </c>
      <c r="F212" s="50"/>
      <c r="G212" s="72" t="s">
        <v>147</v>
      </c>
      <c r="H212" s="45">
        <v>179</v>
      </c>
      <c r="I212" s="109">
        <f>SUM(I213:I216)</f>
        <v>0</v>
      </c>
      <c r="J212" s="119">
        <f>SUM(J213:J216)</f>
        <v>0</v>
      </c>
      <c r="K212" s="120">
        <f>SUM(K213:K216)</f>
        <v>0</v>
      </c>
      <c r="L212" s="118">
        <f>SUM(L213:L216)</f>
        <v>0</v>
      </c>
      <c r="M212"/>
    </row>
    <row r="213" spans="1:16" ht="41.25" hidden="1" customHeight="1">
      <c r="A213" s="60">
        <v>3</v>
      </c>
      <c r="B213" s="61">
        <v>1</v>
      </c>
      <c r="C213" s="61">
        <v>2</v>
      </c>
      <c r="D213" s="61">
        <v>1</v>
      </c>
      <c r="E213" s="61">
        <v>1</v>
      </c>
      <c r="F213" s="62">
        <v>2</v>
      </c>
      <c r="G213" s="52" t="s">
        <v>148</v>
      </c>
      <c r="H213" s="45">
        <v>180</v>
      </c>
      <c r="I213" s="113">
        <v>0</v>
      </c>
      <c r="J213" s="113">
        <v>0</v>
      </c>
      <c r="K213" s="113">
        <v>0</v>
      </c>
      <c r="L213" s="113">
        <v>0</v>
      </c>
      <c r="M213"/>
    </row>
    <row r="214" spans="1:16" ht="26.2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2">
        <v>3</v>
      </c>
      <c r="G214" s="52" t="s">
        <v>149</v>
      </c>
      <c r="H214" s="45">
        <v>181</v>
      </c>
      <c r="I214" s="113">
        <v>0</v>
      </c>
      <c r="J214" s="113">
        <v>0</v>
      </c>
      <c r="K214" s="113">
        <v>0</v>
      </c>
      <c r="L214" s="113">
        <v>0</v>
      </c>
      <c r="M214"/>
    </row>
    <row r="215" spans="1:16" ht="27.75" hidden="1" customHeight="1">
      <c r="A215" s="60">
        <v>3</v>
      </c>
      <c r="B215" s="61">
        <v>1</v>
      </c>
      <c r="C215" s="61">
        <v>2</v>
      </c>
      <c r="D215" s="60">
        <v>1</v>
      </c>
      <c r="E215" s="61">
        <v>1</v>
      </c>
      <c r="F215" s="62">
        <v>4</v>
      </c>
      <c r="G215" s="52" t="s">
        <v>150</v>
      </c>
      <c r="H215" s="45">
        <v>182</v>
      </c>
      <c r="I215" s="113">
        <v>0</v>
      </c>
      <c r="J215" s="113">
        <v>0</v>
      </c>
      <c r="K215" s="113">
        <v>0</v>
      </c>
      <c r="L215" s="113">
        <v>0</v>
      </c>
      <c r="M215"/>
    </row>
    <row r="216" spans="1:16" ht="27" hidden="1" customHeight="1">
      <c r="A216" s="74">
        <v>3</v>
      </c>
      <c r="B216" s="85">
        <v>1</v>
      </c>
      <c r="C216" s="85">
        <v>2</v>
      </c>
      <c r="D216" s="84">
        <v>1</v>
      </c>
      <c r="E216" s="85">
        <v>1</v>
      </c>
      <c r="F216" s="86">
        <v>5</v>
      </c>
      <c r="G216" s="78" t="s">
        <v>151</v>
      </c>
      <c r="H216" s="45">
        <v>183</v>
      </c>
      <c r="I216" s="113">
        <v>0</v>
      </c>
      <c r="J216" s="113">
        <v>0</v>
      </c>
      <c r="K216" s="113">
        <v>0</v>
      </c>
      <c r="L216" s="131">
        <v>0</v>
      </c>
      <c r="M216"/>
    </row>
    <row r="217" spans="1:16" ht="29.25" hidden="1" customHeight="1">
      <c r="A217" s="60">
        <v>3</v>
      </c>
      <c r="B217" s="61">
        <v>1</v>
      </c>
      <c r="C217" s="61">
        <v>3</v>
      </c>
      <c r="D217" s="60"/>
      <c r="E217" s="61"/>
      <c r="F217" s="62"/>
      <c r="G217" s="52" t="s">
        <v>152</v>
      </c>
      <c r="H217" s="45">
        <v>184</v>
      </c>
      <c r="I217" s="109">
        <f>SUM(I218+I221)</f>
        <v>0</v>
      </c>
      <c r="J217" s="132">
        <f>SUM(J218+J221)</f>
        <v>0</v>
      </c>
      <c r="K217" s="110">
        <f>SUM(K218+K221)</f>
        <v>0</v>
      </c>
      <c r="L217" s="109">
        <f>SUM(L218+L221)</f>
        <v>0</v>
      </c>
      <c r="M217"/>
    </row>
    <row r="218" spans="1:16" ht="27.75" hidden="1" customHeight="1">
      <c r="A218" s="49">
        <v>3</v>
      </c>
      <c r="B218" s="48">
        <v>1</v>
      </c>
      <c r="C218" s="48">
        <v>3</v>
      </c>
      <c r="D218" s="49">
        <v>1</v>
      </c>
      <c r="E218" s="60"/>
      <c r="F218" s="50"/>
      <c r="G218" s="56" t="s">
        <v>153</v>
      </c>
      <c r="H218" s="45">
        <v>185</v>
      </c>
      <c r="I218" s="118">
        <f t="shared" ref="I218:L219" si="22">I219</f>
        <v>0</v>
      </c>
      <c r="J218" s="119">
        <f t="shared" si="22"/>
        <v>0</v>
      </c>
      <c r="K218" s="120">
        <f t="shared" si="22"/>
        <v>0</v>
      </c>
      <c r="L218" s="118">
        <f t="shared" si="22"/>
        <v>0</v>
      </c>
      <c r="M218"/>
    </row>
    <row r="219" spans="1:16" ht="30.75" hidden="1" customHeight="1">
      <c r="A219" s="60">
        <v>3</v>
      </c>
      <c r="B219" s="61">
        <v>1</v>
      </c>
      <c r="C219" s="61">
        <v>3</v>
      </c>
      <c r="D219" s="60">
        <v>1</v>
      </c>
      <c r="E219" s="60">
        <v>1</v>
      </c>
      <c r="F219" s="62"/>
      <c r="G219" s="56" t="s">
        <v>153</v>
      </c>
      <c r="H219" s="45">
        <v>186</v>
      </c>
      <c r="I219" s="109">
        <f t="shared" si="22"/>
        <v>0</v>
      </c>
      <c r="J219" s="132">
        <f t="shared" si="22"/>
        <v>0</v>
      </c>
      <c r="K219" s="110">
        <f t="shared" si="22"/>
        <v>0</v>
      </c>
      <c r="L219" s="109">
        <f t="shared" si="22"/>
        <v>0</v>
      </c>
      <c r="M219"/>
    </row>
    <row r="220" spans="1:16" ht="27.75" hidden="1" customHeight="1">
      <c r="A220" s="60">
        <v>3</v>
      </c>
      <c r="B220" s="52">
        <v>1</v>
      </c>
      <c r="C220" s="60">
        <v>3</v>
      </c>
      <c r="D220" s="61">
        <v>1</v>
      </c>
      <c r="E220" s="61">
        <v>1</v>
      </c>
      <c r="F220" s="62">
        <v>1</v>
      </c>
      <c r="G220" s="56" t="s">
        <v>153</v>
      </c>
      <c r="H220" s="45">
        <v>187</v>
      </c>
      <c r="I220" s="131">
        <v>0</v>
      </c>
      <c r="J220" s="131">
        <v>0</v>
      </c>
      <c r="K220" s="131">
        <v>0</v>
      </c>
      <c r="L220" s="131">
        <v>0</v>
      </c>
      <c r="M220"/>
    </row>
    <row r="221" spans="1:16" ht="30.75" hidden="1" customHeight="1">
      <c r="A221" s="60">
        <v>3</v>
      </c>
      <c r="B221" s="52">
        <v>1</v>
      </c>
      <c r="C221" s="60">
        <v>3</v>
      </c>
      <c r="D221" s="61">
        <v>2</v>
      </c>
      <c r="E221" s="61"/>
      <c r="F221" s="62"/>
      <c r="G221" s="52" t="s">
        <v>154</v>
      </c>
      <c r="H221" s="45">
        <v>188</v>
      </c>
      <c r="I221" s="109">
        <f>I222</f>
        <v>0</v>
      </c>
      <c r="J221" s="132">
        <f>J222</f>
        <v>0</v>
      </c>
      <c r="K221" s="110">
        <f>K222</f>
        <v>0</v>
      </c>
      <c r="L221" s="109">
        <f>L222</f>
        <v>0</v>
      </c>
      <c r="M221"/>
    </row>
    <row r="222" spans="1:16" ht="27" hidden="1" customHeight="1">
      <c r="A222" s="49">
        <v>3</v>
      </c>
      <c r="B222" s="56">
        <v>1</v>
      </c>
      <c r="C222" s="49">
        <v>3</v>
      </c>
      <c r="D222" s="48">
        <v>2</v>
      </c>
      <c r="E222" s="48">
        <v>1</v>
      </c>
      <c r="F222" s="50"/>
      <c r="G222" s="52" t="s">
        <v>154</v>
      </c>
      <c r="H222" s="45">
        <v>189</v>
      </c>
      <c r="I222" s="109">
        <f t="shared" ref="I222:P222" si="23">SUM(I223:I228)</f>
        <v>0</v>
      </c>
      <c r="J222" s="109">
        <f t="shared" si="23"/>
        <v>0</v>
      </c>
      <c r="K222" s="109">
        <f t="shared" si="23"/>
        <v>0</v>
      </c>
      <c r="L222" s="109">
        <f t="shared" si="23"/>
        <v>0</v>
      </c>
      <c r="M222" s="92">
        <f t="shared" si="23"/>
        <v>0</v>
      </c>
      <c r="N222" s="92">
        <f t="shared" si="23"/>
        <v>0</v>
      </c>
      <c r="O222" s="92">
        <f t="shared" si="23"/>
        <v>0</v>
      </c>
      <c r="P222" s="92">
        <f t="shared" si="23"/>
        <v>0</v>
      </c>
    </row>
    <row r="223" spans="1:16" ht="24.75" hidden="1" customHeight="1">
      <c r="A223" s="60">
        <v>3</v>
      </c>
      <c r="B223" s="52">
        <v>1</v>
      </c>
      <c r="C223" s="60">
        <v>3</v>
      </c>
      <c r="D223" s="61">
        <v>2</v>
      </c>
      <c r="E223" s="61">
        <v>1</v>
      </c>
      <c r="F223" s="62">
        <v>1</v>
      </c>
      <c r="G223" s="52" t="s">
        <v>155</v>
      </c>
      <c r="H223" s="45">
        <v>190</v>
      </c>
      <c r="I223" s="113">
        <v>0</v>
      </c>
      <c r="J223" s="113">
        <v>0</v>
      </c>
      <c r="K223" s="113">
        <v>0</v>
      </c>
      <c r="L223" s="131">
        <v>0</v>
      </c>
      <c r="M223"/>
    </row>
    <row r="224" spans="1:16" ht="26.25" hidden="1" customHeight="1">
      <c r="A224" s="60">
        <v>3</v>
      </c>
      <c r="B224" s="52">
        <v>1</v>
      </c>
      <c r="C224" s="60">
        <v>3</v>
      </c>
      <c r="D224" s="61">
        <v>2</v>
      </c>
      <c r="E224" s="61">
        <v>1</v>
      </c>
      <c r="F224" s="62">
        <v>2</v>
      </c>
      <c r="G224" s="52" t="s">
        <v>156</v>
      </c>
      <c r="H224" s="45">
        <v>191</v>
      </c>
      <c r="I224" s="113">
        <v>0</v>
      </c>
      <c r="J224" s="113">
        <v>0</v>
      </c>
      <c r="K224" s="113">
        <v>0</v>
      </c>
      <c r="L224" s="113">
        <v>0</v>
      </c>
      <c r="M224"/>
    </row>
    <row r="225" spans="1:13" ht="26.25" hidden="1" customHeight="1">
      <c r="A225" s="60">
        <v>3</v>
      </c>
      <c r="B225" s="52">
        <v>1</v>
      </c>
      <c r="C225" s="60">
        <v>3</v>
      </c>
      <c r="D225" s="61">
        <v>2</v>
      </c>
      <c r="E225" s="61">
        <v>1</v>
      </c>
      <c r="F225" s="62">
        <v>3</v>
      </c>
      <c r="G225" s="52" t="s">
        <v>157</v>
      </c>
      <c r="H225" s="45">
        <v>192</v>
      </c>
      <c r="I225" s="113">
        <v>0</v>
      </c>
      <c r="J225" s="113">
        <v>0</v>
      </c>
      <c r="K225" s="113">
        <v>0</v>
      </c>
      <c r="L225" s="113">
        <v>0</v>
      </c>
      <c r="M225"/>
    </row>
    <row r="226" spans="1:13" ht="27.75" hidden="1" customHeight="1">
      <c r="A226" s="60">
        <v>3</v>
      </c>
      <c r="B226" s="52">
        <v>1</v>
      </c>
      <c r="C226" s="60">
        <v>3</v>
      </c>
      <c r="D226" s="61">
        <v>2</v>
      </c>
      <c r="E226" s="61">
        <v>1</v>
      </c>
      <c r="F226" s="62">
        <v>4</v>
      </c>
      <c r="G226" s="52" t="s">
        <v>158</v>
      </c>
      <c r="H226" s="45">
        <v>193</v>
      </c>
      <c r="I226" s="113">
        <v>0</v>
      </c>
      <c r="J226" s="113">
        <v>0</v>
      </c>
      <c r="K226" s="113">
        <v>0</v>
      </c>
      <c r="L226" s="131">
        <v>0</v>
      </c>
      <c r="M226"/>
    </row>
    <row r="227" spans="1:13" ht="29.25" hidden="1" customHeight="1">
      <c r="A227" s="60">
        <v>3</v>
      </c>
      <c r="B227" s="52">
        <v>1</v>
      </c>
      <c r="C227" s="60">
        <v>3</v>
      </c>
      <c r="D227" s="61">
        <v>2</v>
      </c>
      <c r="E227" s="61">
        <v>1</v>
      </c>
      <c r="F227" s="62">
        <v>5</v>
      </c>
      <c r="G227" s="56" t="s">
        <v>159</v>
      </c>
      <c r="H227" s="45">
        <v>194</v>
      </c>
      <c r="I227" s="113">
        <v>0</v>
      </c>
      <c r="J227" s="113">
        <v>0</v>
      </c>
      <c r="K227" s="113">
        <v>0</v>
      </c>
      <c r="L227" s="113">
        <v>0</v>
      </c>
      <c r="M227"/>
    </row>
    <row r="228" spans="1:13" ht="25.5" hidden="1" customHeight="1">
      <c r="A228" s="60">
        <v>3</v>
      </c>
      <c r="B228" s="52">
        <v>1</v>
      </c>
      <c r="C228" s="60">
        <v>3</v>
      </c>
      <c r="D228" s="61">
        <v>2</v>
      </c>
      <c r="E228" s="61">
        <v>1</v>
      </c>
      <c r="F228" s="62">
        <v>6</v>
      </c>
      <c r="G228" s="56" t="s">
        <v>154</v>
      </c>
      <c r="H228" s="45">
        <v>195</v>
      </c>
      <c r="I228" s="113">
        <v>0</v>
      </c>
      <c r="J228" s="113">
        <v>0</v>
      </c>
      <c r="K228" s="113">
        <v>0</v>
      </c>
      <c r="L228" s="131">
        <v>0</v>
      </c>
      <c r="M228"/>
    </row>
    <row r="229" spans="1:13" ht="27" hidden="1" customHeight="1">
      <c r="A229" s="49">
        <v>3</v>
      </c>
      <c r="B229" s="48">
        <v>1</v>
      </c>
      <c r="C229" s="48">
        <v>4</v>
      </c>
      <c r="D229" s="48"/>
      <c r="E229" s="48"/>
      <c r="F229" s="50"/>
      <c r="G229" s="56" t="s">
        <v>160</v>
      </c>
      <c r="H229" s="45">
        <v>196</v>
      </c>
      <c r="I229" s="118">
        <f t="shared" ref="I229:L231" si="24">I230</f>
        <v>0</v>
      </c>
      <c r="J229" s="119">
        <f t="shared" si="24"/>
        <v>0</v>
      </c>
      <c r="K229" s="120">
        <f t="shared" si="24"/>
        <v>0</v>
      </c>
      <c r="L229" s="120">
        <f t="shared" si="24"/>
        <v>0</v>
      </c>
      <c r="M229"/>
    </row>
    <row r="230" spans="1:13" ht="27" hidden="1" customHeight="1">
      <c r="A230" s="74">
        <v>3</v>
      </c>
      <c r="B230" s="85">
        <v>1</v>
      </c>
      <c r="C230" s="85">
        <v>4</v>
      </c>
      <c r="D230" s="85">
        <v>1</v>
      </c>
      <c r="E230" s="85"/>
      <c r="F230" s="86"/>
      <c r="G230" s="56" t="s">
        <v>160</v>
      </c>
      <c r="H230" s="45">
        <v>197</v>
      </c>
      <c r="I230" s="115">
        <f t="shared" si="24"/>
        <v>0</v>
      </c>
      <c r="J230" s="125">
        <f t="shared" si="24"/>
        <v>0</v>
      </c>
      <c r="K230" s="116">
        <f t="shared" si="24"/>
        <v>0</v>
      </c>
      <c r="L230" s="116">
        <f t="shared" si="24"/>
        <v>0</v>
      </c>
      <c r="M230"/>
    </row>
    <row r="231" spans="1:13" ht="27.75" hidden="1" customHeight="1">
      <c r="A231" s="60">
        <v>3</v>
      </c>
      <c r="B231" s="61">
        <v>1</v>
      </c>
      <c r="C231" s="61">
        <v>4</v>
      </c>
      <c r="D231" s="61">
        <v>1</v>
      </c>
      <c r="E231" s="61">
        <v>1</v>
      </c>
      <c r="F231" s="62"/>
      <c r="G231" s="56" t="s">
        <v>161</v>
      </c>
      <c r="H231" s="45">
        <v>198</v>
      </c>
      <c r="I231" s="109">
        <f t="shared" si="24"/>
        <v>0</v>
      </c>
      <c r="J231" s="132">
        <f t="shared" si="24"/>
        <v>0</v>
      </c>
      <c r="K231" s="110">
        <f t="shared" si="24"/>
        <v>0</v>
      </c>
      <c r="L231" s="110">
        <f t="shared" si="24"/>
        <v>0</v>
      </c>
      <c r="M231"/>
    </row>
    <row r="232" spans="1:13" ht="27" hidden="1" customHeight="1">
      <c r="A232" s="59">
        <v>3</v>
      </c>
      <c r="B232" s="60">
        <v>1</v>
      </c>
      <c r="C232" s="61">
        <v>4</v>
      </c>
      <c r="D232" s="61">
        <v>1</v>
      </c>
      <c r="E232" s="61">
        <v>1</v>
      </c>
      <c r="F232" s="62">
        <v>1</v>
      </c>
      <c r="G232" s="56" t="s">
        <v>161</v>
      </c>
      <c r="H232" s="45">
        <v>199</v>
      </c>
      <c r="I232" s="113">
        <v>0</v>
      </c>
      <c r="J232" s="113">
        <v>0</v>
      </c>
      <c r="K232" s="113">
        <v>0</v>
      </c>
      <c r="L232" s="113">
        <v>0</v>
      </c>
      <c r="M232"/>
    </row>
    <row r="233" spans="1:13" ht="26.25" hidden="1" customHeight="1">
      <c r="A233" s="59">
        <v>3</v>
      </c>
      <c r="B233" s="61">
        <v>1</v>
      </c>
      <c r="C233" s="61">
        <v>5</v>
      </c>
      <c r="D233" s="61"/>
      <c r="E233" s="61"/>
      <c r="F233" s="62"/>
      <c r="G233" s="52" t="s">
        <v>162</v>
      </c>
      <c r="H233" s="45">
        <v>200</v>
      </c>
      <c r="I233" s="109">
        <f t="shared" ref="I233:L234" si="25">I234</f>
        <v>0</v>
      </c>
      <c r="J233" s="109">
        <f t="shared" si="25"/>
        <v>0</v>
      </c>
      <c r="K233" s="109">
        <f t="shared" si="25"/>
        <v>0</v>
      </c>
      <c r="L233" s="109">
        <f t="shared" si="25"/>
        <v>0</v>
      </c>
      <c r="M233"/>
    </row>
    <row r="234" spans="1:13" ht="30" hidden="1" customHeight="1">
      <c r="A234" s="59">
        <v>3</v>
      </c>
      <c r="B234" s="61">
        <v>1</v>
      </c>
      <c r="C234" s="61">
        <v>5</v>
      </c>
      <c r="D234" s="61">
        <v>1</v>
      </c>
      <c r="E234" s="61"/>
      <c r="F234" s="62"/>
      <c r="G234" s="52" t="s">
        <v>162</v>
      </c>
      <c r="H234" s="45">
        <v>201</v>
      </c>
      <c r="I234" s="109">
        <f t="shared" si="25"/>
        <v>0</v>
      </c>
      <c r="J234" s="109">
        <f t="shared" si="25"/>
        <v>0</v>
      </c>
      <c r="K234" s="109">
        <f t="shared" si="25"/>
        <v>0</v>
      </c>
      <c r="L234" s="109">
        <f t="shared" si="25"/>
        <v>0</v>
      </c>
      <c r="M234"/>
    </row>
    <row r="235" spans="1:13" ht="27" hidden="1" customHeight="1">
      <c r="A235" s="59">
        <v>3</v>
      </c>
      <c r="B235" s="61">
        <v>1</v>
      </c>
      <c r="C235" s="61">
        <v>5</v>
      </c>
      <c r="D235" s="61">
        <v>1</v>
      </c>
      <c r="E235" s="61">
        <v>1</v>
      </c>
      <c r="F235" s="62"/>
      <c r="G235" s="52" t="s">
        <v>162</v>
      </c>
      <c r="H235" s="45">
        <v>202</v>
      </c>
      <c r="I235" s="109">
        <f>SUM(I236:I238)</f>
        <v>0</v>
      </c>
      <c r="J235" s="109">
        <f>SUM(J236:J238)</f>
        <v>0</v>
      </c>
      <c r="K235" s="109">
        <f>SUM(K236:K238)</f>
        <v>0</v>
      </c>
      <c r="L235" s="109">
        <f>SUM(L236:L238)</f>
        <v>0</v>
      </c>
      <c r="M235"/>
    </row>
    <row r="236" spans="1:13" ht="31.5" hidden="1" customHeight="1">
      <c r="A236" s="59">
        <v>3</v>
      </c>
      <c r="B236" s="61">
        <v>1</v>
      </c>
      <c r="C236" s="61">
        <v>5</v>
      </c>
      <c r="D236" s="61">
        <v>1</v>
      </c>
      <c r="E236" s="61">
        <v>1</v>
      </c>
      <c r="F236" s="62">
        <v>1</v>
      </c>
      <c r="G236" s="89" t="s">
        <v>163</v>
      </c>
      <c r="H236" s="45">
        <v>203</v>
      </c>
      <c r="I236" s="113">
        <v>0</v>
      </c>
      <c r="J236" s="113">
        <v>0</v>
      </c>
      <c r="K236" s="113">
        <v>0</v>
      </c>
      <c r="L236" s="113">
        <v>0</v>
      </c>
      <c r="M236"/>
    </row>
    <row r="237" spans="1:13" ht="25.5" hidden="1" customHeight="1">
      <c r="A237" s="59">
        <v>3</v>
      </c>
      <c r="B237" s="61">
        <v>1</v>
      </c>
      <c r="C237" s="61">
        <v>5</v>
      </c>
      <c r="D237" s="61">
        <v>1</v>
      </c>
      <c r="E237" s="61">
        <v>1</v>
      </c>
      <c r="F237" s="62">
        <v>2</v>
      </c>
      <c r="G237" s="89" t="s">
        <v>164</v>
      </c>
      <c r="H237" s="45">
        <v>204</v>
      </c>
      <c r="I237" s="113">
        <v>0</v>
      </c>
      <c r="J237" s="113">
        <v>0</v>
      </c>
      <c r="K237" s="113">
        <v>0</v>
      </c>
      <c r="L237" s="113">
        <v>0</v>
      </c>
      <c r="M237"/>
    </row>
    <row r="238" spans="1:13" ht="28.5" hidden="1" customHeight="1">
      <c r="A238" s="59">
        <v>3</v>
      </c>
      <c r="B238" s="61">
        <v>1</v>
      </c>
      <c r="C238" s="61">
        <v>5</v>
      </c>
      <c r="D238" s="61">
        <v>1</v>
      </c>
      <c r="E238" s="61">
        <v>1</v>
      </c>
      <c r="F238" s="62">
        <v>3</v>
      </c>
      <c r="G238" s="89" t="s">
        <v>165</v>
      </c>
      <c r="H238" s="45">
        <v>205</v>
      </c>
      <c r="I238" s="113">
        <v>0</v>
      </c>
      <c r="J238" s="113">
        <v>0</v>
      </c>
      <c r="K238" s="113">
        <v>0</v>
      </c>
      <c r="L238" s="113">
        <v>0</v>
      </c>
      <c r="M238"/>
    </row>
    <row r="239" spans="1:13" ht="41.25" hidden="1" customHeight="1">
      <c r="A239" s="41">
        <v>3</v>
      </c>
      <c r="B239" s="42">
        <v>2</v>
      </c>
      <c r="C239" s="42"/>
      <c r="D239" s="42"/>
      <c r="E239" s="42"/>
      <c r="F239" s="44"/>
      <c r="G239" s="43" t="s">
        <v>166</v>
      </c>
      <c r="H239" s="45">
        <v>206</v>
      </c>
      <c r="I239" s="109">
        <f>SUM(I240+I272)</f>
        <v>0</v>
      </c>
      <c r="J239" s="132">
        <f>SUM(J240+J272)</f>
        <v>0</v>
      </c>
      <c r="K239" s="110">
        <f>SUM(K240+K272)</f>
        <v>0</v>
      </c>
      <c r="L239" s="110">
        <f>SUM(L240+L272)</f>
        <v>0</v>
      </c>
      <c r="M239"/>
    </row>
    <row r="240" spans="1:13" ht="26.25" hidden="1" customHeight="1">
      <c r="A240" s="74">
        <v>3</v>
      </c>
      <c r="B240" s="84">
        <v>2</v>
      </c>
      <c r="C240" s="85">
        <v>1</v>
      </c>
      <c r="D240" s="85"/>
      <c r="E240" s="85"/>
      <c r="F240" s="86"/>
      <c r="G240" s="78" t="s">
        <v>167</v>
      </c>
      <c r="H240" s="45">
        <v>207</v>
      </c>
      <c r="I240" s="115">
        <f>SUM(I241+I250+I254+I258+I262+I265+I268)</f>
        <v>0</v>
      </c>
      <c r="J240" s="125">
        <f>SUM(J241+J250+J254+J258+J262+J265+J268)</f>
        <v>0</v>
      </c>
      <c r="K240" s="116">
        <f>SUM(K241+K250+K254+K258+K262+K265+K268)</f>
        <v>0</v>
      </c>
      <c r="L240" s="116">
        <f>SUM(L241+L250+L254+L258+L262+L265+L268)</f>
        <v>0</v>
      </c>
      <c r="M240"/>
    </row>
    <row r="241" spans="1:13" ht="30" hidden="1" customHeight="1">
      <c r="A241" s="60">
        <v>3</v>
      </c>
      <c r="B241" s="61">
        <v>2</v>
      </c>
      <c r="C241" s="61">
        <v>1</v>
      </c>
      <c r="D241" s="61">
        <v>1</v>
      </c>
      <c r="E241" s="61"/>
      <c r="F241" s="62"/>
      <c r="G241" s="52" t="s">
        <v>168</v>
      </c>
      <c r="H241" s="45">
        <v>208</v>
      </c>
      <c r="I241" s="115">
        <f>I242</f>
        <v>0</v>
      </c>
      <c r="J241" s="115">
        <f>J242</f>
        <v>0</v>
      </c>
      <c r="K241" s="115">
        <f>K242</f>
        <v>0</v>
      </c>
      <c r="L241" s="115">
        <f>L242</f>
        <v>0</v>
      </c>
      <c r="M241"/>
    </row>
    <row r="242" spans="1:13" ht="27" hidden="1" customHeight="1">
      <c r="A242" s="60">
        <v>3</v>
      </c>
      <c r="B242" s="60">
        <v>2</v>
      </c>
      <c r="C242" s="61">
        <v>1</v>
      </c>
      <c r="D242" s="61">
        <v>1</v>
      </c>
      <c r="E242" s="61">
        <v>1</v>
      </c>
      <c r="F242" s="62"/>
      <c r="G242" s="52" t="s">
        <v>169</v>
      </c>
      <c r="H242" s="45">
        <v>209</v>
      </c>
      <c r="I242" s="109">
        <f>SUM(I243:I243)</f>
        <v>0</v>
      </c>
      <c r="J242" s="132">
        <f>SUM(J243:J243)</f>
        <v>0</v>
      </c>
      <c r="K242" s="110">
        <f>SUM(K243:K243)</f>
        <v>0</v>
      </c>
      <c r="L242" s="110">
        <f>SUM(L243:L243)</f>
        <v>0</v>
      </c>
      <c r="M242"/>
    </row>
    <row r="243" spans="1:13" ht="25.5" hidden="1" customHeight="1">
      <c r="A243" s="74">
        <v>3</v>
      </c>
      <c r="B243" s="74">
        <v>2</v>
      </c>
      <c r="C243" s="85">
        <v>1</v>
      </c>
      <c r="D243" s="85">
        <v>1</v>
      </c>
      <c r="E243" s="85">
        <v>1</v>
      </c>
      <c r="F243" s="86">
        <v>1</v>
      </c>
      <c r="G243" s="78" t="s">
        <v>169</v>
      </c>
      <c r="H243" s="45">
        <v>210</v>
      </c>
      <c r="I243" s="113">
        <v>0</v>
      </c>
      <c r="J243" s="113">
        <v>0</v>
      </c>
      <c r="K243" s="113">
        <v>0</v>
      </c>
      <c r="L243" s="113">
        <v>0</v>
      </c>
      <c r="M243"/>
    </row>
    <row r="244" spans="1:13" ht="25.5" hidden="1" customHeight="1">
      <c r="A244" s="74">
        <v>3</v>
      </c>
      <c r="B244" s="85">
        <v>2</v>
      </c>
      <c r="C244" s="85">
        <v>1</v>
      </c>
      <c r="D244" s="85">
        <v>1</v>
      </c>
      <c r="E244" s="85">
        <v>2</v>
      </c>
      <c r="F244" s="86"/>
      <c r="G244" s="78" t="s">
        <v>170</v>
      </c>
      <c r="H244" s="45">
        <v>211</v>
      </c>
      <c r="I244" s="109">
        <f>SUM(I245:I246)</f>
        <v>0</v>
      </c>
      <c r="J244" s="109">
        <f>SUM(J245:J246)</f>
        <v>0</v>
      </c>
      <c r="K244" s="109">
        <f>SUM(K245:K246)</f>
        <v>0</v>
      </c>
      <c r="L244" s="109">
        <f>SUM(L245:L246)</f>
        <v>0</v>
      </c>
      <c r="M244"/>
    </row>
    <row r="245" spans="1:13" ht="24.75" hidden="1" customHeight="1">
      <c r="A245" s="74">
        <v>3</v>
      </c>
      <c r="B245" s="85">
        <v>2</v>
      </c>
      <c r="C245" s="85">
        <v>1</v>
      </c>
      <c r="D245" s="85">
        <v>1</v>
      </c>
      <c r="E245" s="85">
        <v>2</v>
      </c>
      <c r="F245" s="86">
        <v>1</v>
      </c>
      <c r="G245" s="78" t="s">
        <v>171</v>
      </c>
      <c r="H245" s="45">
        <v>212</v>
      </c>
      <c r="I245" s="113">
        <v>0</v>
      </c>
      <c r="J245" s="113">
        <v>0</v>
      </c>
      <c r="K245" s="113">
        <v>0</v>
      </c>
      <c r="L245" s="113">
        <v>0</v>
      </c>
      <c r="M245"/>
    </row>
    <row r="246" spans="1:13" ht="25.5" hidden="1" customHeight="1">
      <c r="A246" s="74">
        <v>3</v>
      </c>
      <c r="B246" s="85">
        <v>2</v>
      </c>
      <c r="C246" s="85">
        <v>1</v>
      </c>
      <c r="D246" s="85">
        <v>1</v>
      </c>
      <c r="E246" s="85">
        <v>2</v>
      </c>
      <c r="F246" s="86">
        <v>2</v>
      </c>
      <c r="G246" s="78" t="s">
        <v>172</v>
      </c>
      <c r="H246" s="45">
        <v>213</v>
      </c>
      <c r="I246" s="113">
        <v>0</v>
      </c>
      <c r="J246" s="113">
        <v>0</v>
      </c>
      <c r="K246" s="113">
        <v>0</v>
      </c>
      <c r="L246" s="113">
        <v>0</v>
      </c>
      <c r="M246"/>
    </row>
    <row r="247" spans="1:13" ht="25.5" hidden="1" customHeight="1">
      <c r="A247" s="74">
        <v>3</v>
      </c>
      <c r="B247" s="85">
        <v>2</v>
      </c>
      <c r="C247" s="85">
        <v>1</v>
      </c>
      <c r="D247" s="85">
        <v>1</v>
      </c>
      <c r="E247" s="85">
        <v>3</v>
      </c>
      <c r="F247" s="93"/>
      <c r="G247" s="78" t="s">
        <v>173</v>
      </c>
      <c r="H247" s="45">
        <v>214</v>
      </c>
      <c r="I247" s="109">
        <f>SUM(I248:I249)</f>
        <v>0</v>
      </c>
      <c r="J247" s="109">
        <f>SUM(J248:J249)</f>
        <v>0</v>
      </c>
      <c r="K247" s="109">
        <f>SUM(K248:K249)</f>
        <v>0</v>
      </c>
      <c r="L247" s="109">
        <f>SUM(L248:L249)</f>
        <v>0</v>
      </c>
      <c r="M247"/>
    </row>
    <row r="248" spans="1:13" ht="29.25" hidden="1" customHeight="1">
      <c r="A248" s="74">
        <v>3</v>
      </c>
      <c r="B248" s="85">
        <v>2</v>
      </c>
      <c r="C248" s="85">
        <v>1</v>
      </c>
      <c r="D248" s="85">
        <v>1</v>
      </c>
      <c r="E248" s="85">
        <v>3</v>
      </c>
      <c r="F248" s="86">
        <v>1</v>
      </c>
      <c r="G248" s="78" t="s">
        <v>174</v>
      </c>
      <c r="H248" s="45">
        <v>215</v>
      </c>
      <c r="I248" s="113">
        <v>0</v>
      </c>
      <c r="J248" s="113">
        <v>0</v>
      </c>
      <c r="K248" s="113">
        <v>0</v>
      </c>
      <c r="L248" s="113">
        <v>0</v>
      </c>
      <c r="M248"/>
    </row>
    <row r="249" spans="1:13" ht="25.5" hidden="1" customHeight="1">
      <c r="A249" s="74">
        <v>3</v>
      </c>
      <c r="B249" s="85">
        <v>2</v>
      </c>
      <c r="C249" s="85">
        <v>1</v>
      </c>
      <c r="D249" s="85">
        <v>1</v>
      </c>
      <c r="E249" s="85">
        <v>3</v>
      </c>
      <c r="F249" s="86">
        <v>2</v>
      </c>
      <c r="G249" s="78" t="s">
        <v>175</v>
      </c>
      <c r="H249" s="45">
        <v>216</v>
      </c>
      <c r="I249" s="113">
        <v>0</v>
      </c>
      <c r="J249" s="113">
        <v>0</v>
      </c>
      <c r="K249" s="113">
        <v>0</v>
      </c>
      <c r="L249" s="113">
        <v>0</v>
      </c>
      <c r="M249"/>
    </row>
    <row r="250" spans="1:13" ht="27" hidden="1" customHeight="1">
      <c r="A250" s="60">
        <v>3</v>
      </c>
      <c r="B250" s="61">
        <v>2</v>
      </c>
      <c r="C250" s="61">
        <v>1</v>
      </c>
      <c r="D250" s="61">
        <v>2</v>
      </c>
      <c r="E250" s="61"/>
      <c r="F250" s="62"/>
      <c r="G250" s="52" t="s">
        <v>176</v>
      </c>
      <c r="H250" s="45">
        <v>217</v>
      </c>
      <c r="I250" s="109">
        <f>I251</f>
        <v>0</v>
      </c>
      <c r="J250" s="109">
        <f>J251</f>
        <v>0</v>
      </c>
      <c r="K250" s="109">
        <f>K251</f>
        <v>0</v>
      </c>
      <c r="L250" s="109">
        <f>L251</f>
        <v>0</v>
      </c>
      <c r="M250"/>
    </row>
    <row r="251" spans="1:13" ht="27.75" hidden="1" customHeight="1">
      <c r="A251" s="60">
        <v>3</v>
      </c>
      <c r="B251" s="61">
        <v>2</v>
      </c>
      <c r="C251" s="61">
        <v>1</v>
      </c>
      <c r="D251" s="61">
        <v>2</v>
      </c>
      <c r="E251" s="61">
        <v>1</v>
      </c>
      <c r="F251" s="62"/>
      <c r="G251" s="52" t="s">
        <v>176</v>
      </c>
      <c r="H251" s="45">
        <v>218</v>
      </c>
      <c r="I251" s="109">
        <f>SUM(I252:I253)</f>
        <v>0</v>
      </c>
      <c r="J251" s="132">
        <f>SUM(J252:J253)</f>
        <v>0</v>
      </c>
      <c r="K251" s="110">
        <f>SUM(K252:K253)</f>
        <v>0</v>
      </c>
      <c r="L251" s="110">
        <f>SUM(L252:L253)</f>
        <v>0</v>
      </c>
      <c r="M251"/>
    </row>
    <row r="252" spans="1:13" ht="27" hidden="1" customHeight="1">
      <c r="A252" s="74">
        <v>3</v>
      </c>
      <c r="B252" s="84">
        <v>2</v>
      </c>
      <c r="C252" s="85">
        <v>1</v>
      </c>
      <c r="D252" s="85">
        <v>2</v>
      </c>
      <c r="E252" s="85">
        <v>1</v>
      </c>
      <c r="F252" s="86">
        <v>1</v>
      </c>
      <c r="G252" s="78" t="s">
        <v>177</v>
      </c>
      <c r="H252" s="45">
        <v>219</v>
      </c>
      <c r="I252" s="113">
        <v>0</v>
      </c>
      <c r="J252" s="113">
        <v>0</v>
      </c>
      <c r="K252" s="113">
        <v>0</v>
      </c>
      <c r="L252" s="113">
        <v>0</v>
      </c>
      <c r="M252"/>
    </row>
    <row r="253" spans="1:13" ht="25.5" hidden="1" customHeight="1">
      <c r="A253" s="60">
        <v>3</v>
      </c>
      <c r="B253" s="61">
        <v>2</v>
      </c>
      <c r="C253" s="61">
        <v>1</v>
      </c>
      <c r="D253" s="61">
        <v>2</v>
      </c>
      <c r="E253" s="61">
        <v>1</v>
      </c>
      <c r="F253" s="62">
        <v>2</v>
      </c>
      <c r="G253" s="52" t="s">
        <v>178</v>
      </c>
      <c r="H253" s="45">
        <v>220</v>
      </c>
      <c r="I253" s="113">
        <v>0</v>
      </c>
      <c r="J253" s="113">
        <v>0</v>
      </c>
      <c r="K253" s="113">
        <v>0</v>
      </c>
      <c r="L253" s="113">
        <v>0</v>
      </c>
      <c r="M253"/>
    </row>
    <row r="254" spans="1:13" ht="26.25" hidden="1" customHeight="1">
      <c r="A254" s="49">
        <v>3</v>
      </c>
      <c r="B254" s="48">
        <v>2</v>
      </c>
      <c r="C254" s="48">
        <v>1</v>
      </c>
      <c r="D254" s="48">
        <v>3</v>
      </c>
      <c r="E254" s="48"/>
      <c r="F254" s="50"/>
      <c r="G254" s="56" t="s">
        <v>179</v>
      </c>
      <c r="H254" s="45">
        <v>221</v>
      </c>
      <c r="I254" s="118">
        <f>I255</f>
        <v>0</v>
      </c>
      <c r="J254" s="119">
        <f>J255</f>
        <v>0</v>
      </c>
      <c r="K254" s="120">
        <f>K255</f>
        <v>0</v>
      </c>
      <c r="L254" s="120">
        <f>L255</f>
        <v>0</v>
      </c>
      <c r="M254"/>
    </row>
    <row r="255" spans="1:13" ht="29.2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2"/>
      <c r="G255" s="56" t="s">
        <v>179</v>
      </c>
      <c r="H255" s="45">
        <v>222</v>
      </c>
      <c r="I255" s="109">
        <f>I256+I257</f>
        <v>0</v>
      </c>
      <c r="J255" s="109">
        <f>J256+J257</f>
        <v>0</v>
      </c>
      <c r="K255" s="109">
        <f>K256+K257</f>
        <v>0</v>
      </c>
      <c r="L255" s="109">
        <f>L256+L257</f>
        <v>0</v>
      </c>
      <c r="M255"/>
    </row>
    <row r="256" spans="1:13" ht="30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2">
        <v>1</v>
      </c>
      <c r="G256" s="52" t="s">
        <v>180</v>
      </c>
      <c r="H256" s="45">
        <v>223</v>
      </c>
      <c r="I256" s="113">
        <v>0</v>
      </c>
      <c r="J256" s="113">
        <v>0</v>
      </c>
      <c r="K256" s="113">
        <v>0</v>
      </c>
      <c r="L256" s="113">
        <v>0</v>
      </c>
      <c r="M256"/>
    </row>
    <row r="257" spans="1:13" ht="27.75" hidden="1" customHeight="1">
      <c r="A257" s="60">
        <v>3</v>
      </c>
      <c r="B257" s="61">
        <v>2</v>
      </c>
      <c r="C257" s="61">
        <v>1</v>
      </c>
      <c r="D257" s="61">
        <v>3</v>
      </c>
      <c r="E257" s="61">
        <v>1</v>
      </c>
      <c r="F257" s="62">
        <v>2</v>
      </c>
      <c r="G257" s="52" t="s">
        <v>181</v>
      </c>
      <c r="H257" s="45">
        <v>224</v>
      </c>
      <c r="I257" s="131">
        <v>0</v>
      </c>
      <c r="J257" s="128">
        <v>0</v>
      </c>
      <c r="K257" s="131">
        <v>0</v>
      </c>
      <c r="L257" s="131">
        <v>0</v>
      </c>
      <c r="M257"/>
    </row>
    <row r="258" spans="1:13" ht="26.25" hidden="1" customHeight="1">
      <c r="A258" s="60">
        <v>3</v>
      </c>
      <c r="B258" s="61">
        <v>2</v>
      </c>
      <c r="C258" s="61">
        <v>1</v>
      </c>
      <c r="D258" s="61">
        <v>4</v>
      </c>
      <c r="E258" s="61"/>
      <c r="F258" s="62"/>
      <c r="G258" s="52" t="s">
        <v>182</v>
      </c>
      <c r="H258" s="45">
        <v>225</v>
      </c>
      <c r="I258" s="109">
        <f>I259</f>
        <v>0</v>
      </c>
      <c r="J258" s="110">
        <f>J259</f>
        <v>0</v>
      </c>
      <c r="K258" s="109">
        <f>K259</f>
        <v>0</v>
      </c>
      <c r="L258" s="110">
        <f>L259</f>
        <v>0</v>
      </c>
      <c r="M258"/>
    </row>
    <row r="259" spans="1:13" ht="27.75" hidden="1" customHeight="1">
      <c r="A259" s="49">
        <v>3</v>
      </c>
      <c r="B259" s="48">
        <v>2</v>
      </c>
      <c r="C259" s="48">
        <v>1</v>
      </c>
      <c r="D259" s="48">
        <v>4</v>
      </c>
      <c r="E259" s="48">
        <v>1</v>
      </c>
      <c r="F259" s="50"/>
      <c r="G259" s="56" t="s">
        <v>182</v>
      </c>
      <c r="H259" s="45">
        <v>226</v>
      </c>
      <c r="I259" s="118">
        <f>SUM(I260:I261)</f>
        <v>0</v>
      </c>
      <c r="J259" s="119">
        <f>SUM(J260:J261)</f>
        <v>0</v>
      </c>
      <c r="K259" s="120">
        <f>SUM(K260:K261)</f>
        <v>0</v>
      </c>
      <c r="L259" s="120">
        <f>SUM(L260:L261)</f>
        <v>0</v>
      </c>
      <c r="M259"/>
    </row>
    <row r="260" spans="1:13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2">
        <v>1</v>
      </c>
      <c r="G260" s="52" t="s">
        <v>183</v>
      </c>
      <c r="H260" s="45">
        <v>227</v>
      </c>
      <c r="I260" s="113">
        <v>0</v>
      </c>
      <c r="J260" s="113">
        <v>0</v>
      </c>
      <c r="K260" s="113">
        <v>0</v>
      </c>
      <c r="L260" s="113">
        <v>0</v>
      </c>
      <c r="M260"/>
    </row>
    <row r="261" spans="1:13" ht="27.75" hidden="1" customHeight="1">
      <c r="A261" s="60">
        <v>3</v>
      </c>
      <c r="B261" s="61">
        <v>2</v>
      </c>
      <c r="C261" s="61">
        <v>1</v>
      </c>
      <c r="D261" s="61">
        <v>4</v>
      </c>
      <c r="E261" s="61">
        <v>1</v>
      </c>
      <c r="F261" s="62">
        <v>2</v>
      </c>
      <c r="G261" s="52" t="s">
        <v>184</v>
      </c>
      <c r="H261" s="45">
        <v>228</v>
      </c>
      <c r="I261" s="113">
        <v>0</v>
      </c>
      <c r="J261" s="113">
        <v>0</v>
      </c>
      <c r="K261" s="113">
        <v>0</v>
      </c>
      <c r="L261" s="113">
        <v>0</v>
      </c>
      <c r="M261"/>
    </row>
    <row r="262" spans="1:13" hidden="1">
      <c r="A262" s="60">
        <v>3</v>
      </c>
      <c r="B262" s="61">
        <v>2</v>
      </c>
      <c r="C262" s="61">
        <v>1</v>
      </c>
      <c r="D262" s="61">
        <v>5</v>
      </c>
      <c r="E262" s="61"/>
      <c r="F262" s="62"/>
      <c r="G262" s="52" t="s">
        <v>185</v>
      </c>
      <c r="H262" s="45">
        <v>229</v>
      </c>
      <c r="I262" s="109">
        <f t="shared" ref="I262:L263" si="26">I263</f>
        <v>0</v>
      </c>
      <c r="J262" s="132">
        <f t="shared" si="26"/>
        <v>0</v>
      </c>
      <c r="K262" s="110">
        <f t="shared" si="26"/>
        <v>0</v>
      </c>
      <c r="L262" s="110">
        <f t="shared" si="26"/>
        <v>0</v>
      </c>
    </row>
    <row r="263" spans="1:13" ht="29.25" hidden="1" customHeight="1">
      <c r="A263" s="60">
        <v>3</v>
      </c>
      <c r="B263" s="61">
        <v>2</v>
      </c>
      <c r="C263" s="61">
        <v>1</v>
      </c>
      <c r="D263" s="61">
        <v>5</v>
      </c>
      <c r="E263" s="61">
        <v>1</v>
      </c>
      <c r="F263" s="62"/>
      <c r="G263" s="52" t="s">
        <v>185</v>
      </c>
      <c r="H263" s="45">
        <v>230</v>
      </c>
      <c r="I263" s="110">
        <f t="shared" si="26"/>
        <v>0</v>
      </c>
      <c r="J263" s="132">
        <f t="shared" si="26"/>
        <v>0</v>
      </c>
      <c r="K263" s="110">
        <f t="shared" si="26"/>
        <v>0</v>
      </c>
      <c r="L263" s="110">
        <f t="shared" si="26"/>
        <v>0</v>
      </c>
      <c r="M263"/>
    </row>
    <row r="264" spans="1:13" hidden="1">
      <c r="A264" s="84">
        <v>3</v>
      </c>
      <c r="B264" s="85">
        <v>2</v>
      </c>
      <c r="C264" s="85">
        <v>1</v>
      </c>
      <c r="D264" s="85">
        <v>5</v>
      </c>
      <c r="E264" s="85">
        <v>1</v>
      </c>
      <c r="F264" s="86">
        <v>1</v>
      </c>
      <c r="G264" s="52" t="s">
        <v>185</v>
      </c>
      <c r="H264" s="45">
        <v>231</v>
      </c>
      <c r="I264" s="131">
        <v>0</v>
      </c>
      <c r="J264" s="131">
        <v>0</v>
      </c>
      <c r="K264" s="131">
        <v>0</v>
      </c>
      <c r="L264" s="131">
        <v>0</v>
      </c>
    </row>
    <row r="265" spans="1:13" hidden="1">
      <c r="A265" s="60">
        <v>3</v>
      </c>
      <c r="B265" s="61">
        <v>2</v>
      </c>
      <c r="C265" s="61">
        <v>1</v>
      </c>
      <c r="D265" s="61">
        <v>6</v>
      </c>
      <c r="E265" s="61"/>
      <c r="F265" s="62"/>
      <c r="G265" s="52" t="s">
        <v>186</v>
      </c>
      <c r="H265" s="45">
        <v>232</v>
      </c>
      <c r="I265" s="109">
        <f t="shared" ref="I265:L266" si="27">I266</f>
        <v>0</v>
      </c>
      <c r="J265" s="132">
        <f t="shared" si="27"/>
        <v>0</v>
      </c>
      <c r="K265" s="110">
        <f t="shared" si="27"/>
        <v>0</v>
      </c>
      <c r="L265" s="110">
        <f t="shared" si="27"/>
        <v>0</v>
      </c>
    </row>
    <row r="266" spans="1:13" hidden="1">
      <c r="A266" s="60">
        <v>3</v>
      </c>
      <c r="B266" s="60">
        <v>2</v>
      </c>
      <c r="C266" s="61">
        <v>1</v>
      </c>
      <c r="D266" s="61">
        <v>6</v>
      </c>
      <c r="E266" s="61">
        <v>1</v>
      </c>
      <c r="F266" s="62"/>
      <c r="G266" s="52" t="s">
        <v>186</v>
      </c>
      <c r="H266" s="45">
        <v>233</v>
      </c>
      <c r="I266" s="109">
        <f t="shared" si="27"/>
        <v>0</v>
      </c>
      <c r="J266" s="132">
        <f t="shared" si="27"/>
        <v>0</v>
      </c>
      <c r="K266" s="110">
        <f t="shared" si="27"/>
        <v>0</v>
      </c>
      <c r="L266" s="110">
        <f t="shared" si="27"/>
        <v>0</v>
      </c>
    </row>
    <row r="267" spans="1:13" ht="24" hidden="1" customHeight="1">
      <c r="A267" s="49">
        <v>3</v>
      </c>
      <c r="B267" s="49">
        <v>2</v>
      </c>
      <c r="C267" s="61">
        <v>1</v>
      </c>
      <c r="D267" s="61">
        <v>6</v>
      </c>
      <c r="E267" s="61">
        <v>1</v>
      </c>
      <c r="F267" s="62">
        <v>1</v>
      </c>
      <c r="G267" s="52" t="s">
        <v>186</v>
      </c>
      <c r="H267" s="45">
        <v>234</v>
      </c>
      <c r="I267" s="131">
        <v>0</v>
      </c>
      <c r="J267" s="131">
        <v>0</v>
      </c>
      <c r="K267" s="131">
        <v>0</v>
      </c>
      <c r="L267" s="131">
        <v>0</v>
      </c>
      <c r="M267"/>
    </row>
    <row r="268" spans="1:13" ht="27.75" hidden="1" customHeight="1">
      <c r="A268" s="60">
        <v>3</v>
      </c>
      <c r="B268" s="60">
        <v>2</v>
      </c>
      <c r="C268" s="61">
        <v>1</v>
      </c>
      <c r="D268" s="61">
        <v>7</v>
      </c>
      <c r="E268" s="61"/>
      <c r="F268" s="62"/>
      <c r="G268" s="52" t="s">
        <v>187</v>
      </c>
      <c r="H268" s="45">
        <v>235</v>
      </c>
      <c r="I268" s="109">
        <f>I269</f>
        <v>0</v>
      </c>
      <c r="J268" s="132">
        <f>J269</f>
        <v>0</v>
      </c>
      <c r="K268" s="110">
        <f>K269</f>
        <v>0</v>
      </c>
      <c r="L268" s="110">
        <f>L269</f>
        <v>0</v>
      </c>
      <c r="M268"/>
    </row>
    <row r="269" spans="1:13" hidden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2"/>
      <c r="G269" s="52" t="s">
        <v>187</v>
      </c>
      <c r="H269" s="45">
        <v>236</v>
      </c>
      <c r="I269" s="109">
        <f>I270+I271</f>
        <v>0</v>
      </c>
      <c r="J269" s="109">
        <f>J270+J271</f>
        <v>0</v>
      </c>
      <c r="K269" s="109">
        <f>K270+K271</f>
        <v>0</v>
      </c>
      <c r="L269" s="109">
        <f>L270+L271</f>
        <v>0</v>
      </c>
    </row>
    <row r="270" spans="1:13" ht="27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2">
        <v>1</v>
      </c>
      <c r="G270" s="52" t="s">
        <v>188</v>
      </c>
      <c r="H270" s="45">
        <v>237</v>
      </c>
      <c r="I270" s="112">
        <v>0</v>
      </c>
      <c r="J270" s="113">
        <v>0</v>
      </c>
      <c r="K270" s="113">
        <v>0</v>
      </c>
      <c r="L270" s="113">
        <v>0</v>
      </c>
      <c r="M270"/>
    </row>
    <row r="271" spans="1:13" ht="24.75" hidden="1" customHeight="1">
      <c r="A271" s="60">
        <v>3</v>
      </c>
      <c r="B271" s="61">
        <v>2</v>
      </c>
      <c r="C271" s="61">
        <v>1</v>
      </c>
      <c r="D271" s="61">
        <v>7</v>
      </c>
      <c r="E271" s="61">
        <v>1</v>
      </c>
      <c r="F271" s="62">
        <v>2</v>
      </c>
      <c r="G271" s="52" t="s">
        <v>189</v>
      </c>
      <c r="H271" s="45">
        <v>238</v>
      </c>
      <c r="I271" s="113">
        <v>0</v>
      </c>
      <c r="J271" s="113">
        <v>0</v>
      </c>
      <c r="K271" s="113">
        <v>0</v>
      </c>
      <c r="L271" s="113">
        <v>0</v>
      </c>
      <c r="M271"/>
    </row>
    <row r="272" spans="1:13" ht="38.25" hidden="1" customHeight="1">
      <c r="A272" s="60">
        <v>3</v>
      </c>
      <c r="B272" s="61">
        <v>2</v>
      </c>
      <c r="C272" s="61">
        <v>2</v>
      </c>
      <c r="D272" s="94"/>
      <c r="E272" s="94"/>
      <c r="F272" s="95"/>
      <c r="G272" s="52" t="s">
        <v>190</v>
      </c>
      <c r="H272" s="45">
        <v>239</v>
      </c>
      <c r="I272" s="109">
        <f>SUM(I273+I282+I286+I290+I294+I297+I300)</f>
        <v>0</v>
      </c>
      <c r="J272" s="132">
        <f>SUM(J273+J282+J286+J290+J294+J297+J300)</f>
        <v>0</v>
      </c>
      <c r="K272" s="110">
        <f>SUM(K273+K282+K286+K290+K294+K297+K300)</f>
        <v>0</v>
      </c>
      <c r="L272" s="110">
        <f>SUM(L273+L282+L286+L290+L294+L297+L300)</f>
        <v>0</v>
      </c>
      <c r="M272"/>
    </row>
    <row r="273" spans="1:13" hidden="1">
      <c r="A273" s="60">
        <v>3</v>
      </c>
      <c r="B273" s="61">
        <v>2</v>
      </c>
      <c r="C273" s="61">
        <v>2</v>
      </c>
      <c r="D273" s="61">
        <v>1</v>
      </c>
      <c r="E273" s="61"/>
      <c r="F273" s="62"/>
      <c r="G273" s="52" t="s">
        <v>191</v>
      </c>
      <c r="H273" s="45">
        <v>240</v>
      </c>
      <c r="I273" s="109">
        <f>I274</f>
        <v>0</v>
      </c>
      <c r="J273" s="109">
        <f>J274</f>
        <v>0</v>
      </c>
      <c r="K273" s="109">
        <f>K274</f>
        <v>0</v>
      </c>
      <c r="L273" s="109">
        <f>L274</f>
        <v>0</v>
      </c>
    </row>
    <row r="274" spans="1:13" hidden="1">
      <c r="A274" s="59">
        <v>3</v>
      </c>
      <c r="B274" s="60">
        <v>2</v>
      </c>
      <c r="C274" s="61">
        <v>2</v>
      </c>
      <c r="D274" s="61">
        <v>1</v>
      </c>
      <c r="E274" s="61">
        <v>1</v>
      </c>
      <c r="F274" s="62"/>
      <c r="G274" s="52" t="s">
        <v>169</v>
      </c>
      <c r="H274" s="45">
        <v>241</v>
      </c>
      <c r="I274" s="109">
        <f>SUM(I275)</f>
        <v>0</v>
      </c>
      <c r="J274" s="109">
        <f>SUM(J275)</f>
        <v>0</v>
      </c>
      <c r="K274" s="109">
        <f>SUM(K275)</f>
        <v>0</v>
      </c>
      <c r="L274" s="109">
        <f>SUM(L275)</f>
        <v>0</v>
      </c>
    </row>
    <row r="275" spans="1:13" hidden="1">
      <c r="A275" s="59">
        <v>3</v>
      </c>
      <c r="B275" s="60">
        <v>2</v>
      </c>
      <c r="C275" s="61">
        <v>2</v>
      </c>
      <c r="D275" s="61">
        <v>1</v>
      </c>
      <c r="E275" s="61">
        <v>1</v>
      </c>
      <c r="F275" s="62">
        <v>1</v>
      </c>
      <c r="G275" s="52" t="s">
        <v>169</v>
      </c>
      <c r="H275" s="45">
        <v>242</v>
      </c>
      <c r="I275" s="113">
        <v>0</v>
      </c>
      <c r="J275" s="113">
        <v>0</v>
      </c>
      <c r="K275" s="113">
        <v>0</v>
      </c>
      <c r="L275" s="113">
        <v>0</v>
      </c>
    </row>
    <row r="276" spans="1:13" ht="24" hidden="1" customHeight="1">
      <c r="A276" s="59">
        <v>3</v>
      </c>
      <c r="B276" s="60">
        <v>2</v>
      </c>
      <c r="C276" s="61">
        <v>2</v>
      </c>
      <c r="D276" s="61">
        <v>1</v>
      </c>
      <c r="E276" s="61">
        <v>2</v>
      </c>
      <c r="F276" s="62"/>
      <c r="G276" s="52" t="s">
        <v>192</v>
      </c>
      <c r="H276" s="45">
        <v>243</v>
      </c>
      <c r="I276" s="109">
        <f>SUM(I277:I278)</f>
        <v>0</v>
      </c>
      <c r="J276" s="109">
        <f>SUM(J277:J278)</f>
        <v>0</v>
      </c>
      <c r="K276" s="109">
        <f>SUM(K277:K278)</f>
        <v>0</v>
      </c>
      <c r="L276" s="109">
        <f>SUM(L277:L278)</f>
        <v>0</v>
      </c>
      <c r="M276"/>
    </row>
    <row r="277" spans="1:13" ht="24" hidden="1" customHeight="1">
      <c r="A277" s="59">
        <v>3</v>
      </c>
      <c r="B277" s="60">
        <v>2</v>
      </c>
      <c r="C277" s="61">
        <v>2</v>
      </c>
      <c r="D277" s="61">
        <v>1</v>
      </c>
      <c r="E277" s="61">
        <v>2</v>
      </c>
      <c r="F277" s="62">
        <v>1</v>
      </c>
      <c r="G277" s="52" t="s">
        <v>171</v>
      </c>
      <c r="H277" s="45">
        <v>244</v>
      </c>
      <c r="I277" s="113">
        <v>0</v>
      </c>
      <c r="J277" s="112">
        <v>0</v>
      </c>
      <c r="K277" s="113">
        <v>0</v>
      </c>
      <c r="L277" s="113">
        <v>0</v>
      </c>
      <c r="M277"/>
    </row>
    <row r="278" spans="1:13" ht="32.25" hidden="1" customHeight="1">
      <c r="A278" s="59">
        <v>3</v>
      </c>
      <c r="B278" s="60">
        <v>2</v>
      </c>
      <c r="C278" s="61">
        <v>2</v>
      </c>
      <c r="D278" s="61">
        <v>1</v>
      </c>
      <c r="E278" s="61">
        <v>2</v>
      </c>
      <c r="F278" s="62">
        <v>2</v>
      </c>
      <c r="G278" s="52" t="s">
        <v>172</v>
      </c>
      <c r="H278" s="45">
        <v>245</v>
      </c>
      <c r="I278" s="113">
        <v>0</v>
      </c>
      <c r="J278" s="112">
        <v>0</v>
      </c>
      <c r="K278" s="113">
        <v>0</v>
      </c>
      <c r="L278" s="113">
        <v>0</v>
      </c>
      <c r="M278"/>
    </row>
    <row r="279" spans="1:13" ht="27" hidden="1" customHeight="1">
      <c r="A279" s="59">
        <v>3</v>
      </c>
      <c r="B279" s="60">
        <v>2</v>
      </c>
      <c r="C279" s="61">
        <v>2</v>
      </c>
      <c r="D279" s="61">
        <v>1</v>
      </c>
      <c r="E279" s="61">
        <v>3</v>
      </c>
      <c r="F279" s="62"/>
      <c r="G279" s="52" t="s">
        <v>173</v>
      </c>
      <c r="H279" s="45">
        <v>246</v>
      </c>
      <c r="I279" s="109">
        <f>SUM(I280:I281)</f>
        <v>0</v>
      </c>
      <c r="J279" s="109">
        <f>SUM(J280:J281)</f>
        <v>0</v>
      </c>
      <c r="K279" s="109">
        <f>SUM(K280:K281)</f>
        <v>0</v>
      </c>
      <c r="L279" s="109">
        <f>SUM(L280:L281)</f>
        <v>0</v>
      </c>
      <c r="M279"/>
    </row>
    <row r="280" spans="1:13" ht="27.75" hidden="1" customHeight="1">
      <c r="A280" s="59">
        <v>3</v>
      </c>
      <c r="B280" s="60">
        <v>2</v>
      </c>
      <c r="C280" s="61">
        <v>2</v>
      </c>
      <c r="D280" s="61">
        <v>1</v>
      </c>
      <c r="E280" s="61">
        <v>3</v>
      </c>
      <c r="F280" s="62">
        <v>1</v>
      </c>
      <c r="G280" s="52" t="s">
        <v>174</v>
      </c>
      <c r="H280" s="45">
        <v>247</v>
      </c>
      <c r="I280" s="113">
        <v>0</v>
      </c>
      <c r="J280" s="112">
        <v>0</v>
      </c>
      <c r="K280" s="113">
        <v>0</v>
      </c>
      <c r="L280" s="113">
        <v>0</v>
      </c>
      <c r="M280"/>
    </row>
    <row r="281" spans="1:13" ht="27" hidden="1" customHeight="1">
      <c r="A281" s="59">
        <v>3</v>
      </c>
      <c r="B281" s="60">
        <v>2</v>
      </c>
      <c r="C281" s="61">
        <v>2</v>
      </c>
      <c r="D281" s="61">
        <v>1</v>
      </c>
      <c r="E281" s="61">
        <v>3</v>
      </c>
      <c r="F281" s="62">
        <v>2</v>
      </c>
      <c r="G281" s="52" t="s">
        <v>193</v>
      </c>
      <c r="H281" s="45">
        <v>248</v>
      </c>
      <c r="I281" s="113">
        <v>0</v>
      </c>
      <c r="J281" s="112">
        <v>0</v>
      </c>
      <c r="K281" s="113">
        <v>0</v>
      </c>
      <c r="L281" s="113">
        <v>0</v>
      </c>
      <c r="M281"/>
    </row>
    <row r="282" spans="1:13" ht="25.5" hidden="1" customHeight="1">
      <c r="A282" s="59">
        <v>3</v>
      </c>
      <c r="B282" s="60">
        <v>2</v>
      </c>
      <c r="C282" s="61">
        <v>2</v>
      </c>
      <c r="D282" s="61">
        <v>2</v>
      </c>
      <c r="E282" s="61"/>
      <c r="F282" s="62"/>
      <c r="G282" s="52" t="s">
        <v>194</v>
      </c>
      <c r="H282" s="45">
        <v>249</v>
      </c>
      <c r="I282" s="109">
        <f>I283</f>
        <v>0</v>
      </c>
      <c r="J282" s="110">
        <f>J283</f>
        <v>0</v>
      </c>
      <c r="K282" s="109">
        <f>K283</f>
        <v>0</v>
      </c>
      <c r="L282" s="110">
        <f>L283</f>
        <v>0</v>
      </c>
      <c r="M282"/>
    </row>
    <row r="283" spans="1:13" ht="32.25" hidden="1" customHeight="1">
      <c r="A283" s="60">
        <v>3</v>
      </c>
      <c r="B283" s="61">
        <v>2</v>
      </c>
      <c r="C283" s="48">
        <v>2</v>
      </c>
      <c r="D283" s="48">
        <v>2</v>
      </c>
      <c r="E283" s="48">
        <v>1</v>
      </c>
      <c r="F283" s="50"/>
      <c r="G283" s="52" t="s">
        <v>194</v>
      </c>
      <c r="H283" s="45">
        <v>250</v>
      </c>
      <c r="I283" s="118">
        <f>SUM(I284:I285)</f>
        <v>0</v>
      </c>
      <c r="J283" s="119">
        <f>SUM(J284:J285)</f>
        <v>0</v>
      </c>
      <c r="K283" s="120">
        <f>SUM(K284:K285)</f>
        <v>0</v>
      </c>
      <c r="L283" s="120">
        <f>SUM(L284:L285)</f>
        <v>0</v>
      </c>
      <c r="M283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2">
        <v>1</v>
      </c>
      <c r="G284" s="52" t="s">
        <v>195</v>
      </c>
      <c r="H284" s="45">
        <v>251</v>
      </c>
      <c r="I284" s="113">
        <v>0</v>
      </c>
      <c r="J284" s="113">
        <v>0</v>
      </c>
      <c r="K284" s="113">
        <v>0</v>
      </c>
      <c r="L284" s="113"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2</v>
      </c>
      <c r="E285" s="61">
        <v>1</v>
      </c>
      <c r="F285" s="62">
        <v>2</v>
      </c>
      <c r="G285" s="59" t="s">
        <v>196</v>
      </c>
      <c r="H285" s="45">
        <v>252</v>
      </c>
      <c r="I285" s="113">
        <v>0</v>
      </c>
      <c r="J285" s="113">
        <v>0</v>
      </c>
      <c r="K285" s="113">
        <v>0</v>
      </c>
      <c r="L285" s="113">
        <v>0</v>
      </c>
      <c r="M285"/>
    </row>
    <row r="286" spans="1:13" ht="25.5" hidden="1" customHeight="1">
      <c r="A286" s="60">
        <v>3</v>
      </c>
      <c r="B286" s="61">
        <v>2</v>
      </c>
      <c r="C286" s="61">
        <v>2</v>
      </c>
      <c r="D286" s="61">
        <v>3</v>
      </c>
      <c r="E286" s="61"/>
      <c r="F286" s="62"/>
      <c r="G286" s="52" t="s">
        <v>197</v>
      </c>
      <c r="H286" s="45">
        <v>253</v>
      </c>
      <c r="I286" s="109">
        <f>I287</f>
        <v>0</v>
      </c>
      <c r="J286" s="132">
        <f>J287</f>
        <v>0</v>
      </c>
      <c r="K286" s="110">
        <f>K287</f>
        <v>0</v>
      </c>
      <c r="L286" s="110">
        <f>L287</f>
        <v>0</v>
      </c>
      <c r="M286"/>
    </row>
    <row r="287" spans="1:13" ht="30" hidden="1" customHeight="1">
      <c r="A287" s="49">
        <v>3</v>
      </c>
      <c r="B287" s="61">
        <v>2</v>
      </c>
      <c r="C287" s="61">
        <v>2</v>
      </c>
      <c r="D287" s="61">
        <v>3</v>
      </c>
      <c r="E287" s="61">
        <v>1</v>
      </c>
      <c r="F287" s="62"/>
      <c r="G287" s="52" t="s">
        <v>197</v>
      </c>
      <c r="H287" s="45">
        <v>254</v>
      </c>
      <c r="I287" s="109">
        <f>I288+I289</f>
        <v>0</v>
      </c>
      <c r="J287" s="109">
        <f>J288+J289</f>
        <v>0</v>
      </c>
      <c r="K287" s="109">
        <f>K288+K289</f>
        <v>0</v>
      </c>
      <c r="L287" s="109">
        <f>L288+L289</f>
        <v>0</v>
      </c>
      <c r="M287"/>
    </row>
    <row r="288" spans="1:13" ht="31.5" hidden="1" customHeight="1">
      <c r="A288" s="49">
        <v>3</v>
      </c>
      <c r="B288" s="61">
        <v>2</v>
      </c>
      <c r="C288" s="61">
        <v>2</v>
      </c>
      <c r="D288" s="61">
        <v>3</v>
      </c>
      <c r="E288" s="61">
        <v>1</v>
      </c>
      <c r="F288" s="62">
        <v>1</v>
      </c>
      <c r="G288" s="52" t="s">
        <v>198</v>
      </c>
      <c r="H288" s="45">
        <v>255</v>
      </c>
      <c r="I288" s="113">
        <v>0</v>
      </c>
      <c r="J288" s="113">
        <v>0</v>
      </c>
      <c r="K288" s="113">
        <v>0</v>
      </c>
      <c r="L288" s="113">
        <v>0</v>
      </c>
      <c r="M288"/>
    </row>
    <row r="289" spans="1:13" ht="25.5" hidden="1" customHeight="1">
      <c r="A289" s="49">
        <v>3</v>
      </c>
      <c r="B289" s="61">
        <v>2</v>
      </c>
      <c r="C289" s="61">
        <v>2</v>
      </c>
      <c r="D289" s="61">
        <v>3</v>
      </c>
      <c r="E289" s="61">
        <v>1</v>
      </c>
      <c r="F289" s="62">
        <v>2</v>
      </c>
      <c r="G289" s="52" t="s">
        <v>199</v>
      </c>
      <c r="H289" s="45">
        <v>256</v>
      </c>
      <c r="I289" s="113">
        <v>0</v>
      </c>
      <c r="J289" s="113">
        <v>0</v>
      </c>
      <c r="K289" s="113">
        <v>0</v>
      </c>
      <c r="L289" s="113">
        <v>0</v>
      </c>
      <c r="M289"/>
    </row>
    <row r="290" spans="1:13" ht="27" hidden="1" customHeight="1">
      <c r="A290" s="60">
        <v>3</v>
      </c>
      <c r="B290" s="61">
        <v>2</v>
      </c>
      <c r="C290" s="61">
        <v>2</v>
      </c>
      <c r="D290" s="61">
        <v>4</v>
      </c>
      <c r="E290" s="61"/>
      <c r="F290" s="62"/>
      <c r="G290" s="52" t="s">
        <v>200</v>
      </c>
      <c r="H290" s="45">
        <v>257</v>
      </c>
      <c r="I290" s="109">
        <f>I291</f>
        <v>0</v>
      </c>
      <c r="J290" s="132">
        <f>J291</f>
        <v>0</v>
      </c>
      <c r="K290" s="110">
        <f>K291</f>
        <v>0</v>
      </c>
      <c r="L290" s="110">
        <f>L291</f>
        <v>0</v>
      </c>
      <c r="M290"/>
    </row>
    <row r="291" spans="1:13" hidden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2"/>
      <c r="G291" s="52" t="s">
        <v>200</v>
      </c>
      <c r="H291" s="45">
        <v>258</v>
      </c>
      <c r="I291" s="109">
        <f>SUM(I292:I293)</f>
        <v>0</v>
      </c>
      <c r="J291" s="132">
        <f>SUM(J292:J293)</f>
        <v>0</v>
      </c>
      <c r="K291" s="110">
        <f>SUM(K292:K293)</f>
        <v>0</v>
      </c>
      <c r="L291" s="110">
        <f>SUM(L292:L293)</f>
        <v>0</v>
      </c>
    </row>
    <row r="292" spans="1:13" ht="30.75" hidden="1" customHeight="1">
      <c r="A292" s="60">
        <v>3</v>
      </c>
      <c r="B292" s="61">
        <v>2</v>
      </c>
      <c r="C292" s="61">
        <v>2</v>
      </c>
      <c r="D292" s="61">
        <v>4</v>
      </c>
      <c r="E292" s="61">
        <v>1</v>
      </c>
      <c r="F292" s="62">
        <v>1</v>
      </c>
      <c r="G292" s="52" t="s">
        <v>201</v>
      </c>
      <c r="H292" s="45">
        <v>259</v>
      </c>
      <c r="I292" s="113">
        <v>0</v>
      </c>
      <c r="J292" s="113">
        <v>0</v>
      </c>
      <c r="K292" s="113">
        <v>0</v>
      </c>
      <c r="L292" s="113">
        <v>0</v>
      </c>
      <c r="M292"/>
    </row>
    <row r="293" spans="1:13" ht="27.75" hidden="1" customHeight="1">
      <c r="A293" s="49">
        <v>3</v>
      </c>
      <c r="B293" s="48">
        <v>2</v>
      </c>
      <c r="C293" s="48">
        <v>2</v>
      </c>
      <c r="D293" s="48">
        <v>4</v>
      </c>
      <c r="E293" s="48">
        <v>1</v>
      </c>
      <c r="F293" s="50">
        <v>2</v>
      </c>
      <c r="G293" s="59" t="s">
        <v>202</v>
      </c>
      <c r="H293" s="45">
        <v>260</v>
      </c>
      <c r="I293" s="113">
        <v>0</v>
      </c>
      <c r="J293" s="113">
        <v>0</v>
      </c>
      <c r="K293" s="113">
        <v>0</v>
      </c>
      <c r="L293" s="113">
        <v>0</v>
      </c>
      <c r="M293"/>
    </row>
    <row r="294" spans="1:13" ht="28.5" hidden="1" customHeight="1">
      <c r="A294" s="60">
        <v>3</v>
      </c>
      <c r="B294" s="61">
        <v>2</v>
      </c>
      <c r="C294" s="61">
        <v>2</v>
      </c>
      <c r="D294" s="61">
        <v>5</v>
      </c>
      <c r="E294" s="61"/>
      <c r="F294" s="62"/>
      <c r="G294" s="52" t="s">
        <v>203</v>
      </c>
      <c r="H294" s="45">
        <v>261</v>
      </c>
      <c r="I294" s="109">
        <f t="shared" ref="I294:L295" si="28">I295</f>
        <v>0</v>
      </c>
      <c r="J294" s="132">
        <f t="shared" si="28"/>
        <v>0</v>
      </c>
      <c r="K294" s="110">
        <f t="shared" si="28"/>
        <v>0</v>
      </c>
      <c r="L294" s="110">
        <f t="shared" si="28"/>
        <v>0</v>
      </c>
      <c r="M294"/>
    </row>
    <row r="295" spans="1:13" ht="26.25" hidden="1" customHeight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2"/>
      <c r="G295" s="52" t="s">
        <v>203</v>
      </c>
      <c r="H295" s="45">
        <v>262</v>
      </c>
      <c r="I295" s="109">
        <f t="shared" si="28"/>
        <v>0</v>
      </c>
      <c r="J295" s="132">
        <f t="shared" si="28"/>
        <v>0</v>
      </c>
      <c r="K295" s="110">
        <f t="shared" si="28"/>
        <v>0</v>
      </c>
      <c r="L295" s="110">
        <f t="shared" si="28"/>
        <v>0</v>
      </c>
      <c r="M295"/>
    </row>
    <row r="296" spans="1:13" ht="26.25" hidden="1" customHeight="1">
      <c r="A296" s="60">
        <v>3</v>
      </c>
      <c r="B296" s="61">
        <v>2</v>
      </c>
      <c r="C296" s="61">
        <v>2</v>
      </c>
      <c r="D296" s="61">
        <v>5</v>
      </c>
      <c r="E296" s="61">
        <v>1</v>
      </c>
      <c r="F296" s="62">
        <v>1</v>
      </c>
      <c r="G296" s="52" t="s">
        <v>203</v>
      </c>
      <c r="H296" s="45">
        <v>263</v>
      </c>
      <c r="I296" s="113">
        <v>0</v>
      </c>
      <c r="J296" s="113">
        <v>0</v>
      </c>
      <c r="K296" s="113">
        <v>0</v>
      </c>
      <c r="L296" s="113">
        <v>0</v>
      </c>
      <c r="M296"/>
    </row>
    <row r="297" spans="1:13" ht="26.25" hidden="1" customHeight="1">
      <c r="A297" s="60">
        <v>3</v>
      </c>
      <c r="B297" s="61">
        <v>2</v>
      </c>
      <c r="C297" s="61">
        <v>2</v>
      </c>
      <c r="D297" s="61">
        <v>6</v>
      </c>
      <c r="E297" s="61"/>
      <c r="F297" s="62"/>
      <c r="G297" s="52" t="s">
        <v>186</v>
      </c>
      <c r="H297" s="45">
        <v>264</v>
      </c>
      <c r="I297" s="109">
        <f t="shared" ref="I297:L298" si="29">I298</f>
        <v>0</v>
      </c>
      <c r="J297" s="135">
        <f t="shared" si="29"/>
        <v>0</v>
      </c>
      <c r="K297" s="110">
        <f t="shared" si="29"/>
        <v>0</v>
      </c>
      <c r="L297" s="110">
        <f t="shared" si="29"/>
        <v>0</v>
      </c>
      <c r="M297"/>
    </row>
    <row r="298" spans="1:13" ht="30" hidden="1" customHeight="1">
      <c r="A298" s="60">
        <v>3</v>
      </c>
      <c r="B298" s="61">
        <v>2</v>
      </c>
      <c r="C298" s="61">
        <v>2</v>
      </c>
      <c r="D298" s="61">
        <v>6</v>
      </c>
      <c r="E298" s="61">
        <v>1</v>
      </c>
      <c r="F298" s="62"/>
      <c r="G298" s="52" t="s">
        <v>186</v>
      </c>
      <c r="H298" s="45">
        <v>265</v>
      </c>
      <c r="I298" s="109">
        <f t="shared" si="29"/>
        <v>0</v>
      </c>
      <c r="J298" s="135">
        <f t="shared" si="29"/>
        <v>0</v>
      </c>
      <c r="K298" s="110">
        <f t="shared" si="29"/>
        <v>0</v>
      </c>
      <c r="L298" s="110">
        <f t="shared" si="29"/>
        <v>0</v>
      </c>
      <c r="M298"/>
    </row>
    <row r="299" spans="1:13" ht="24.75" hidden="1" customHeight="1">
      <c r="A299" s="60">
        <v>3</v>
      </c>
      <c r="B299" s="85">
        <v>2</v>
      </c>
      <c r="C299" s="85">
        <v>2</v>
      </c>
      <c r="D299" s="61">
        <v>6</v>
      </c>
      <c r="E299" s="85">
        <v>1</v>
      </c>
      <c r="F299" s="86">
        <v>1</v>
      </c>
      <c r="G299" s="78" t="s">
        <v>186</v>
      </c>
      <c r="H299" s="45">
        <v>266</v>
      </c>
      <c r="I299" s="113">
        <v>0</v>
      </c>
      <c r="J299" s="113">
        <v>0</v>
      </c>
      <c r="K299" s="113">
        <v>0</v>
      </c>
      <c r="L299" s="113">
        <v>0</v>
      </c>
      <c r="M299"/>
    </row>
    <row r="300" spans="1:13" ht="29.25" hidden="1" customHeight="1">
      <c r="A300" s="59">
        <v>3</v>
      </c>
      <c r="B300" s="60">
        <v>2</v>
      </c>
      <c r="C300" s="61">
        <v>2</v>
      </c>
      <c r="D300" s="61">
        <v>7</v>
      </c>
      <c r="E300" s="61"/>
      <c r="F300" s="62"/>
      <c r="G300" s="52" t="s">
        <v>187</v>
      </c>
      <c r="H300" s="45">
        <v>267</v>
      </c>
      <c r="I300" s="109">
        <f>I301</f>
        <v>0</v>
      </c>
      <c r="J300" s="135">
        <f>J301</f>
        <v>0</v>
      </c>
      <c r="K300" s="110">
        <f>K301</f>
        <v>0</v>
      </c>
      <c r="L300" s="110">
        <f>L301</f>
        <v>0</v>
      </c>
      <c r="M300"/>
    </row>
    <row r="301" spans="1:13" ht="26.25" hidden="1" customHeight="1">
      <c r="A301" s="59">
        <v>3</v>
      </c>
      <c r="B301" s="60">
        <v>2</v>
      </c>
      <c r="C301" s="61">
        <v>2</v>
      </c>
      <c r="D301" s="61">
        <v>7</v>
      </c>
      <c r="E301" s="61">
        <v>1</v>
      </c>
      <c r="F301" s="62"/>
      <c r="G301" s="52" t="s">
        <v>187</v>
      </c>
      <c r="H301" s="45">
        <v>268</v>
      </c>
      <c r="I301" s="109">
        <f>I302+I303</f>
        <v>0</v>
      </c>
      <c r="J301" s="109">
        <f>J302+J303</f>
        <v>0</v>
      </c>
      <c r="K301" s="109">
        <f>K302+K303</f>
        <v>0</v>
      </c>
      <c r="L301" s="109">
        <f>L302+L303</f>
        <v>0</v>
      </c>
      <c r="M301"/>
    </row>
    <row r="302" spans="1:13" ht="27.75" hidden="1" customHeight="1">
      <c r="A302" s="59">
        <v>3</v>
      </c>
      <c r="B302" s="60">
        <v>2</v>
      </c>
      <c r="C302" s="60">
        <v>2</v>
      </c>
      <c r="D302" s="61">
        <v>7</v>
      </c>
      <c r="E302" s="61">
        <v>1</v>
      </c>
      <c r="F302" s="62">
        <v>1</v>
      </c>
      <c r="G302" s="52" t="s">
        <v>188</v>
      </c>
      <c r="H302" s="45">
        <v>269</v>
      </c>
      <c r="I302" s="113">
        <v>0</v>
      </c>
      <c r="J302" s="113">
        <v>0</v>
      </c>
      <c r="K302" s="113">
        <v>0</v>
      </c>
      <c r="L302" s="113">
        <v>0</v>
      </c>
      <c r="M302"/>
    </row>
    <row r="303" spans="1:13" ht="25.5" hidden="1" customHeight="1">
      <c r="A303" s="59">
        <v>3</v>
      </c>
      <c r="B303" s="60">
        <v>2</v>
      </c>
      <c r="C303" s="60">
        <v>2</v>
      </c>
      <c r="D303" s="61">
        <v>7</v>
      </c>
      <c r="E303" s="61">
        <v>1</v>
      </c>
      <c r="F303" s="62">
        <v>2</v>
      </c>
      <c r="G303" s="52" t="s">
        <v>189</v>
      </c>
      <c r="H303" s="45">
        <v>270</v>
      </c>
      <c r="I303" s="113">
        <v>0</v>
      </c>
      <c r="J303" s="113">
        <v>0</v>
      </c>
      <c r="K303" s="113">
        <v>0</v>
      </c>
      <c r="L303" s="113">
        <v>0</v>
      </c>
      <c r="M303"/>
    </row>
    <row r="304" spans="1:13" ht="30" hidden="1" customHeight="1">
      <c r="A304" s="54">
        <v>3</v>
      </c>
      <c r="B304" s="54">
        <v>3</v>
      </c>
      <c r="C304" s="41"/>
      <c r="D304" s="42"/>
      <c r="E304" s="42"/>
      <c r="F304" s="44"/>
      <c r="G304" s="43" t="s">
        <v>204</v>
      </c>
      <c r="H304" s="45">
        <v>271</v>
      </c>
      <c r="I304" s="109">
        <f>SUM(I305+I337)</f>
        <v>0</v>
      </c>
      <c r="J304" s="135">
        <f>SUM(J305+J337)</f>
        <v>0</v>
      </c>
      <c r="K304" s="110">
        <f>SUM(K305+K337)</f>
        <v>0</v>
      </c>
      <c r="L304" s="110">
        <f>SUM(L305+L337)</f>
        <v>0</v>
      </c>
      <c r="M304"/>
    </row>
    <row r="305" spans="1:13" ht="40.5" hidden="1" customHeight="1">
      <c r="A305" s="59">
        <v>3</v>
      </c>
      <c r="B305" s="59">
        <v>3</v>
      </c>
      <c r="C305" s="60">
        <v>1</v>
      </c>
      <c r="D305" s="61"/>
      <c r="E305" s="61"/>
      <c r="F305" s="62"/>
      <c r="G305" s="52" t="s">
        <v>205</v>
      </c>
      <c r="H305" s="45">
        <v>272</v>
      </c>
      <c r="I305" s="109">
        <f>SUM(I306+I315+I319+I323+I327+I330+I333)</f>
        <v>0</v>
      </c>
      <c r="J305" s="135">
        <f>SUM(J306+J315+J319+J323+J327+J330+J333)</f>
        <v>0</v>
      </c>
      <c r="K305" s="110">
        <f>SUM(K306+K315+K319+K323+K327+K330+K333)</f>
        <v>0</v>
      </c>
      <c r="L305" s="110">
        <f>SUM(L306+L315+L319+L323+L327+L330+L333)</f>
        <v>0</v>
      </c>
      <c r="M305"/>
    </row>
    <row r="306" spans="1:13" ht="29.25" hidden="1" customHeight="1">
      <c r="A306" s="59">
        <v>3</v>
      </c>
      <c r="B306" s="59">
        <v>3</v>
      </c>
      <c r="C306" s="60">
        <v>1</v>
      </c>
      <c r="D306" s="61">
        <v>1</v>
      </c>
      <c r="E306" s="61"/>
      <c r="F306" s="62"/>
      <c r="G306" s="52" t="s">
        <v>191</v>
      </c>
      <c r="H306" s="45">
        <v>273</v>
      </c>
      <c r="I306" s="109">
        <f>SUM(I307+I309+I312)</f>
        <v>0</v>
      </c>
      <c r="J306" s="109">
        <f>SUM(J307+J309+J312)</f>
        <v>0</v>
      </c>
      <c r="K306" s="109">
        <f>SUM(K307+K309+K312)</f>
        <v>0</v>
      </c>
      <c r="L306" s="109">
        <f>SUM(L307+L309+L312)</f>
        <v>0</v>
      </c>
      <c r="M306"/>
    </row>
    <row r="307" spans="1:13" ht="27" hidden="1" customHeight="1">
      <c r="A307" s="59">
        <v>3</v>
      </c>
      <c r="B307" s="59">
        <v>3</v>
      </c>
      <c r="C307" s="60">
        <v>1</v>
      </c>
      <c r="D307" s="61">
        <v>1</v>
      </c>
      <c r="E307" s="61">
        <v>1</v>
      </c>
      <c r="F307" s="62"/>
      <c r="G307" s="52" t="s">
        <v>169</v>
      </c>
      <c r="H307" s="45">
        <v>274</v>
      </c>
      <c r="I307" s="109">
        <f>SUM(I308:I308)</f>
        <v>0</v>
      </c>
      <c r="J307" s="135">
        <f>SUM(J308:J308)</f>
        <v>0</v>
      </c>
      <c r="K307" s="110">
        <f>SUM(K308:K308)</f>
        <v>0</v>
      </c>
      <c r="L307" s="110">
        <f>SUM(L308:L308)</f>
        <v>0</v>
      </c>
      <c r="M307"/>
    </row>
    <row r="308" spans="1:13" ht="28.5" hidden="1" customHeight="1">
      <c r="A308" s="59">
        <v>3</v>
      </c>
      <c r="B308" s="59">
        <v>3</v>
      </c>
      <c r="C308" s="60">
        <v>1</v>
      </c>
      <c r="D308" s="61">
        <v>1</v>
      </c>
      <c r="E308" s="61">
        <v>1</v>
      </c>
      <c r="F308" s="62">
        <v>1</v>
      </c>
      <c r="G308" s="52" t="s">
        <v>169</v>
      </c>
      <c r="H308" s="45">
        <v>275</v>
      </c>
      <c r="I308" s="113">
        <v>0</v>
      </c>
      <c r="J308" s="113">
        <v>0</v>
      </c>
      <c r="K308" s="113">
        <v>0</v>
      </c>
      <c r="L308" s="113">
        <v>0</v>
      </c>
      <c r="M308"/>
    </row>
    <row r="309" spans="1:13" ht="31.5" hidden="1" customHeight="1">
      <c r="A309" s="59">
        <v>3</v>
      </c>
      <c r="B309" s="59">
        <v>3</v>
      </c>
      <c r="C309" s="60">
        <v>1</v>
      </c>
      <c r="D309" s="61">
        <v>1</v>
      </c>
      <c r="E309" s="61">
        <v>2</v>
      </c>
      <c r="F309" s="62"/>
      <c r="G309" s="52" t="s">
        <v>192</v>
      </c>
      <c r="H309" s="45">
        <v>276</v>
      </c>
      <c r="I309" s="109">
        <f>SUM(I310:I311)</f>
        <v>0</v>
      </c>
      <c r="J309" s="109">
        <f>SUM(J310:J311)</f>
        <v>0</v>
      </c>
      <c r="K309" s="109">
        <f>SUM(K310:K311)</f>
        <v>0</v>
      </c>
      <c r="L309" s="109">
        <f>SUM(L310:L311)</f>
        <v>0</v>
      </c>
      <c r="M309"/>
    </row>
    <row r="310" spans="1:13" ht="25.5" hidden="1" customHeight="1">
      <c r="A310" s="59">
        <v>3</v>
      </c>
      <c r="B310" s="59">
        <v>3</v>
      </c>
      <c r="C310" s="60">
        <v>1</v>
      </c>
      <c r="D310" s="61">
        <v>1</v>
      </c>
      <c r="E310" s="61">
        <v>2</v>
      </c>
      <c r="F310" s="62">
        <v>1</v>
      </c>
      <c r="G310" s="52" t="s">
        <v>171</v>
      </c>
      <c r="H310" s="45">
        <v>277</v>
      </c>
      <c r="I310" s="113">
        <v>0</v>
      </c>
      <c r="J310" s="113">
        <v>0</v>
      </c>
      <c r="K310" s="113">
        <v>0</v>
      </c>
      <c r="L310" s="113">
        <v>0</v>
      </c>
      <c r="M310"/>
    </row>
    <row r="311" spans="1:13" ht="29.25" hidden="1" customHeight="1">
      <c r="A311" s="59">
        <v>3</v>
      </c>
      <c r="B311" s="59">
        <v>3</v>
      </c>
      <c r="C311" s="60">
        <v>1</v>
      </c>
      <c r="D311" s="61">
        <v>1</v>
      </c>
      <c r="E311" s="61">
        <v>2</v>
      </c>
      <c r="F311" s="62">
        <v>2</v>
      </c>
      <c r="G311" s="52" t="s">
        <v>172</v>
      </c>
      <c r="H311" s="45">
        <v>278</v>
      </c>
      <c r="I311" s="113">
        <v>0</v>
      </c>
      <c r="J311" s="113">
        <v>0</v>
      </c>
      <c r="K311" s="113">
        <v>0</v>
      </c>
      <c r="L311" s="113">
        <v>0</v>
      </c>
      <c r="M311"/>
    </row>
    <row r="312" spans="1:13" ht="28.5" hidden="1" customHeight="1">
      <c r="A312" s="59">
        <v>3</v>
      </c>
      <c r="B312" s="59">
        <v>3</v>
      </c>
      <c r="C312" s="60">
        <v>1</v>
      </c>
      <c r="D312" s="61">
        <v>1</v>
      </c>
      <c r="E312" s="61">
        <v>3</v>
      </c>
      <c r="F312" s="62"/>
      <c r="G312" s="52" t="s">
        <v>173</v>
      </c>
      <c r="H312" s="45">
        <v>279</v>
      </c>
      <c r="I312" s="109">
        <f>SUM(I313:I314)</f>
        <v>0</v>
      </c>
      <c r="J312" s="109">
        <f>SUM(J313:J314)</f>
        <v>0</v>
      </c>
      <c r="K312" s="109">
        <f>SUM(K313:K314)</f>
        <v>0</v>
      </c>
      <c r="L312" s="109">
        <f>SUM(L313:L314)</f>
        <v>0</v>
      </c>
      <c r="M312"/>
    </row>
    <row r="313" spans="1:13" ht="24.75" hidden="1" customHeight="1">
      <c r="A313" s="59">
        <v>3</v>
      </c>
      <c r="B313" s="59">
        <v>3</v>
      </c>
      <c r="C313" s="60">
        <v>1</v>
      </c>
      <c r="D313" s="61">
        <v>1</v>
      </c>
      <c r="E313" s="61">
        <v>3</v>
      </c>
      <c r="F313" s="62">
        <v>1</v>
      </c>
      <c r="G313" s="52" t="s">
        <v>174</v>
      </c>
      <c r="H313" s="45">
        <v>280</v>
      </c>
      <c r="I313" s="113">
        <v>0</v>
      </c>
      <c r="J313" s="113">
        <v>0</v>
      </c>
      <c r="K313" s="113">
        <v>0</v>
      </c>
      <c r="L313" s="113">
        <v>0</v>
      </c>
      <c r="M313"/>
    </row>
    <row r="314" spans="1:13" ht="22.5" hidden="1" customHeight="1">
      <c r="A314" s="59">
        <v>3</v>
      </c>
      <c r="B314" s="59">
        <v>3</v>
      </c>
      <c r="C314" s="60">
        <v>1</v>
      </c>
      <c r="D314" s="61">
        <v>1</v>
      </c>
      <c r="E314" s="61">
        <v>3</v>
      </c>
      <c r="F314" s="62">
        <v>2</v>
      </c>
      <c r="G314" s="52" t="s">
        <v>193</v>
      </c>
      <c r="H314" s="45">
        <v>281</v>
      </c>
      <c r="I314" s="113">
        <v>0</v>
      </c>
      <c r="J314" s="113">
        <v>0</v>
      </c>
      <c r="K314" s="113">
        <v>0</v>
      </c>
      <c r="L314" s="113">
        <v>0</v>
      </c>
      <c r="M314"/>
    </row>
    <row r="315" spans="1:13" hidden="1">
      <c r="A315" s="67">
        <v>3</v>
      </c>
      <c r="B315" s="49">
        <v>3</v>
      </c>
      <c r="C315" s="60">
        <v>1</v>
      </c>
      <c r="D315" s="61">
        <v>2</v>
      </c>
      <c r="E315" s="61"/>
      <c r="F315" s="62"/>
      <c r="G315" s="52" t="s">
        <v>206</v>
      </c>
      <c r="H315" s="45">
        <v>282</v>
      </c>
      <c r="I315" s="109">
        <f>I316</f>
        <v>0</v>
      </c>
      <c r="J315" s="135">
        <f>J316</f>
        <v>0</v>
      </c>
      <c r="K315" s="110">
        <f>K316</f>
        <v>0</v>
      </c>
      <c r="L315" s="110">
        <f>L316</f>
        <v>0</v>
      </c>
    </row>
    <row r="316" spans="1:13" ht="26.25" hidden="1" customHeight="1">
      <c r="A316" s="67">
        <v>3</v>
      </c>
      <c r="B316" s="67">
        <v>3</v>
      </c>
      <c r="C316" s="49">
        <v>1</v>
      </c>
      <c r="D316" s="48">
        <v>2</v>
      </c>
      <c r="E316" s="48">
        <v>1</v>
      </c>
      <c r="F316" s="50"/>
      <c r="G316" s="52" t="s">
        <v>206</v>
      </c>
      <c r="H316" s="45">
        <v>283</v>
      </c>
      <c r="I316" s="118">
        <f>SUM(I317:I318)</f>
        <v>0</v>
      </c>
      <c r="J316" s="136">
        <f>SUM(J317:J318)</f>
        <v>0</v>
      </c>
      <c r="K316" s="120">
        <f>SUM(K317:K318)</f>
        <v>0</v>
      </c>
      <c r="L316" s="120">
        <f>SUM(L317:L318)</f>
        <v>0</v>
      </c>
      <c r="M316"/>
    </row>
    <row r="317" spans="1:13" ht="25.5" hidden="1" customHeight="1">
      <c r="A317" s="59">
        <v>3</v>
      </c>
      <c r="B317" s="59">
        <v>3</v>
      </c>
      <c r="C317" s="60">
        <v>1</v>
      </c>
      <c r="D317" s="61">
        <v>2</v>
      </c>
      <c r="E317" s="61">
        <v>1</v>
      </c>
      <c r="F317" s="62">
        <v>1</v>
      </c>
      <c r="G317" s="52" t="s">
        <v>207</v>
      </c>
      <c r="H317" s="45">
        <v>284</v>
      </c>
      <c r="I317" s="113">
        <v>0</v>
      </c>
      <c r="J317" s="113">
        <v>0</v>
      </c>
      <c r="K317" s="113">
        <v>0</v>
      </c>
      <c r="L317" s="113">
        <v>0</v>
      </c>
      <c r="M317"/>
    </row>
    <row r="318" spans="1:13" ht="24" hidden="1" customHeight="1">
      <c r="A318" s="73">
        <v>3</v>
      </c>
      <c r="B318" s="82">
        <v>3</v>
      </c>
      <c r="C318" s="84">
        <v>1</v>
      </c>
      <c r="D318" s="85">
        <v>2</v>
      </c>
      <c r="E318" s="85">
        <v>1</v>
      </c>
      <c r="F318" s="86">
        <v>2</v>
      </c>
      <c r="G318" s="78" t="s">
        <v>208</v>
      </c>
      <c r="H318" s="45">
        <v>285</v>
      </c>
      <c r="I318" s="113">
        <v>0</v>
      </c>
      <c r="J318" s="113">
        <v>0</v>
      </c>
      <c r="K318" s="113">
        <v>0</v>
      </c>
      <c r="L318" s="113">
        <v>0</v>
      </c>
      <c r="M318"/>
    </row>
    <row r="319" spans="1:13" ht="27.75" hidden="1" customHeight="1">
      <c r="A319" s="60">
        <v>3</v>
      </c>
      <c r="B319" s="52">
        <v>3</v>
      </c>
      <c r="C319" s="60">
        <v>1</v>
      </c>
      <c r="D319" s="61">
        <v>3</v>
      </c>
      <c r="E319" s="61"/>
      <c r="F319" s="62"/>
      <c r="G319" s="52" t="s">
        <v>209</v>
      </c>
      <c r="H319" s="45">
        <v>286</v>
      </c>
      <c r="I319" s="109">
        <f>I320</f>
        <v>0</v>
      </c>
      <c r="J319" s="135">
        <f>J320</f>
        <v>0</v>
      </c>
      <c r="K319" s="110">
        <f>K320</f>
        <v>0</v>
      </c>
      <c r="L319" s="110">
        <f>L320</f>
        <v>0</v>
      </c>
      <c r="M319"/>
    </row>
    <row r="320" spans="1:13" ht="24" hidden="1" customHeight="1">
      <c r="A320" s="60">
        <v>3</v>
      </c>
      <c r="B320" s="78">
        <v>3</v>
      </c>
      <c r="C320" s="84">
        <v>1</v>
      </c>
      <c r="D320" s="85">
        <v>3</v>
      </c>
      <c r="E320" s="85">
        <v>1</v>
      </c>
      <c r="F320" s="86"/>
      <c r="G320" s="52" t="s">
        <v>209</v>
      </c>
      <c r="H320" s="45">
        <v>287</v>
      </c>
      <c r="I320" s="110">
        <f>I321+I322</f>
        <v>0</v>
      </c>
      <c r="J320" s="110">
        <f>J321+J322</f>
        <v>0</v>
      </c>
      <c r="K320" s="110">
        <f>K321+K322</f>
        <v>0</v>
      </c>
      <c r="L320" s="110">
        <f>L321+L322</f>
        <v>0</v>
      </c>
      <c r="M320"/>
    </row>
    <row r="321" spans="1:13" ht="27" hidden="1" customHeight="1">
      <c r="A321" s="60">
        <v>3</v>
      </c>
      <c r="B321" s="52">
        <v>3</v>
      </c>
      <c r="C321" s="60">
        <v>1</v>
      </c>
      <c r="D321" s="61">
        <v>3</v>
      </c>
      <c r="E321" s="61">
        <v>1</v>
      </c>
      <c r="F321" s="62">
        <v>1</v>
      </c>
      <c r="G321" s="52" t="s">
        <v>210</v>
      </c>
      <c r="H321" s="45">
        <v>288</v>
      </c>
      <c r="I321" s="131">
        <v>0</v>
      </c>
      <c r="J321" s="131">
        <v>0</v>
      </c>
      <c r="K321" s="131">
        <v>0</v>
      </c>
      <c r="L321" s="130">
        <v>0</v>
      </c>
      <c r="M321"/>
    </row>
    <row r="322" spans="1:13" ht="26.25" hidden="1" customHeight="1">
      <c r="A322" s="60">
        <v>3</v>
      </c>
      <c r="B322" s="52">
        <v>3</v>
      </c>
      <c r="C322" s="60">
        <v>1</v>
      </c>
      <c r="D322" s="61">
        <v>3</v>
      </c>
      <c r="E322" s="61">
        <v>1</v>
      </c>
      <c r="F322" s="62">
        <v>2</v>
      </c>
      <c r="G322" s="52" t="s">
        <v>211</v>
      </c>
      <c r="H322" s="45">
        <v>289</v>
      </c>
      <c r="I322" s="113">
        <v>0</v>
      </c>
      <c r="J322" s="113">
        <v>0</v>
      </c>
      <c r="K322" s="113">
        <v>0</v>
      </c>
      <c r="L322" s="113">
        <v>0</v>
      </c>
      <c r="M322"/>
    </row>
    <row r="323" spans="1:13" hidden="1">
      <c r="A323" s="60">
        <v>3</v>
      </c>
      <c r="B323" s="52">
        <v>3</v>
      </c>
      <c r="C323" s="60">
        <v>1</v>
      </c>
      <c r="D323" s="61">
        <v>4</v>
      </c>
      <c r="E323" s="61"/>
      <c r="F323" s="62"/>
      <c r="G323" s="52" t="s">
        <v>212</v>
      </c>
      <c r="H323" s="45">
        <v>290</v>
      </c>
      <c r="I323" s="109">
        <f>I324</f>
        <v>0</v>
      </c>
      <c r="J323" s="135">
        <f>J324</f>
        <v>0</v>
      </c>
      <c r="K323" s="110">
        <f>K324</f>
        <v>0</v>
      </c>
      <c r="L323" s="110">
        <f>L324</f>
        <v>0</v>
      </c>
    </row>
    <row r="324" spans="1:13" ht="31.5" hidden="1" customHeight="1">
      <c r="A324" s="59">
        <v>3</v>
      </c>
      <c r="B324" s="60">
        <v>3</v>
      </c>
      <c r="C324" s="61">
        <v>1</v>
      </c>
      <c r="D324" s="61">
        <v>4</v>
      </c>
      <c r="E324" s="61">
        <v>1</v>
      </c>
      <c r="F324" s="62"/>
      <c r="G324" s="52" t="s">
        <v>212</v>
      </c>
      <c r="H324" s="45">
        <v>291</v>
      </c>
      <c r="I324" s="109">
        <f>SUM(I325:I326)</f>
        <v>0</v>
      </c>
      <c r="J324" s="109">
        <f>SUM(J325:J326)</f>
        <v>0</v>
      </c>
      <c r="K324" s="109">
        <f>SUM(K325:K326)</f>
        <v>0</v>
      </c>
      <c r="L324" s="109">
        <f>SUM(L325:L326)</f>
        <v>0</v>
      </c>
      <c r="M324"/>
    </row>
    <row r="325" spans="1:13" hidden="1">
      <c r="A325" s="59">
        <v>3</v>
      </c>
      <c r="B325" s="60">
        <v>3</v>
      </c>
      <c r="C325" s="61">
        <v>1</v>
      </c>
      <c r="D325" s="61">
        <v>4</v>
      </c>
      <c r="E325" s="61">
        <v>1</v>
      </c>
      <c r="F325" s="62">
        <v>1</v>
      </c>
      <c r="G325" s="52" t="s">
        <v>213</v>
      </c>
      <c r="H325" s="45">
        <v>292</v>
      </c>
      <c r="I325" s="112">
        <v>0</v>
      </c>
      <c r="J325" s="113">
        <v>0</v>
      </c>
      <c r="K325" s="113">
        <v>0</v>
      </c>
      <c r="L325" s="112">
        <v>0</v>
      </c>
    </row>
    <row r="326" spans="1:13" ht="30.75" hidden="1" customHeight="1">
      <c r="A326" s="60">
        <v>3</v>
      </c>
      <c r="B326" s="61">
        <v>3</v>
      </c>
      <c r="C326" s="61">
        <v>1</v>
      </c>
      <c r="D326" s="61">
        <v>4</v>
      </c>
      <c r="E326" s="61">
        <v>1</v>
      </c>
      <c r="F326" s="62">
        <v>2</v>
      </c>
      <c r="G326" s="52" t="s">
        <v>214</v>
      </c>
      <c r="H326" s="45">
        <v>293</v>
      </c>
      <c r="I326" s="113">
        <v>0</v>
      </c>
      <c r="J326" s="131">
        <v>0</v>
      </c>
      <c r="K326" s="131">
        <v>0</v>
      </c>
      <c r="L326" s="130">
        <v>0</v>
      </c>
      <c r="M326"/>
    </row>
    <row r="327" spans="1:13" ht="26.25" hidden="1" customHeight="1">
      <c r="A327" s="60">
        <v>3</v>
      </c>
      <c r="B327" s="61">
        <v>3</v>
      </c>
      <c r="C327" s="61">
        <v>1</v>
      </c>
      <c r="D327" s="61">
        <v>5</v>
      </c>
      <c r="E327" s="61"/>
      <c r="F327" s="62"/>
      <c r="G327" s="52" t="s">
        <v>215</v>
      </c>
      <c r="H327" s="45">
        <v>294</v>
      </c>
      <c r="I327" s="120">
        <f t="shared" ref="I327:L328" si="30">I328</f>
        <v>0</v>
      </c>
      <c r="J327" s="135">
        <f t="shared" si="30"/>
        <v>0</v>
      </c>
      <c r="K327" s="110">
        <f t="shared" si="30"/>
        <v>0</v>
      </c>
      <c r="L327" s="110">
        <f t="shared" si="30"/>
        <v>0</v>
      </c>
      <c r="M327"/>
    </row>
    <row r="328" spans="1:13" ht="30" hidden="1" customHeight="1">
      <c r="A328" s="49">
        <v>3</v>
      </c>
      <c r="B328" s="85">
        <v>3</v>
      </c>
      <c r="C328" s="85">
        <v>1</v>
      </c>
      <c r="D328" s="85">
        <v>5</v>
      </c>
      <c r="E328" s="85">
        <v>1</v>
      </c>
      <c r="F328" s="86"/>
      <c r="G328" s="52" t="s">
        <v>215</v>
      </c>
      <c r="H328" s="45">
        <v>295</v>
      </c>
      <c r="I328" s="110">
        <f t="shared" si="30"/>
        <v>0</v>
      </c>
      <c r="J328" s="136">
        <f t="shared" si="30"/>
        <v>0</v>
      </c>
      <c r="K328" s="120">
        <f t="shared" si="30"/>
        <v>0</v>
      </c>
      <c r="L328" s="120">
        <f t="shared" si="30"/>
        <v>0</v>
      </c>
      <c r="M328"/>
    </row>
    <row r="329" spans="1:13" ht="30" hidden="1" customHeight="1">
      <c r="A329" s="60">
        <v>3</v>
      </c>
      <c r="B329" s="61">
        <v>3</v>
      </c>
      <c r="C329" s="61">
        <v>1</v>
      </c>
      <c r="D329" s="61">
        <v>5</v>
      </c>
      <c r="E329" s="61">
        <v>1</v>
      </c>
      <c r="F329" s="62">
        <v>1</v>
      </c>
      <c r="G329" s="52" t="s">
        <v>216</v>
      </c>
      <c r="H329" s="45">
        <v>296</v>
      </c>
      <c r="I329" s="113">
        <v>0</v>
      </c>
      <c r="J329" s="131">
        <v>0</v>
      </c>
      <c r="K329" s="131">
        <v>0</v>
      </c>
      <c r="L329" s="130">
        <v>0</v>
      </c>
      <c r="M329"/>
    </row>
    <row r="330" spans="1:13" ht="30" hidden="1" customHeight="1">
      <c r="A330" s="60">
        <v>3</v>
      </c>
      <c r="B330" s="61">
        <v>3</v>
      </c>
      <c r="C330" s="61">
        <v>1</v>
      </c>
      <c r="D330" s="61">
        <v>6</v>
      </c>
      <c r="E330" s="61"/>
      <c r="F330" s="62"/>
      <c r="G330" s="52" t="s">
        <v>186</v>
      </c>
      <c r="H330" s="45">
        <v>297</v>
      </c>
      <c r="I330" s="110">
        <f t="shared" ref="I330:L331" si="31">I331</f>
        <v>0</v>
      </c>
      <c r="J330" s="135">
        <f t="shared" si="31"/>
        <v>0</v>
      </c>
      <c r="K330" s="110">
        <f t="shared" si="31"/>
        <v>0</v>
      </c>
      <c r="L330" s="110">
        <f t="shared" si="31"/>
        <v>0</v>
      </c>
      <c r="M330"/>
    </row>
    <row r="331" spans="1:13" ht="30" hidden="1" customHeight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2"/>
      <c r="G331" s="52" t="s">
        <v>186</v>
      </c>
      <c r="H331" s="45">
        <v>298</v>
      </c>
      <c r="I331" s="109">
        <f t="shared" si="31"/>
        <v>0</v>
      </c>
      <c r="J331" s="135">
        <f t="shared" si="31"/>
        <v>0</v>
      </c>
      <c r="K331" s="110">
        <f t="shared" si="31"/>
        <v>0</v>
      </c>
      <c r="L331" s="110">
        <f t="shared" si="31"/>
        <v>0</v>
      </c>
      <c r="M331"/>
    </row>
    <row r="332" spans="1:13" ht="25.5" hidden="1" customHeight="1">
      <c r="A332" s="60">
        <v>3</v>
      </c>
      <c r="B332" s="61">
        <v>3</v>
      </c>
      <c r="C332" s="61">
        <v>1</v>
      </c>
      <c r="D332" s="61">
        <v>6</v>
      </c>
      <c r="E332" s="61">
        <v>1</v>
      </c>
      <c r="F332" s="62">
        <v>1</v>
      </c>
      <c r="G332" s="52" t="s">
        <v>186</v>
      </c>
      <c r="H332" s="45">
        <v>299</v>
      </c>
      <c r="I332" s="131">
        <v>0</v>
      </c>
      <c r="J332" s="131">
        <v>0</v>
      </c>
      <c r="K332" s="131">
        <v>0</v>
      </c>
      <c r="L332" s="130">
        <v>0</v>
      </c>
      <c r="M332"/>
    </row>
    <row r="333" spans="1:13" ht="22.5" hidden="1" customHeight="1">
      <c r="A333" s="60">
        <v>3</v>
      </c>
      <c r="B333" s="61">
        <v>3</v>
      </c>
      <c r="C333" s="61">
        <v>1</v>
      </c>
      <c r="D333" s="61">
        <v>7</v>
      </c>
      <c r="E333" s="61"/>
      <c r="F333" s="62"/>
      <c r="G333" s="52" t="s">
        <v>217</v>
      </c>
      <c r="H333" s="45">
        <v>300</v>
      </c>
      <c r="I333" s="109">
        <f>I334</f>
        <v>0</v>
      </c>
      <c r="J333" s="135">
        <f>J334</f>
        <v>0</v>
      </c>
      <c r="K333" s="110">
        <f>K334</f>
        <v>0</v>
      </c>
      <c r="L333" s="110">
        <f>L334</f>
        <v>0</v>
      </c>
      <c r="M333"/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2"/>
      <c r="G334" s="52" t="s">
        <v>217</v>
      </c>
      <c r="H334" s="45">
        <v>301</v>
      </c>
      <c r="I334" s="109">
        <f>I335+I336</f>
        <v>0</v>
      </c>
      <c r="J334" s="109">
        <f>J335+J336</f>
        <v>0</v>
      </c>
      <c r="K334" s="109">
        <f>K335+K336</f>
        <v>0</v>
      </c>
      <c r="L334" s="109">
        <f>L335+L336</f>
        <v>0</v>
      </c>
      <c r="M334"/>
    </row>
    <row r="335" spans="1:13" ht="27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2">
        <v>1</v>
      </c>
      <c r="G335" s="52" t="s">
        <v>218</v>
      </c>
      <c r="H335" s="45">
        <v>302</v>
      </c>
      <c r="I335" s="131">
        <v>0</v>
      </c>
      <c r="J335" s="131">
        <v>0</v>
      </c>
      <c r="K335" s="131">
        <v>0</v>
      </c>
      <c r="L335" s="130">
        <v>0</v>
      </c>
      <c r="M335"/>
    </row>
    <row r="336" spans="1:13" ht="27.75" hidden="1" customHeight="1">
      <c r="A336" s="60">
        <v>3</v>
      </c>
      <c r="B336" s="61">
        <v>3</v>
      </c>
      <c r="C336" s="61">
        <v>1</v>
      </c>
      <c r="D336" s="61">
        <v>7</v>
      </c>
      <c r="E336" s="61">
        <v>1</v>
      </c>
      <c r="F336" s="62">
        <v>2</v>
      </c>
      <c r="G336" s="52" t="s">
        <v>219</v>
      </c>
      <c r="H336" s="45">
        <v>303</v>
      </c>
      <c r="I336" s="113">
        <v>0</v>
      </c>
      <c r="J336" s="113">
        <v>0</v>
      </c>
      <c r="K336" s="113">
        <v>0</v>
      </c>
      <c r="L336" s="113">
        <v>0</v>
      </c>
      <c r="M336"/>
    </row>
    <row r="337" spans="1:16" ht="38.25" hidden="1" customHeight="1">
      <c r="A337" s="60">
        <v>3</v>
      </c>
      <c r="B337" s="61">
        <v>3</v>
      </c>
      <c r="C337" s="61">
        <v>2</v>
      </c>
      <c r="D337" s="61"/>
      <c r="E337" s="61"/>
      <c r="F337" s="62"/>
      <c r="G337" s="52" t="s">
        <v>220</v>
      </c>
      <c r="H337" s="45">
        <v>304</v>
      </c>
      <c r="I337" s="109">
        <f>SUM(I338+I347+I351+I355+I359+I362+I365)</f>
        <v>0</v>
      </c>
      <c r="J337" s="135">
        <f>SUM(J338+J347+J351+J355+J359+J362+J365)</f>
        <v>0</v>
      </c>
      <c r="K337" s="110">
        <f>SUM(K338+K347+K351+K355+K359+K362+K365)</f>
        <v>0</v>
      </c>
      <c r="L337" s="110">
        <f>SUM(L338+L347+L351+L355+L359+L362+L365)</f>
        <v>0</v>
      </c>
      <c r="M337"/>
    </row>
    <row r="338" spans="1:16" ht="30" hidden="1" customHeight="1">
      <c r="A338" s="60">
        <v>3</v>
      </c>
      <c r="B338" s="61">
        <v>3</v>
      </c>
      <c r="C338" s="61">
        <v>2</v>
      </c>
      <c r="D338" s="61">
        <v>1</v>
      </c>
      <c r="E338" s="61"/>
      <c r="F338" s="62"/>
      <c r="G338" s="52" t="s">
        <v>168</v>
      </c>
      <c r="H338" s="45">
        <v>305</v>
      </c>
      <c r="I338" s="109">
        <f>I339</f>
        <v>0</v>
      </c>
      <c r="J338" s="135">
        <f>J339</f>
        <v>0</v>
      </c>
      <c r="K338" s="110">
        <f>K339</f>
        <v>0</v>
      </c>
      <c r="L338" s="110">
        <f>L339</f>
        <v>0</v>
      </c>
      <c r="M338"/>
    </row>
    <row r="339" spans="1:16" hidden="1">
      <c r="A339" s="59">
        <v>3</v>
      </c>
      <c r="B339" s="60">
        <v>3</v>
      </c>
      <c r="C339" s="61">
        <v>2</v>
      </c>
      <c r="D339" s="52">
        <v>1</v>
      </c>
      <c r="E339" s="60">
        <v>1</v>
      </c>
      <c r="F339" s="62"/>
      <c r="G339" s="52" t="s">
        <v>168</v>
      </c>
      <c r="H339" s="45">
        <v>306</v>
      </c>
      <c r="I339" s="109">
        <f t="shared" ref="I339:P339" si="32">SUM(I340:I340)</f>
        <v>0</v>
      </c>
      <c r="J339" s="109">
        <f t="shared" si="32"/>
        <v>0</v>
      </c>
      <c r="K339" s="109">
        <f t="shared" si="32"/>
        <v>0</v>
      </c>
      <c r="L339" s="109">
        <f t="shared" si="32"/>
        <v>0</v>
      </c>
      <c r="M339" s="96">
        <f t="shared" si="32"/>
        <v>0</v>
      </c>
      <c r="N339" s="96">
        <f t="shared" si="32"/>
        <v>0</v>
      </c>
      <c r="O339" s="96">
        <f t="shared" si="32"/>
        <v>0</v>
      </c>
      <c r="P339" s="96">
        <f t="shared" si="32"/>
        <v>0</v>
      </c>
    </row>
    <row r="340" spans="1:16" ht="27.75" hidden="1" customHeight="1">
      <c r="A340" s="59">
        <v>3</v>
      </c>
      <c r="B340" s="60">
        <v>3</v>
      </c>
      <c r="C340" s="61">
        <v>2</v>
      </c>
      <c r="D340" s="52">
        <v>1</v>
      </c>
      <c r="E340" s="60">
        <v>1</v>
      </c>
      <c r="F340" s="62">
        <v>1</v>
      </c>
      <c r="G340" s="52" t="s">
        <v>169</v>
      </c>
      <c r="H340" s="45">
        <v>307</v>
      </c>
      <c r="I340" s="131">
        <v>0</v>
      </c>
      <c r="J340" s="131">
        <v>0</v>
      </c>
      <c r="K340" s="131">
        <v>0</v>
      </c>
      <c r="L340" s="130">
        <v>0</v>
      </c>
      <c r="M340"/>
    </row>
    <row r="341" spans="1:16" hidden="1">
      <c r="A341" s="59">
        <v>3</v>
      </c>
      <c r="B341" s="60">
        <v>3</v>
      </c>
      <c r="C341" s="61">
        <v>2</v>
      </c>
      <c r="D341" s="52">
        <v>1</v>
      </c>
      <c r="E341" s="60">
        <v>2</v>
      </c>
      <c r="F341" s="62"/>
      <c r="G341" s="78" t="s">
        <v>192</v>
      </c>
      <c r="H341" s="45">
        <v>308</v>
      </c>
      <c r="I341" s="109">
        <f>SUM(I342:I343)</f>
        <v>0</v>
      </c>
      <c r="J341" s="109">
        <f>SUM(J342:J343)</f>
        <v>0</v>
      </c>
      <c r="K341" s="109">
        <f>SUM(K342:K343)</f>
        <v>0</v>
      </c>
      <c r="L341" s="109">
        <f>SUM(L342:L343)</f>
        <v>0</v>
      </c>
    </row>
    <row r="342" spans="1:16" hidden="1">
      <c r="A342" s="59">
        <v>3</v>
      </c>
      <c r="B342" s="60">
        <v>3</v>
      </c>
      <c r="C342" s="61">
        <v>2</v>
      </c>
      <c r="D342" s="52">
        <v>1</v>
      </c>
      <c r="E342" s="60">
        <v>2</v>
      </c>
      <c r="F342" s="62">
        <v>1</v>
      </c>
      <c r="G342" s="78" t="s">
        <v>171</v>
      </c>
      <c r="H342" s="45">
        <v>309</v>
      </c>
      <c r="I342" s="131">
        <v>0</v>
      </c>
      <c r="J342" s="131">
        <v>0</v>
      </c>
      <c r="K342" s="131">
        <v>0</v>
      </c>
      <c r="L342" s="130">
        <v>0</v>
      </c>
    </row>
    <row r="343" spans="1:16" hidden="1">
      <c r="A343" s="59">
        <v>3</v>
      </c>
      <c r="B343" s="60">
        <v>3</v>
      </c>
      <c r="C343" s="61">
        <v>2</v>
      </c>
      <c r="D343" s="52">
        <v>1</v>
      </c>
      <c r="E343" s="60">
        <v>2</v>
      </c>
      <c r="F343" s="62">
        <v>2</v>
      </c>
      <c r="G343" s="78" t="s">
        <v>172</v>
      </c>
      <c r="H343" s="45">
        <v>310</v>
      </c>
      <c r="I343" s="113">
        <v>0</v>
      </c>
      <c r="J343" s="113">
        <v>0</v>
      </c>
      <c r="K343" s="113">
        <v>0</v>
      </c>
      <c r="L343" s="113">
        <v>0</v>
      </c>
    </row>
    <row r="344" spans="1:16" hidden="1">
      <c r="A344" s="59">
        <v>3</v>
      </c>
      <c r="B344" s="60">
        <v>3</v>
      </c>
      <c r="C344" s="61">
        <v>2</v>
      </c>
      <c r="D344" s="52">
        <v>1</v>
      </c>
      <c r="E344" s="60">
        <v>3</v>
      </c>
      <c r="F344" s="62"/>
      <c r="G344" s="78" t="s">
        <v>173</v>
      </c>
      <c r="H344" s="45">
        <v>311</v>
      </c>
      <c r="I344" s="109">
        <f>SUM(I345:I346)</f>
        <v>0</v>
      </c>
      <c r="J344" s="109">
        <f>SUM(J345:J346)</f>
        <v>0</v>
      </c>
      <c r="K344" s="109">
        <f>SUM(K345:K346)</f>
        <v>0</v>
      </c>
      <c r="L344" s="109">
        <f>SUM(L345:L346)</f>
        <v>0</v>
      </c>
    </row>
    <row r="345" spans="1:16" hidden="1">
      <c r="A345" s="59">
        <v>3</v>
      </c>
      <c r="B345" s="60">
        <v>3</v>
      </c>
      <c r="C345" s="61">
        <v>2</v>
      </c>
      <c r="D345" s="52">
        <v>1</v>
      </c>
      <c r="E345" s="60">
        <v>3</v>
      </c>
      <c r="F345" s="62">
        <v>1</v>
      </c>
      <c r="G345" s="78" t="s">
        <v>174</v>
      </c>
      <c r="H345" s="45">
        <v>312</v>
      </c>
      <c r="I345" s="113">
        <v>0</v>
      </c>
      <c r="J345" s="113">
        <v>0</v>
      </c>
      <c r="K345" s="113">
        <v>0</v>
      </c>
      <c r="L345" s="113">
        <v>0</v>
      </c>
    </row>
    <row r="346" spans="1:16" hidden="1">
      <c r="A346" s="59">
        <v>3</v>
      </c>
      <c r="B346" s="60">
        <v>3</v>
      </c>
      <c r="C346" s="61">
        <v>2</v>
      </c>
      <c r="D346" s="52">
        <v>1</v>
      </c>
      <c r="E346" s="60">
        <v>3</v>
      </c>
      <c r="F346" s="62">
        <v>2</v>
      </c>
      <c r="G346" s="78" t="s">
        <v>193</v>
      </c>
      <c r="H346" s="45">
        <v>313</v>
      </c>
      <c r="I346" s="117">
        <v>0</v>
      </c>
      <c r="J346" s="137">
        <v>0</v>
      </c>
      <c r="K346" s="117">
        <v>0</v>
      </c>
      <c r="L346" s="117">
        <v>0</v>
      </c>
    </row>
    <row r="347" spans="1:16" hidden="1">
      <c r="A347" s="73">
        <v>3</v>
      </c>
      <c r="B347" s="73">
        <v>3</v>
      </c>
      <c r="C347" s="84">
        <v>2</v>
      </c>
      <c r="D347" s="78">
        <v>2</v>
      </c>
      <c r="E347" s="84"/>
      <c r="F347" s="86"/>
      <c r="G347" s="78" t="s">
        <v>206</v>
      </c>
      <c r="H347" s="45">
        <v>314</v>
      </c>
      <c r="I347" s="115">
        <f>I348</f>
        <v>0</v>
      </c>
      <c r="J347" s="138">
        <f>J348</f>
        <v>0</v>
      </c>
      <c r="K347" s="116">
        <f>K348</f>
        <v>0</v>
      </c>
      <c r="L347" s="116">
        <f>L348</f>
        <v>0</v>
      </c>
    </row>
    <row r="348" spans="1:16" hidden="1">
      <c r="A348" s="59">
        <v>3</v>
      </c>
      <c r="B348" s="59">
        <v>3</v>
      </c>
      <c r="C348" s="60">
        <v>2</v>
      </c>
      <c r="D348" s="52">
        <v>2</v>
      </c>
      <c r="E348" s="60">
        <v>1</v>
      </c>
      <c r="F348" s="62"/>
      <c r="G348" s="78" t="s">
        <v>206</v>
      </c>
      <c r="H348" s="45">
        <v>315</v>
      </c>
      <c r="I348" s="109">
        <f>SUM(I349:I350)</f>
        <v>0</v>
      </c>
      <c r="J348" s="132">
        <f>SUM(J349:J350)</f>
        <v>0</v>
      </c>
      <c r="K348" s="110">
        <f>SUM(K349:K350)</f>
        <v>0</v>
      </c>
      <c r="L348" s="110">
        <f>SUM(L349:L350)</f>
        <v>0</v>
      </c>
    </row>
    <row r="349" spans="1:16" ht="25.5" hidden="1">
      <c r="A349" s="59">
        <v>3</v>
      </c>
      <c r="B349" s="59">
        <v>3</v>
      </c>
      <c r="C349" s="60">
        <v>2</v>
      </c>
      <c r="D349" s="52">
        <v>2</v>
      </c>
      <c r="E349" s="59">
        <v>1</v>
      </c>
      <c r="F349" s="69">
        <v>1</v>
      </c>
      <c r="G349" s="52" t="s">
        <v>207</v>
      </c>
      <c r="H349" s="45">
        <v>316</v>
      </c>
      <c r="I349" s="113">
        <v>0</v>
      </c>
      <c r="J349" s="113">
        <v>0</v>
      </c>
      <c r="K349" s="113">
        <v>0</v>
      </c>
      <c r="L349" s="113">
        <v>0</v>
      </c>
    </row>
    <row r="350" spans="1:16" ht="25.5" hidden="1">
      <c r="A350" s="73">
        <v>3</v>
      </c>
      <c r="B350" s="73">
        <v>3</v>
      </c>
      <c r="C350" s="74">
        <v>2</v>
      </c>
      <c r="D350" s="75">
        <v>2</v>
      </c>
      <c r="E350" s="72">
        <v>1</v>
      </c>
      <c r="F350" s="79">
        <v>2</v>
      </c>
      <c r="G350" s="72" t="s">
        <v>208</v>
      </c>
      <c r="H350" s="45">
        <v>317</v>
      </c>
      <c r="I350" s="113">
        <v>0</v>
      </c>
      <c r="J350" s="113">
        <v>0</v>
      </c>
      <c r="K350" s="113">
        <v>0</v>
      </c>
      <c r="L350" s="113">
        <v>0</v>
      </c>
    </row>
    <row r="351" spans="1:16" ht="23.25" hidden="1" customHeight="1">
      <c r="A351" s="59">
        <v>3</v>
      </c>
      <c r="B351" s="59">
        <v>3</v>
      </c>
      <c r="C351" s="60">
        <v>2</v>
      </c>
      <c r="D351" s="61">
        <v>3</v>
      </c>
      <c r="E351" s="52"/>
      <c r="F351" s="69"/>
      <c r="G351" s="52" t="s">
        <v>209</v>
      </c>
      <c r="H351" s="45">
        <v>318</v>
      </c>
      <c r="I351" s="109">
        <f>I352</f>
        <v>0</v>
      </c>
      <c r="J351" s="132">
        <f>J352</f>
        <v>0</v>
      </c>
      <c r="K351" s="110">
        <f>K352</f>
        <v>0</v>
      </c>
      <c r="L351" s="110">
        <f>L352</f>
        <v>0</v>
      </c>
      <c r="M351"/>
    </row>
    <row r="352" spans="1:16" ht="27.75" hidden="1" customHeight="1">
      <c r="A352" s="59">
        <v>3</v>
      </c>
      <c r="B352" s="59">
        <v>3</v>
      </c>
      <c r="C352" s="60">
        <v>2</v>
      </c>
      <c r="D352" s="61">
        <v>3</v>
      </c>
      <c r="E352" s="52">
        <v>1</v>
      </c>
      <c r="F352" s="69"/>
      <c r="G352" s="52" t="s">
        <v>209</v>
      </c>
      <c r="H352" s="45">
        <v>319</v>
      </c>
      <c r="I352" s="109">
        <f>I353+I354</f>
        <v>0</v>
      </c>
      <c r="J352" s="109">
        <f>J353+J354</f>
        <v>0</v>
      </c>
      <c r="K352" s="109">
        <f>K353+K354</f>
        <v>0</v>
      </c>
      <c r="L352" s="109">
        <f>L353+L354</f>
        <v>0</v>
      </c>
      <c r="M352"/>
    </row>
    <row r="353" spans="1:13" ht="28.5" hidden="1" customHeight="1">
      <c r="A353" s="59">
        <v>3</v>
      </c>
      <c r="B353" s="59">
        <v>3</v>
      </c>
      <c r="C353" s="60">
        <v>2</v>
      </c>
      <c r="D353" s="61">
        <v>3</v>
      </c>
      <c r="E353" s="52">
        <v>1</v>
      </c>
      <c r="F353" s="69">
        <v>1</v>
      </c>
      <c r="G353" s="52" t="s">
        <v>210</v>
      </c>
      <c r="H353" s="45">
        <v>320</v>
      </c>
      <c r="I353" s="131">
        <v>0</v>
      </c>
      <c r="J353" s="131">
        <v>0</v>
      </c>
      <c r="K353" s="131">
        <v>0</v>
      </c>
      <c r="L353" s="130">
        <v>0</v>
      </c>
      <c r="M353"/>
    </row>
    <row r="354" spans="1:13" ht="27.75" hidden="1" customHeight="1">
      <c r="A354" s="59">
        <v>3</v>
      </c>
      <c r="B354" s="59">
        <v>3</v>
      </c>
      <c r="C354" s="60">
        <v>2</v>
      </c>
      <c r="D354" s="61">
        <v>3</v>
      </c>
      <c r="E354" s="52">
        <v>1</v>
      </c>
      <c r="F354" s="69">
        <v>2</v>
      </c>
      <c r="G354" s="52" t="s">
        <v>211</v>
      </c>
      <c r="H354" s="45">
        <v>321</v>
      </c>
      <c r="I354" s="113">
        <v>0</v>
      </c>
      <c r="J354" s="113">
        <v>0</v>
      </c>
      <c r="K354" s="113">
        <v>0</v>
      </c>
      <c r="L354" s="113">
        <v>0</v>
      </c>
      <c r="M354"/>
    </row>
    <row r="355" spans="1:13" hidden="1">
      <c r="A355" s="59">
        <v>3</v>
      </c>
      <c r="B355" s="59">
        <v>3</v>
      </c>
      <c r="C355" s="60">
        <v>2</v>
      </c>
      <c r="D355" s="61">
        <v>4</v>
      </c>
      <c r="E355" s="61"/>
      <c r="F355" s="62"/>
      <c r="G355" s="52" t="s">
        <v>212</v>
      </c>
      <c r="H355" s="45">
        <v>322</v>
      </c>
      <c r="I355" s="109">
        <f>I356</f>
        <v>0</v>
      </c>
      <c r="J355" s="132">
        <f>J356</f>
        <v>0</v>
      </c>
      <c r="K355" s="110">
        <f>K356</f>
        <v>0</v>
      </c>
      <c r="L355" s="110">
        <f>L356</f>
        <v>0</v>
      </c>
    </row>
    <row r="356" spans="1:13" hidden="1">
      <c r="A356" s="67">
        <v>3</v>
      </c>
      <c r="B356" s="67">
        <v>3</v>
      </c>
      <c r="C356" s="49">
        <v>2</v>
      </c>
      <c r="D356" s="48">
        <v>4</v>
      </c>
      <c r="E356" s="48">
        <v>1</v>
      </c>
      <c r="F356" s="50"/>
      <c r="G356" s="52" t="s">
        <v>212</v>
      </c>
      <c r="H356" s="45">
        <v>323</v>
      </c>
      <c r="I356" s="118">
        <f>SUM(I357:I358)</f>
        <v>0</v>
      </c>
      <c r="J356" s="119">
        <f>SUM(J357:J358)</f>
        <v>0</v>
      </c>
      <c r="K356" s="120">
        <f>SUM(K357:K358)</f>
        <v>0</v>
      </c>
      <c r="L356" s="120">
        <f>SUM(L357:L358)</f>
        <v>0</v>
      </c>
    </row>
    <row r="357" spans="1:13" ht="30.75" hidden="1" customHeight="1">
      <c r="A357" s="59">
        <v>3</v>
      </c>
      <c r="B357" s="59">
        <v>3</v>
      </c>
      <c r="C357" s="60">
        <v>2</v>
      </c>
      <c r="D357" s="61">
        <v>4</v>
      </c>
      <c r="E357" s="61">
        <v>1</v>
      </c>
      <c r="F357" s="62">
        <v>1</v>
      </c>
      <c r="G357" s="52" t="s">
        <v>213</v>
      </c>
      <c r="H357" s="45">
        <v>324</v>
      </c>
      <c r="I357" s="113">
        <v>0</v>
      </c>
      <c r="J357" s="113">
        <v>0</v>
      </c>
      <c r="K357" s="113">
        <v>0</v>
      </c>
      <c r="L357" s="113">
        <v>0</v>
      </c>
      <c r="M357"/>
    </row>
    <row r="358" spans="1:13" hidden="1">
      <c r="A358" s="59">
        <v>3</v>
      </c>
      <c r="B358" s="59">
        <v>3</v>
      </c>
      <c r="C358" s="60">
        <v>2</v>
      </c>
      <c r="D358" s="61">
        <v>4</v>
      </c>
      <c r="E358" s="61">
        <v>1</v>
      </c>
      <c r="F358" s="62">
        <v>2</v>
      </c>
      <c r="G358" s="52" t="s">
        <v>221</v>
      </c>
      <c r="H358" s="45">
        <v>325</v>
      </c>
      <c r="I358" s="113">
        <v>0</v>
      </c>
      <c r="J358" s="113">
        <v>0</v>
      </c>
      <c r="K358" s="113">
        <v>0</v>
      </c>
      <c r="L358" s="113">
        <v>0</v>
      </c>
    </row>
    <row r="359" spans="1:13" hidden="1">
      <c r="A359" s="59">
        <v>3</v>
      </c>
      <c r="B359" s="59">
        <v>3</v>
      </c>
      <c r="C359" s="60">
        <v>2</v>
      </c>
      <c r="D359" s="61">
        <v>5</v>
      </c>
      <c r="E359" s="61"/>
      <c r="F359" s="62"/>
      <c r="G359" s="52" t="s">
        <v>215</v>
      </c>
      <c r="H359" s="45">
        <v>326</v>
      </c>
      <c r="I359" s="109">
        <f t="shared" ref="I359:L360" si="33">I360</f>
        <v>0</v>
      </c>
      <c r="J359" s="132">
        <f t="shared" si="33"/>
        <v>0</v>
      </c>
      <c r="K359" s="110">
        <f t="shared" si="33"/>
        <v>0</v>
      </c>
      <c r="L359" s="110">
        <f t="shared" si="33"/>
        <v>0</v>
      </c>
    </row>
    <row r="360" spans="1:13" hidden="1">
      <c r="A360" s="67">
        <v>3</v>
      </c>
      <c r="B360" s="67">
        <v>3</v>
      </c>
      <c r="C360" s="49">
        <v>2</v>
      </c>
      <c r="D360" s="48">
        <v>5</v>
      </c>
      <c r="E360" s="48">
        <v>1</v>
      </c>
      <c r="F360" s="50"/>
      <c r="G360" s="52" t="s">
        <v>215</v>
      </c>
      <c r="H360" s="45">
        <v>327</v>
      </c>
      <c r="I360" s="118">
        <f t="shared" si="33"/>
        <v>0</v>
      </c>
      <c r="J360" s="119">
        <f t="shared" si="33"/>
        <v>0</v>
      </c>
      <c r="K360" s="120">
        <f t="shared" si="33"/>
        <v>0</v>
      </c>
      <c r="L360" s="120">
        <f t="shared" si="33"/>
        <v>0</v>
      </c>
    </row>
    <row r="361" spans="1:13" hidden="1">
      <c r="A361" s="59">
        <v>3</v>
      </c>
      <c r="B361" s="59">
        <v>3</v>
      </c>
      <c r="C361" s="60">
        <v>2</v>
      </c>
      <c r="D361" s="61">
        <v>5</v>
      </c>
      <c r="E361" s="61">
        <v>1</v>
      </c>
      <c r="F361" s="62">
        <v>1</v>
      </c>
      <c r="G361" s="52" t="s">
        <v>215</v>
      </c>
      <c r="H361" s="45">
        <v>328</v>
      </c>
      <c r="I361" s="131">
        <v>0</v>
      </c>
      <c r="J361" s="131">
        <v>0</v>
      </c>
      <c r="K361" s="131">
        <v>0</v>
      </c>
      <c r="L361" s="130">
        <v>0</v>
      </c>
    </row>
    <row r="362" spans="1:13" ht="30.75" hidden="1" customHeight="1">
      <c r="A362" s="59">
        <v>3</v>
      </c>
      <c r="B362" s="59">
        <v>3</v>
      </c>
      <c r="C362" s="60">
        <v>2</v>
      </c>
      <c r="D362" s="61">
        <v>6</v>
      </c>
      <c r="E362" s="61"/>
      <c r="F362" s="62"/>
      <c r="G362" s="52" t="s">
        <v>186</v>
      </c>
      <c r="H362" s="45">
        <v>329</v>
      </c>
      <c r="I362" s="109">
        <f t="shared" ref="I362:L363" si="34">I363</f>
        <v>0</v>
      </c>
      <c r="J362" s="132">
        <f t="shared" si="34"/>
        <v>0</v>
      </c>
      <c r="K362" s="110">
        <f t="shared" si="34"/>
        <v>0</v>
      </c>
      <c r="L362" s="110">
        <f t="shared" si="34"/>
        <v>0</v>
      </c>
      <c r="M362"/>
    </row>
    <row r="363" spans="1:13" ht="25.5" hidden="1" customHeight="1">
      <c r="A363" s="59">
        <v>3</v>
      </c>
      <c r="B363" s="59">
        <v>3</v>
      </c>
      <c r="C363" s="60">
        <v>2</v>
      </c>
      <c r="D363" s="61">
        <v>6</v>
      </c>
      <c r="E363" s="61">
        <v>1</v>
      </c>
      <c r="F363" s="62"/>
      <c r="G363" s="52" t="s">
        <v>186</v>
      </c>
      <c r="H363" s="45">
        <v>330</v>
      </c>
      <c r="I363" s="109">
        <f t="shared" si="34"/>
        <v>0</v>
      </c>
      <c r="J363" s="132">
        <f t="shared" si="34"/>
        <v>0</v>
      </c>
      <c r="K363" s="110">
        <f t="shared" si="34"/>
        <v>0</v>
      </c>
      <c r="L363" s="110">
        <f t="shared" si="34"/>
        <v>0</v>
      </c>
      <c r="M363"/>
    </row>
    <row r="364" spans="1:13" ht="24" hidden="1" customHeight="1">
      <c r="A364" s="73">
        <v>3</v>
      </c>
      <c r="B364" s="73">
        <v>3</v>
      </c>
      <c r="C364" s="74">
        <v>2</v>
      </c>
      <c r="D364" s="75">
        <v>6</v>
      </c>
      <c r="E364" s="75">
        <v>1</v>
      </c>
      <c r="F364" s="87">
        <v>1</v>
      </c>
      <c r="G364" s="72" t="s">
        <v>186</v>
      </c>
      <c r="H364" s="45">
        <v>331</v>
      </c>
      <c r="I364" s="131">
        <v>0</v>
      </c>
      <c r="J364" s="131">
        <v>0</v>
      </c>
      <c r="K364" s="131">
        <v>0</v>
      </c>
      <c r="L364" s="130">
        <v>0</v>
      </c>
      <c r="M364"/>
    </row>
    <row r="365" spans="1:13" ht="28.5" hidden="1" customHeight="1">
      <c r="A365" s="59">
        <v>3</v>
      </c>
      <c r="B365" s="59">
        <v>3</v>
      </c>
      <c r="C365" s="60">
        <v>2</v>
      </c>
      <c r="D365" s="61">
        <v>7</v>
      </c>
      <c r="E365" s="61"/>
      <c r="F365" s="62"/>
      <c r="G365" s="52" t="s">
        <v>217</v>
      </c>
      <c r="H365" s="45">
        <v>332</v>
      </c>
      <c r="I365" s="109">
        <f>I366</f>
        <v>0</v>
      </c>
      <c r="J365" s="132">
        <f>J366</f>
        <v>0</v>
      </c>
      <c r="K365" s="110">
        <f>K366</f>
        <v>0</v>
      </c>
      <c r="L365" s="110">
        <f>L366</f>
        <v>0</v>
      </c>
      <c r="M365"/>
    </row>
    <row r="366" spans="1:13" ht="28.5" hidden="1" customHeight="1">
      <c r="A366" s="73">
        <v>3</v>
      </c>
      <c r="B366" s="73">
        <v>3</v>
      </c>
      <c r="C366" s="74">
        <v>2</v>
      </c>
      <c r="D366" s="75">
        <v>7</v>
      </c>
      <c r="E366" s="75">
        <v>1</v>
      </c>
      <c r="F366" s="87"/>
      <c r="G366" s="52" t="s">
        <v>217</v>
      </c>
      <c r="H366" s="45">
        <v>333</v>
      </c>
      <c r="I366" s="109">
        <f>SUM(I367:I368)</f>
        <v>0</v>
      </c>
      <c r="J366" s="109">
        <f>SUM(J367:J368)</f>
        <v>0</v>
      </c>
      <c r="K366" s="109">
        <f>SUM(K367:K368)</f>
        <v>0</v>
      </c>
      <c r="L366" s="109">
        <f>SUM(L367:L368)</f>
        <v>0</v>
      </c>
      <c r="M366"/>
    </row>
    <row r="367" spans="1:13" ht="27" hidden="1" customHeight="1">
      <c r="A367" s="59">
        <v>3</v>
      </c>
      <c r="B367" s="59">
        <v>3</v>
      </c>
      <c r="C367" s="60">
        <v>2</v>
      </c>
      <c r="D367" s="61">
        <v>7</v>
      </c>
      <c r="E367" s="61">
        <v>1</v>
      </c>
      <c r="F367" s="62">
        <v>1</v>
      </c>
      <c r="G367" s="52" t="s">
        <v>218</v>
      </c>
      <c r="H367" s="45">
        <v>334</v>
      </c>
      <c r="I367" s="131">
        <v>0</v>
      </c>
      <c r="J367" s="131">
        <v>0</v>
      </c>
      <c r="K367" s="131">
        <v>0</v>
      </c>
      <c r="L367" s="130">
        <v>0</v>
      </c>
      <c r="M367"/>
    </row>
    <row r="368" spans="1:13" ht="30" hidden="1" customHeight="1">
      <c r="A368" s="59">
        <v>3</v>
      </c>
      <c r="B368" s="59">
        <v>3</v>
      </c>
      <c r="C368" s="60">
        <v>2</v>
      </c>
      <c r="D368" s="61">
        <v>7</v>
      </c>
      <c r="E368" s="61">
        <v>1</v>
      </c>
      <c r="F368" s="62">
        <v>2</v>
      </c>
      <c r="G368" s="52" t="s">
        <v>219</v>
      </c>
      <c r="H368" s="45">
        <v>335</v>
      </c>
      <c r="I368" s="113">
        <v>0</v>
      </c>
      <c r="J368" s="113">
        <v>0</v>
      </c>
      <c r="K368" s="113">
        <v>0</v>
      </c>
      <c r="L368" s="113">
        <v>0</v>
      </c>
      <c r="M368"/>
    </row>
    <row r="369" spans="1:13" ht="31.5" customHeight="1">
      <c r="A369" s="97"/>
      <c r="B369" s="97"/>
      <c r="C369" s="98"/>
      <c r="D369" s="99"/>
      <c r="E369" s="100"/>
      <c r="F369" s="101"/>
      <c r="G369" s="102" t="s">
        <v>222</v>
      </c>
      <c r="H369" s="45">
        <v>336</v>
      </c>
      <c r="I369" s="139">
        <f>SUM(I34+I185)</f>
        <v>11800</v>
      </c>
      <c r="J369" s="139">
        <f>SUM(J34+J185)</f>
        <v>2100</v>
      </c>
      <c r="K369" s="139">
        <f>SUM(K34+K185)</f>
        <v>1101.4099999999999</v>
      </c>
      <c r="L369" s="139">
        <f>SUM(L34+L185)</f>
        <v>1101.4099999999999</v>
      </c>
      <c r="M369"/>
    </row>
    <row r="370" spans="1:13" ht="12.75" customHeight="1">
      <c r="G370" s="46"/>
      <c r="H370" s="45"/>
      <c r="I370" s="103"/>
      <c r="J370" s="144"/>
      <c r="K370" s="144"/>
      <c r="L370" s="144"/>
    </row>
    <row r="371" spans="1:13" ht="23.25" customHeight="1">
      <c r="A371" s="345" t="s">
        <v>230</v>
      </c>
      <c r="B371" s="345"/>
      <c r="C371" s="345"/>
      <c r="D371" s="345"/>
      <c r="E371" s="345"/>
      <c r="F371" s="345"/>
      <c r="G371" s="345"/>
      <c r="H371" s="151"/>
      <c r="I371" s="104"/>
      <c r="J371"/>
      <c r="K371" s="328" t="s">
        <v>231</v>
      </c>
      <c r="L371" s="328"/>
    </row>
    <row r="372" spans="1:13" ht="18.75" customHeight="1">
      <c r="A372" s="105"/>
      <c r="B372" s="105"/>
      <c r="C372" s="105"/>
      <c r="D372" s="360" t="s">
        <v>223</v>
      </c>
      <c r="E372" s="360"/>
      <c r="F372" s="360"/>
      <c r="G372" s="360"/>
      <c r="H372"/>
      <c r="I372" s="143" t="s">
        <v>224</v>
      </c>
      <c r="K372" s="327" t="s">
        <v>225</v>
      </c>
      <c r="L372" s="327"/>
    </row>
    <row r="373" spans="1:13" ht="12.75" customHeight="1">
      <c r="I373" s="106"/>
      <c r="K373" s="106"/>
      <c r="L373" s="106"/>
    </row>
    <row r="374" spans="1:13" ht="24" customHeight="1">
      <c r="A374" s="362" t="s">
        <v>226</v>
      </c>
      <c r="B374" s="362"/>
      <c r="C374" s="362"/>
      <c r="D374" s="362"/>
      <c r="E374" s="362"/>
      <c r="F374" s="362"/>
      <c r="G374" s="362"/>
      <c r="I374" s="106"/>
      <c r="J374"/>
      <c r="K374" s="347" t="s">
        <v>227</v>
      </c>
      <c r="L374" s="347"/>
    </row>
    <row r="375" spans="1:13" ht="33.75" customHeight="1">
      <c r="D375" s="329" t="s">
        <v>228</v>
      </c>
      <c r="E375" s="330"/>
      <c r="F375" s="330"/>
      <c r="G375" s="330"/>
      <c r="H375" s="107"/>
      <c r="I375" s="108" t="s">
        <v>224</v>
      </c>
      <c r="K375" s="327" t="s">
        <v>225</v>
      </c>
      <c r="L375" s="327"/>
    </row>
    <row r="376" spans="1:13" ht="7.5" customHeight="1"/>
    <row r="377" spans="1:13" ht="8.25" customHeight="1"/>
  </sheetData>
  <mergeCells count="32">
    <mergeCell ref="K374:L374"/>
    <mergeCell ref="A374:G374"/>
    <mergeCell ref="D375:G375"/>
    <mergeCell ref="K375:L375"/>
    <mergeCell ref="L31:L32"/>
    <mergeCell ref="A33:F33"/>
    <mergeCell ref="A371:G371"/>
    <mergeCell ref="D372:G372"/>
    <mergeCell ref="K372:L372"/>
    <mergeCell ref="A31:F32"/>
    <mergeCell ref="G31:G32"/>
    <mergeCell ref="H31:H32"/>
    <mergeCell ref="I31:J31"/>
    <mergeCell ref="K31:K32"/>
    <mergeCell ref="K371:L371"/>
    <mergeCell ref="E21:K21"/>
    <mergeCell ref="A22:L22"/>
    <mergeCell ref="A26:I26"/>
    <mergeCell ref="A27:I27"/>
    <mergeCell ref="G29:H29"/>
    <mergeCell ref="G19:K19"/>
    <mergeCell ref="I1:L1"/>
    <mergeCell ref="I2:L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31693-CC72-43E9-A00A-AF538D4777B0}">
  <dimension ref="A1:R378"/>
  <sheetViews>
    <sheetView workbookViewId="0">
      <selection activeCell="U376" sqref="U376"/>
    </sheetView>
  </sheetViews>
  <sheetFormatPr defaultColWidth="9.140625" defaultRowHeight="12.75"/>
  <cols>
    <col min="1" max="4" width="2" style="23" customWidth="1"/>
    <col min="5" max="5" width="2.140625" style="23" customWidth="1"/>
    <col min="6" max="6" width="2.7109375" style="148" customWidth="1"/>
    <col min="7" max="7" width="28.5703125" style="23" customWidth="1"/>
    <col min="8" max="8" width="4.28515625" style="23" customWidth="1"/>
    <col min="9" max="9" width="9" style="23" customWidth="1"/>
    <col min="10" max="10" width="11.140625" style="23" customWidth="1"/>
    <col min="11" max="11" width="11.42578125" style="23" customWidth="1"/>
    <col min="12" max="12" width="10.28515625" style="23" customWidth="1"/>
    <col min="13" max="13" width="0.140625" style="23" hidden="1" customWidth="1"/>
    <col min="14" max="14" width="6.140625" style="23" hidden="1" customWidth="1"/>
    <col min="15" max="15" width="8.85546875" style="23" hidden="1" customWidth="1"/>
    <col min="16" max="16" width="9.140625" style="23"/>
    <col min="17" max="17" width="6.140625" style="23" customWidth="1"/>
    <col min="18" max="18" width="9.140625" style="23"/>
  </cols>
  <sheetData>
    <row r="1" spans="1:17" ht="24.75" customHeight="1">
      <c r="G1" s="1"/>
      <c r="H1" s="4"/>
      <c r="I1" s="350" t="s">
        <v>0</v>
      </c>
      <c r="J1" s="350"/>
      <c r="K1" s="350"/>
      <c r="L1" s="350"/>
      <c r="M1" s="3"/>
      <c r="N1" s="150"/>
      <c r="O1" s="150"/>
      <c r="P1" s="150"/>
      <c r="Q1" s="150"/>
    </row>
    <row r="2" spans="1:17" ht="22.5" customHeight="1">
      <c r="H2" s="4"/>
      <c r="I2" s="351" t="s">
        <v>1</v>
      </c>
      <c r="J2" s="351"/>
      <c r="K2" s="351"/>
      <c r="L2" s="351"/>
      <c r="M2" s="3"/>
      <c r="N2" s="150"/>
      <c r="O2" s="150"/>
      <c r="P2" s="150"/>
      <c r="Q2" s="5"/>
    </row>
    <row r="3" spans="1:17" ht="13.5" customHeight="1">
      <c r="H3" s="19"/>
      <c r="I3" s="150" t="s">
        <v>2</v>
      </c>
      <c r="J3" s="150"/>
      <c r="K3" s="2"/>
      <c r="L3" s="2"/>
      <c r="M3" s="3"/>
      <c r="N3" s="150"/>
      <c r="O3" s="150"/>
      <c r="P3" s="150"/>
      <c r="Q3" s="6"/>
    </row>
    <row r="4" spans="1:17" ht="6" customHeight="1">
      <c r="G4" s="7" t="s">
        <v>3</v>
      </c>
      <c r="H4" s="4"/>
      <c r="I4"/>
      <c r="J4" s="2"/>
      <c r="K4" s="2"/>
      <c r="L4" s="2"/>
      <c r="M4" s="3"/>
      <c r="N4" s="8"/>
      <c r="O4" s="8"/>
      <c r="P4" s="150"/>
      <c r="Q4" s="6"/>
    </row>
    <row r="5" spans="1:17" ht="4.5" customHeight="1">
      <c r="H5" s="9"/>
      <c r="I5"/>
      <c r="J5" s="2"/>
      <c r="K5" s="2"/>
      <c r="L5" s="2"/>
      <c r="M5" s="3"/>
      <c r="N5" s="150"/>
      <c r="O5" s="150"/>
      <c r="P5" s="150"/>
      <c r="Q5" s="6"/>
    </row>
    <row r="6" spans="1:17" ht="3.75" hidden="1" customHeight="1">
      <c r="H6" s="9"/>
      <c r="I6"/>
      <c r="J6" s="10"/>
      <c r="K6" s="2"/>
      <c r="L6" s="2"/>
      <c r="M6" s="3"/>
      <c r="N6" s="150"/>
      <c r="O6" s="150"/>
      <c r="P6" s="150"/>
    </row>
    <row r="7" spans="1:17" ht="6.75" customHeight="1">
      <c r="H7" s="9"/>
      <c r="I7"/>
      <c r="K7" s="150"/>
      <c r="L7" s="150"/>
      <c r="M7" s="3"/>
      <c r="N7" s="150"/>
      <c r="O7" s="150"/>
      <c r="P7" s="150"/>
      <c r="Q7" s="12"/>
    </row>
    <row r="8" spans="1:17" ht="29.25" customHeight="1">
      <c r="A8" s="356" t="s">
        <v>4</v>
      </c>
      <c r="B8" s="356"/>
      <c r="C8" s="356"/>
      <c r="D8" s="356"/>
      <c r="E8" s="356"/>
      <c r="F8" s="356"/>
      <c r="G8" s="356"/>
      <c r="H8" s="356"/>
      <c r="I8" s="356"/>
      <c r="J8" s="356"/>
      <c r="K8" s="356"/>
      <c r="L8" s="356"/>
      <c r="M8" s="11"/>
      <c r="N8" s="11"/>
      <c r="O8" s="11"/>
      <c r="P8" s="11"/>
      <c r="Q8" s="11"/>
    </row>
    <row r="9" spans="1:17" ht="3.75" customHeight="1">
      <c r="G9" s="11"/>
      <c r="H9" s="12"/>
      <c r="I9" s="12"/>
      <c r="J9" s="13"/>
      <c r="K9" s="13"/>
      <c r="L9" s="14"/>
      <c r="M9" s="3"/>
    </row>
    <row r="10" spans="1:17" ht="18" customHeight="1">
      <c r="A10" s="349" t="s">
        <v>5</v>
      </c>
      <c r="B10" s="349"/>
      <c r="C10" s="349"/>
      <c r="D10" s="349"/>
      <c r="E10" s="349"/>
      <c r="F10" s="349"/>
      <c r="G10" s="349"/>
      <c r="H10" s="349"/>
      <c r="I10" s="349"/>
      <c r="J10" s="349"/>
      <c r="K10" s="349"/>
      <c r="L10" s="349"/>
      <c r="M10" s="3"/>
    </row>
    <row r="11" spans="1:17" ht="18.75" customHeight="1">
      <c r="A11" s="353" t="s">
        <v>6</v>
      </c>
      <c r="B11" s="354"/>
      <c r="C11" s="354"/>
      <c r="D11" s="354"/>
      <c r="E11" s="354"/>
      <c r="F11" s="354"/>
      <c r="G11" s="354"/>
      <c r="H11" s="354"/>
      <c r="I11" s="354"/>
      <c r="J11" s="354"/>
      <c r="K11" s="354"/>
      <c r="L11" s="354"/>
      <c r="M11" s="3"/>
    </row>
    <row r="12" spans="1:17" ht="7.5" customHeight="1">
      <c r="A12" s="146"/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3"/>
    </row>
    <row r="13" spans="1:17" ht="14.25" customHeight="1">
      <c r="A13" s="146"/>
      <c r="B13" s="147"/>
      <c r="C13" s="147"/>
      <c r="D13" s="147"/>
      <c r="E13" s="147"/>
      <c r="F13" s="147"/>
      <c r="G13" s="355" t="s">
        <v>7</v>
      </c>
      <c r="H13" s="355"/>
      <c r="I13" s="355"/>
      <c r="J13" s="355"/>
      <c r="K13" s="355"/>
      <c r="L13" s="147"/>
      <c r="M13" s="3"/>
    </row>
    <row r="14" spans="1:17" ht="16.5" customHeight="1">
      <c r="A14" s="356" t="s">
        <v>8</v>
      </c>
      <c r="B14" s="356"/>
      <c r="C14" s="356"/>
      <c r="D14" s="356"/>
      <c r="E14" s="356"/>
      <c r="F14" s="356"/>
      <c r="G14" s="356"/>
      <c r="H14" s="356"/>
      <c r="I14" s="356"/>
      <c r="J14" s="356"/>
      <c r="K14" s="356"/>
      <c r="L14" s="356"/>
      <c r="M14" s="3"/>
      <c r="P14" s="23" t="s">
        <v>9</v>
      </c>
    </row>
    <row r="15" spans="1:17" ht="15.75" customHeight="1">
      <c r="G15" s="347" t="s">
        <v>10</v>
      </c>
      <c r="H15" s="347"/>
      <c r="I15" s="347"/>
      <c r="J15" s="347"/>
      <c r="K15" s="347"/>
      <c r="M15" s="3"/>
    </row>
    <row r="16" spans="1:17" ht="12" customHeight="1">
      <c r="G16" s="357" t="s">
        <v>11</v>
      </c>
      <c r="H16" s="357"/>
      <c r="I16" s="357"/>
      <c r="J16" s="357"/>
      <c r="K16" s="357"/>
    </row>
    <row r="17" spans="1:13" ht="12" customHeight="1">
      <c r="B17" s="356" t="s">
        <v>12</v>
      </c>
      <c r="C17" s="356"/>
      <c r="D17" s="356"/>
      <c r="E17" s="356"/>
      <c r="F17" s="356"/>
      <c r="G17" s="356"/>
      <c r="H17" s="356"/>
      <c r="I17" s="356"/>
      <c r="J17" s="356"/>
      <c r="K17" s="356"/>
      <c r="L17" s="356"/>
    </row>
    <row r="18" spans="1:13" ht="12" customHeight="1"/>
    <row r="19" spans="1:13" ht="12.75" customHeight="1">
      <c r="G19" s="347" t="s">
        <v>13</v>
      </c>
      <c r="H19" s="347"/>
      <c r="I19" s="347"/>
      <c r="J19" s="347"/>
      <c r="K19" s="347"/>
    </row>
    <row r="20" spans="1:13" ht="11.25" customHeight="1">
      <c r="G20" s="358" t="s">
        <v>14</v>
      </c>
      <c r="H20" s="358"/>
      <c r="I20" s="358"/>
      <c r="J20" s="358"/>
      <c r="K20" s="358"/>
    </row>
    <row r="21" spans="1:13" ht="11.25" customHeight="1">
      <c r="G21" s="150"/>
      <c r="H21" s="150"/>
      <c r="I21" s="150"/>
      <c r="J21" s="150"/>
      <c r="K21" s="150"/>
    </row>
    <row r="22" spans="1:13">
      <c r="B22"/>
      <c r="C22"/>
      <c r="D22"/>
      <c r="E22" s="359"/>
      <c r="F22" s="359"/>
      <c r="G22" s="359"/>
      <c r="H22" s="359"/>
      <c r="I22" s="359"/>
      <c r="J22" s="359"/>
      <c r="K22" s="359"/>
      <c r="L22"/>
    </row>
    <row r="23" spans="1:13" ht="12" customHeight="1">
      <c r="A23" s="360" t="s">
        <v>15</v>
      </c>
      <c r="B23" s="360"/>
      <c r="C23" s="360"/>
      <c r="D23" s="360"/>
      <c r="E23" s="360"/>
      <c r="F23" s="360"/>
      <c r="G23" s="360"/>
      <c r="H23" s="360"/>
      <c r="I23" s="360"/>
      <c r="J23" s="360"/>
      <c r="K23" s="360"/>
      <c r="L23" s="360"/>
      <c r="M23" s="15"/>
    </row>
    <row r="24" spans="1:13" ht="12" customHeight="1">
      <c r="F24" s="23"/>
      <c r="J24" s="16"/>
      <c r="K24" s="14"/>
      <c r="L24" s="17" t="s">
        <v>16</v>
      </c>
      <c r="M24" s="15"/>
    </row>
    <row r="25" spans="1:13" ht="11.25" customHeight="1">
      <c r="F25" s="23"/>
      <c r="J25" s="18" t="s">
        <v>17</v>
      </c>
      <c r="K25" s="19"/>
      <c r="L25" s="22"/>
      <c r="M25" s="15"/>
    </row>
    <row r="26" spans="1:13" ht="12" customHeight="1">
      <c r="E26" s="150"/>
      <c r="F26" s="149"/>
      <c r="I26" s="20"/>
      <c r="J26" s="20"/>
      <c r="K26" s="21" t="s">
        <v>18</v>
      </c>
      <c r="L26" s="22"/>
      <c r="M26" s="15"/>
    </row>
    <row r="27" spans="1:13" ht="12.75" customHeight="1">
      <c r="A27" s="323"/>
      <c r="B27" s="323"/>
      <c r="C27" s="323"/>
      <c r="D27" s="323"/>
      <c r="E27" s="323"/>
      <c r="F27" s="323"/>
      <c r="G27" s="323"/>
      <c r="H27" s="323"/>
      <c r="I27" s="323"/>
      <c r="K27" s="21" t="s">
        <v>19</v>
      </c>
      <c r="L27" s="24" t="s">
        <v>20</v>
      </c>
      <c r="M27" s="15"/>
    </row>
    <row r="28" spans="1:13" ht="43.5" customHeight="1">
      <c r="A28" s="323" t="s">
        <v>236</v>
      </c>
      <c r="B28" s="323"/>
      <c r="C28" s="323"/>
      <c r="D28" s="323"/>
      <c r="E28" s="323"/>
      <c r="F28" s="323"/>
      <c r="G28" s="323"/>
      <c r="H28" s="323"/>
      <c r="I28" s="323"/>
      <c r="J28" s="145" t="s">
        <v>21</v>
      </c>
      <c r="K28" s="25"/>
      <c r="L28" s="22"/>
      <c r="M28" s="15"/>
    </row>
    <row r="29" spans="1:13" ht="12.75" customHeight="1">
      <c r="F29" s="23"/>
      <c r="G29" s="26" t="s">
        <v>22</v>
      </c>
      <c r="H29" s="97" t="s">
        <v>232</v>
      </c>
      <c r="I29" s="98"/>
      <c r="J29" s="27"/>
      <c r="K29" s="22"/>
      <c r="L29" s="22"/>
      <c r="M29" s="15"/>
    </row>
    <row r="30" spans="1:13" ht="13.5" customHeight="1">
      <c r="F30" s="23"/>
      <c r="G30" s="352" t="s">
        <v>23</v>
      </c>
      <c r="H30" s="352"/>
      <c r="I30" s="140"/>
      <c r="J30" s="141"/>
      <c r="K30" s="142"/>
      <c r="L30" s="142"/>
      <c r="M30" s="15"/>
    </row>
    <row r="31" spans="1:13" ht="14.25" customHeight="1">
      <c r="A31" s="28" t="s">
        <v>233</v>
      </c>
      <c r="B31" s="28"/>
      <c r="C31" s="28"/>
      <c r="D31" s="28"/>
      <c r="E31" s="28"/>
      <c r="F31" s="29"/>
      <c r="G31" s="30"/>
      <c r="I31" s="30"/>
      <c r="J31" s="30"/>
      <c r="K31" s="31"/>
      <c r="L31" s="32" t="s">
        <v>24</v>
      </c>
      <c r="M31" s="33"/>
    </row>
    <row r="32" spans="1:13" ht="24" customHeight="1">
      <c r="A32" s="331" t="s">
        <v>25</v>
      </c>
      <c r="B32" s="332"/>
      <c r="C32" s="332"/>
      <c r="D32" s="332"/>
      <c r="E32" s="332"/>
      <c r="F32" s="332"/>
      <c r="G32" s="335" t="s">
        <v>26</v>
      </c>
      <c r="H32" s="337" t="s">
        <v>27</v>
      </c>
      <c r="I32" s="339" t="s">
        <v>28</v>
      </c>
      <c r="J32" s="340"/>
      <c r="K32" s="341" t="s">
        <v>29</v>
      </c>
      <c r="L32" s="343" t="s">
        <v>30</v>
      </c>
      <c r="M32" s="33"/>
    </row>
    <row r="33" spans="1:18" ht="46.5" customHeight="1">
      <c r="A33" s="333"/>
      <c r="B33" s="334"/>
      <c r="C33" s="334"/>
      <c r="D33" s="334"/>
      <c r="E33" s="334"/>
      <c r="F33" s="334"/>
      <c r="G33" s="336"/>
      <c r="H33" s="338"/>
      <c r="I33" s="34" t="s">
        <v>31</v>
      </c>
      <c r="J33" s="35" t="s">
        <v>32</v>
      </c>
      <c r="K33" s="342"/>
      <c r="L33" s="344"/>
    </row>
    <row r="34" spans="1:18" ht="11.25" customHeight="1">
      <c r="A34" s="324" t="s">
        <v>33</v>
      </c>
      <c r="B34" s="325"/>
      <c r="C34" s="325"/>
      <c r="D34" s="325"/>
      <c r="E34" s="325"/>
      <c r="F34" s="326"/>
      <c r="G34" s="36">
        <v>2</v>
      </c>
      <c r="H34" s="37">
        <v>3</v>
      </c>
      <c r="I34" s="38" t="s">
        <v>34</v>
      </c>
      <c r="J34" s="39" t="s">
        <v>35</v>
      </c>
      <c r="K34" s="40">
        <v>6</v>
      </c>
      <c r="L34" s="40">
        <v>7</v>
      </c>
    </row>
    <row r="35" spans="1:18" s="46" customFormat="1" ht="14.25" customHeight="1">
      <c r="A35" s="41">
        <v>2</v>
      </c>
      <c r="B35" s="41"/>
      <c r="C35" s="42"/>
      <c r="D35" s="43"/>
      <c r="E35" s="41"/>
      <c r="F35" s="44"/>
      <c r="G35" s="43" t="s">
        <v>36</v>
      </c>
      <c r="H35" s="45">
        <v>1</v>
      </c>
      <c r="I35" s="109">
        <f>SUM(I36+I47+I67+I88+I95+I115+I141+I160+I170)</f>
        <v>9900</v>
      </c>
      <c r="J35" s="109">
        <f>SUM(J36+J47+J67+J88+J95+J115+J141+J160+J170)</f>
        <v>0</v>
      </c>
      <c r="K35" s="110">
        <f>SUM(K36+K47+K67+K88+K95+K115+K141+K160+K170)</f>
        <v>0</v>
      </c>
      <c r="L35" s="109">
        <f>SUM(L36+L47+L67+L88+L95+L115+L141+L160+L170)</f>
        <v>0</v>
      </c>
    </row>
    <row r="36" spans="1:18" ht="16.5" hidden="1" customHeight="1">
      <c r="A36" s="41">
        <v>2</v>
      </c>
      <c r="B36" s="47">
        <v>1</v>
      </c>
      <c r="C36" s="48"/>
      <c r="D36" s="56"/>
      <c r="E36" s="49"/>
      <c r="F36" s="50"/>
      <c r="G36" s="51" t="s">
        <v>37</v>
      </c>
      <c r="H36" s="45">
        <v>2</v>
      </c>
      <c r="I36" s="109">
        <f>SUM(I37+I43)</f>
        <v>0</v>
      </c>
      <c r="J36" s="109">
        <f>SUM(J37+J43)</f>
        <v>0</v>
      </c>
      <c r="K36" s="122">
        <f>SUM(K37+K43)</f>
        <v>0</v>
      </c>
      <c r="L36" s="114">
        <f>SUM(L37+L43)</f>
        <v>0</v>
      </c>
      <c r="M36"/>
    </row>
    <row r="37" spans="1:18" ht="14.25" hidden="1" customHeight="1">
      <c r="A37" s="60">
        <v>2</v>
      </c>
      <c r="B37" s="60">
        <v>1</v>
      </c>
      <c r="C37" s="61">
        <v>1</v>
      </c>
      <c r="D37" s="52"/>
      <c r="E37" s="60"/>
      <c r="F37" s="62"/>
      <c r="G37" s="52" t="s">
        <v>38</v>
      </c>
      <c r="H37" s="45">
        <v>3</v>
      </c>
      <c r="I37" s="109">
        <f>SUM(I38)</f>
        <v>0</v>
      </c>
      <c r="J37" s="109">
        <f>SUM(J38)</f>
        <v>0</v>
      </c>
      <c r="K37" s="110">
        <f>SUM(K38)</f>
        <v>0</v>
      </c>
      <c r="L37" s="109">
        <f>SUM(L38)</f>
        <v>0</v>
      </c>
      <c r="M37"/>
      <c r="Q37"/>
    </row>
    <row r="38" spans="1:18" ht="13.5" hidden="1" customHeight="1">
      <c r="A38" s="59">
        <v>2</v>
      </c>
      <c r="B38" s="60">
        <v>1</v>
      </c>
      <c r="C38" s="61">
        <v>1</v>
      </c>
      <c r="D38" s="52">
        <v>1</v>
      </c>
      <c r="E38" s="60"/>
      <c r="F38" s="62"/>
      <c r="G38" s="52" t="s">
        <v>38</v>
      </c>
      <c r="H38" s="45">
        <v>4</v>
      </c>
      <c r="I38" s="109">
        <f>SUM(I39+I41)</f>
        <v>0</v>
      </c>
      <c r="J38" s="109">
        <f t="shared" ref="J38:L39" si="0">SUM(J39)</f>
        <v>0</v>
      </c>
      <c r="K38" s="109">
        <f t="shared" si="0"/>
        <v>0</v>
      </c>
      <c r="L38" s="109">
        <f t="shared" si="0"/>
        <v>0</v>
      </c>
      <c r="M38"/>
      <c r="Q38" s="53"/>
    </row>
    <row r="39" spans="1:18" ht="14.25" hidden="1" customHeight="1">
      <c r="A39" s="59">
        <v>2</v>
      </c>
      <c r="B39" s="60">
        <v>1</v>
      </c>
      <c r="C39" s="61">
        <v>1</v>
      </c>
      <c r="D39" s="52">
        <v>1</v>
      </c>
      <c r="E39" s="60">
        <v>1</v>
      </c>
      <c r="F39" s="62"/>
      <c r="G39" s="52" t="s">
        <v>39</v>
      </c>
      <c r="H39" s="45">
        <v>5</v>
      </c>
      <c r="I39" s="110">
        <f>SUM(I40)</f>
        <v>0</v>
      </c>
      <c r="J39" s="110">
        <f t="shared" si="0"/>
        <v>0</v>
      </c>
      <c r="K39" s="110">
        <f t="shared" si="0"/>
        <v>0</v>
      </c>
      <c r="L39" s="110">
        <f t="shared" si="0"/>
        <v>0</v>
      </c>
      <c r="M39"/>
      <c r="Q39" s="53"/>
    </row>
    <row r="40" spans="1:18" ht="14.25" hidden="1" customHeight="1">
      <c r="A40" s="59">
        <v>2</v>
      </c>
      <c r="B40" s="60">
        <v>1</v>
      </c>
      <c r="C40" s="61">
        <v>1</v>
      </c>
      <c r="D40" s="52">
        <v>1</v>
      </c>
      <c r="E40" s="60">
        <v>1</v>
      </c>
      <c r="F40" s="62">
        <v>1</v>
      </c>
      <c r="G40" s="52" t="s">
        <v>39</v>
      </c>
      <c r="H40" s="45">
        <v>6</v>
      </c>
      <c r="I40" s="111">
        <v>0</v>
      </c>
      <c r="J40" s="112">
        <v>0</v>
      </c>
      <c r="K40" s="112">
        <v>0</v>
      </c>
      <c r="L40" s="112">
        <v>0</v>
      </c>
      <c r="M40"/>
      <c r="Q40" s="53"/>
    </row>
    <row r="41" spans="1:18" ht="12.75" hidden="1" customHeight="1">
      <c r="A41" s="59">
        <v>2</v>
      </c>
      <c r="B41" s="60">
        <v>1</v>
      </c>
      <c r="C41" s="61">
        <v>1</v>
      </c>
      <c r="D41" s="52">
        <v>1</v>
      </c>
      <c r="E41" s="60">
        <v>2</v>
      </c>
      <c r="F41" s="62"/>
      <c r="G41" s="52" t="s">
        <v>40</v>
      </c>
      <c r="H41" s="45">
        <v>7</v>
      </c>
      <c r="I41" s="110">
        <f>I42</f>
        <v>0</v>
      </c>
      <c r="J41" s="110">
        <f>J42</f>
        <v>0</v>
      </c>
      <c r="K41" s="110">
        <f>K42</f>
        <v>0</v>
      </c>
      <c r="L41" s="110">
        <f>L42</f>
        <v>0</v>
      </c>
      <c r="M41"/>
      <c r="Q41" s="53"/>
    </row>
    <row r="42" spans="1:18" ht="12.75" hidden="1" customHeight="1">
      <c r="A42" s="59">
        <v>2</v>
      </c>
      <c r="B42" s="60">
        <v>1</v>
      </c>
      <c r="C42" s="61">
        <v>1</v>
      </c>
      <c r="D42" s="52">
        <v>1</v>
      </c>
      <c r="E42" s="60">
        <v>2</v>
      </c>
      <c r="F42" s="62">
        <v>1</v>
      </c>
      <c r="G42" s="52" t="s">
        <v>40</v>
      </c>
      <c r="H42" s="45">
        <v>8</v>
      </c>
      <c r="I42" s="112">
        <v>0</v>
      </c>
      <c r="J42" s="113">
        <v>0</v>
      </c>
      <c r="K42" s="112">
        <v>0</v>
      </c>
      <c r="L42" s="113">
        <v>0</v>
      </c>
      <c r="M42"/>
      <c r="Q42" s="53"/>
    </row>
    <row r="43" spans="1:18" ht="13.5" hidden="1" customHeight="1">
      <c r="A43" s="59">
        <v>2</v>
      </c>
      <c r="B43" s="60">
        <v>1</v>
      </c>
      <c r="C43" s="61">
        <v>2</v>
      </c>
      <c r="D43" s="52"/>
      <c r="E43" s="60"/>
      <c r="F43" s="62"/>
      <c r="G43" s="52" t="s">
        <v>41</v>
      </c>
      <c r="H43" s="45">
        <v>9</v>
      </c>
      <c r="I43" s="110">
        <f t="shared" ref="I43:L45" si="1">I44</f>
        <v>0</v>
      </c>
      <c r="J43" s="109">
        <f t="shared" si="1"/>
        <v>0</v>
      </c>
      <c r="K43" s="110">
        <f t="shared" si="1"/>
        <v>0</v>
      </c>
      <c r="L43" s="109">
        <f t="shared" si="1"/>
        <v>0</v>
      </c>
      <c r="M43"/>
      <c r="Q43" s="53"/>
    </row>
    <row r="44" spans="1:18" hidden="1">
      <c r="A44" s="59">
        <v>2</v>
      </c>
      <c r="B44" s="60">
        <v>1</v>
      </c>
      <c r="C44" s="61">
        <v>2</v>
      </c>
      <c r="D44" s="52">
        <v>1</v>
      </c>
      <c r="E44" s="60"/>
      <c r="F44" s="62"/>
      <c r="G44" s="52" t="s">
        <v>41</v>
      </c>
      <c r="H44" s="45">
        <v>10</v>
      </c>
      <c r="I44" s="110">
        <f t="shared" si="1"/>
        <v>0</v>
      </c>
      <c r="J44" s="109">
        <f t="shared" si="1"/>
        <v>0</v>
      </c>
      <c r="K44" s="109">
        <f t="shared" si="1"/>
        <v>0</v>
      </c>
      <c r="L44" s="109">
        <f t="shared" si="1"/>
        <v>0</v>
      </c>
      <c r="Q44"/>
    </row>
    <row r="45" spans="1:18" ht="13.5" hidden="1" customHeight="1">
      <c r="A45" s="59">
        <v>2</v>
      </c>
      <c r="B45" s="60">
        <v>1</v>
      </c>
      <c r="C45" s="61">
        <v>2</v>
      </c>
      <c r="D45" s="52">
        <v>1</v>
      </c>
      <c r="E45" s="60">
        <v>1</v>
      </c>
      <c r="F45" s="62"/>
      <c r="G45" s="52" t="s">
        <v>41</v>
      </c>
      <c r="H45" s="45">
        <v>11</v>
      </c>
      <c r="I45" s="109">
        <f t="shared" si="1"/>
        <v>0</v>
      </c>
      <c r="J45" s="109">
        <f t="shared" si="1"/>
        <v>0</v>
      </c>
      <c r="K45" s="109">
        <f t="shared" si="1"/>
        <v>0</v>
      </c>
      <c r="L45" s="109">
        <f t="shared" si="1"/>
        <v>0</v>
      </c>
      <c r="M45"/>
      <c r="Q45" s="53"/>
    </row>
    <row r="46" spans="1:18" ht="14.25" hidden="1" customHeight="1">
      <c r="A46" s="59">
        <v>2</v>
      </c>
      <c r="B46" s="60">
        <v>1</v>
      </c>
      <c r="C46" s="61">
        <v>2</v>
      </c>
      <c r="D46" s="52">
        <v>1</v>
      </c>
      <c r="E46" s="60">
        <v>1</v>
      </c>
      <c r="F46" s="62">
        <v>1</v>
      </c>
      <c r="G46" s="52" t="s">
        <v>41</v>
      </c>
      <c r="H46" s="45">
        <v>12</v>
      </c>
      <c r="I46" s="113">
        <v>0</v>
      </c>
      <c r="J46" s="112">
        <v>0</v>
      </c>
      <c r="K46" s="112">
        <v>0</v>
      </c>
      <c r="L46" s="112">
        <v>0</v>
      </c>
      <c r="M46"/>
      <c r="Q46" s="53"/>
    </row>
    <row r="47" spans="1:18" ht="26.25" customHeight="1">
      <c r="A47" s="54">
        <v>2</v>
      </c>
      <c r="B47" s="55">
        <v>2</v>
      </c>
      <c r="C47" s="48"/>
      <c r="D47" s="56"/>
      <c r="E47" s="49"/>
      <c r="F47" s="50"/>
      <c r="G47" s="51" t="s">
        <v>42</v>
      </c>
      <c r="H47" s="45">
        <v>13</v>
      </c>
      <c r="I47" s="118">
        <f t="shared" ref="I47:L49" si="2">I48</f>
        <v>9900</v>
      </c>
      <c r="J47" s="120">
        <f t="shared" si="2"/>
        <v>0</v>
      </c>
      <c r="K47" s="118">
        <f t="shared" si="2"/>
        <v>0</v>
      </c>
      <c r="L47" s="118">
        <f t="shared" si="2"/>
        <v>0</v>
      </c>
      <c r="M47"/>
    </row>
    <row r="48" spans="1:18" ht="27" customHeight="1">
      <c r="A48" s="59">
        <v>2</v>
      </c>
      <c r="B48" s="60">
        <v>2</v>
      </c>
      <c r="C48" s="61">
        <v>1</v>
      </c>
      <c r="D48" s="52"/>
      <c r="E48" s="60"/>
      <c r="F48" s="62"/>
      <c r="G48" s="56" t="s">
        <v>42</v>
      </c>
      <c r="H48" s="45">
        <v>14</v>
      </c>
      <c r="I48" s="109">
        <f t="shared" si="2"/>
        <v>9900</v>
      </c>
      <c r="J48" s="110">
        <f t="shared" si="2"/>
        <v>0</v>
      </c>
      <c r="K48" s="109">
        <f t="shared" si="2"/>
        <v>0</v>
      </c>
      <c r="L48" s="110">
        <f t="shared" si="2"/>
        <v>0</v>
      </c>
      <c r="M48"/>
      <c r="Q48"/>
      <c r="R48" s="53"/>
    </row>
    <row r="49" spans="1:18" ht="15.75" customHeight="1">
      <c r="A49" s="59">
        <v>2</v>
      </c>
      <c r="B49" s="60">
        <v>2</v>
      </c>
      <c r="C49" s="61">
        <v>1</v>
      </c>
      <c r="D49" s="52">
        <v>1</v>
      </c>
      <c r="E49" s="60"/>
      <c r="F49" s="62"/>
      <c r="G49" s="56" t="s">
        <v>42</v>
      </c>
      <c r="H49" s="45">
        <v>15</v>
      </c>
      <c r="I49" s="109">
        <f t="shared" si="2"/>
        <v>9900</v>
      </c>
      <c r="J49" s="110">
        <f t="shared" si="2"/>
        <v>0</v>
      </c>
      <c r="K49" s="114">
        <f t="shared" si="2"/>
        <v>0</v>
      </c>
      <c r="L49" s="114">
        <f t="shared" si="2"/>
        <v>0</v>
      </c>
      <c r="M49"/>
      <c r="Q49" s="53"/>
      <c r="R49"/>
    </row>
    <row r="50" spans="1:18" ht="24.75" customHeight="1">
      <c r="A50" s="73">
        <v>2</v>
      </c>
      <c r="B50" s="74">
        <v>2</v>
      </c>
      <c r="C50" s="75">
        <v>1</v>
      </c>
      <c r="D50" s="72">
        <v>1</v>
      </c>
      <c r="E50" s="74">
        <v>1</v>
      </c>
      <c r="F50" s="87"/>
      <c r="G50" s="56" t="s">
        <v>42</v>
      </c>
      <c r="H50" s="45">
        <v>16</v>
      </c>
      <c r="I50" s="115">
        <f>SUM(I51:I66)</f>
        <v>9900</v>
      </c>
      <c r="J50" s="115">
        <f>SUM(J51:J66)</f>
        <v>0</v>
      </c>
      <c r="K50" s="116">
        <f>SUM(K51:K66)</f>
        <v>0</v>
      </c>
      <c r="L50" s="116">
        <f>SUM(L51:L66)</f>
        <v>0</v>
      </c>
      <c r="M50"/>
      <c r="Q50" s="53"/>
      <c r="R50"/>
    </row>
    <row r="51" spans="1:18" ht="15.75" hidden="1" customHeight="1">
      <c r="A51" s="59">
        <v>2</v>
      </c>
      <c r="B51" s="60">
        <v>2</v>
      </c>
      <c r="C51" s="61">
        <v>1</v>
      </c>
      <c r="D51" s="52">
        <v>1</v>
      </c>
      <c r="E51" s="60">
        <v>1</v>
      </c>
      <c r="F51" s="57">
        <v>1</v>
      </c>
      <c r="G51" s="52" t="s">
        <v>43</v>
      </c>
      <c r="H51" s="45">
        <v>17</v>
      </c>
      <c r="I51" s="112">
        <v>0</v>
      </c>
      <c r="J51" s="112">
        <v>0</v>
      </c>
      <c r="K51" s="112">
        <v>0</v>
      </c>
      <c r="L51" s="112">
        <v>0</v>
      </c>
      <c r="M51"/>
      <c r="Q51" s="53"/>
      <c r="R51"/>
    </row>
    <row r="52" spans="1:18" ht="26.25" hidden="1" customHeight="1">
      <c r="A52" s="59">
        <v>2</v>
      </c>
      <c r="B52" s="60">
        <v>2</v>
      </c>
      <c r="C52" s="61">
        <v>1</v>
      </c>
      <c r="D52" s="52">
        <v>1</v>
      </c>
      <c r="E52" s="60">
        <v>1</v>
      </c>
      <c r="F52" s="62">
        <v>2</v>
      </c>
      <c r="G52" s="52" t="s">
        <v>44</v>
      </c>
      <c r="H52" s="45">
        <v>18</v>
      </c>
      <c r="I52" s="112">
        <v>0</v>
      </c>
      <c r="J52" s="112">
        <v>0</v>
      </c>
      <c r="K52" s="112">
        <v>0</v>
      </c>
      <c r="L52" s="112">
        <v>0</v>
      </c>
      <c r="M52"/>
      <c r="Q52" s="53"/>
      <c r="R52"/>
    </row>
    <row r="53" spans="1:18" ht="26.25" hidden="1" customHeight="1">
      <c r="A53" s="59">
        <v>2</v>
      </c>
      <c r="B53" s="60">
        <v>2</v>
      </c>
      <c r="C53" s="61">
        <v>1</v>
      </c>
      <c r="D53" s="52">
        <v>1</v>
      </c>
      <c r="E53" s="60">
        <v>1</v>
      </c>
      <c r="F53" s="62">
        <v>5</v>
      </c>
      <c r="G53" s="52" t="s">
        <v>45</v>
      </c>
      <c r="H53" s="45">
        <v>19</v>
      </c>
      <c r="I53" s="112">
        <v>0</v>
      </c>
      <c r="J53" s="112">
        <v>0</v>
      </c>
      <c r="K53" s="112">
        <v>0</v>
      </c>
      <c r="L53" s="112">
        <v>0</v>
      </c>
      <c r="M53"/>
      <c r="Q53" s="53"/>
      <c r="R53"/>
    </row>
    <row r="54" spans="1:18" ht="27" hidden="1" customHeight="1">
      <c r="A54" s="59">
        <v>2</v>
      </c>
      <c r="B54" s="60">
        <v>2</v>
      </c>
      <c r="C54" s="61">
        <v>1</v>
      </c>
      <c r="D54" s="52">
        <v>1</v>
      </c>
      <c r="E54" s="60">
        <v>1</v>
      </c>
      <c r="F54" s="62">
        <v>6</v>
      </c>
      <c r="G54" s="52" t="s">
        <v>46</v>
      </c>
      <c r="H54" s="45">
        <v>20</v>
      </c>
      <c r="I54" s="112">
        <v>0</v>
      </c>
      <c r="J54" s="112">
        <v>0</v>
      </c>
      <c r="K54" s="112">
        <v>0</v>
      </c>
      <c r="L54" s="112">
        <v>0</v>
      </c>
      <c r="M54"/>
      <c r="Q54" s="53"/>
      <c r="R54"/>
    </row>
    <row r="55" spans="1:18" ht="26.25" hidden="1" customHeight="1">
      <c r="A55" s="67">
        <v>2</v>
      </c>
      <c r="B55" s="49">
        <v>2</v>
      </c>
      <c r="C55" s="48">
        <v>1</v>
      </c>
      <c r="D55" s="56">
        <v>1</v>
      </c>
      <c r="E55" s="49">
        <v>1</v>
      </c>
      <c r="F55" s="50">
        <v>7</v>
      </c>
      <c r="G55" s="56" t="s">
        <v>47</v>
      </c>
      <c r="H55" s="45">
        <v>21</v>
      </c>
      <c r="I55" s="112">
        <v>0</v>
      </c>
      <c r="J55" s="112">
        <v>0</v>
      </c>
      <c r="K55" s="112">
        <v>0</v>
      </c>
      <c r="L55" s="112">
        <v>0</v>
      </c>
      <c r="M55"/>
      <c r="Q55" s="53"/>
      <c r="R55"/>
    </row>
    <row r="56" spans="1:18" ht="12" hidden="1" customHeight="1">
      <c r="A56" s="59">
        <v>2</v>
      </c>
      <c r="B56" s="60">
        <v>2</v>
      </c>
      <c r="C56" s="61">
        <v>1</v>
      </c>
      <c r="D56" s="52">
        <v>1</v>
      </c>
      <c r="E56" s="60">
        <v>1</v>
      </c>
      <c r="F56" s="62">
        <v>11</v>
      </c>
      <c r="G56" s="52" t="s">
        <v>48</v>
      </c>
      <c r="H56" s="45">
        <v>22</v>
      </c>
      <c r="I56" s="113">
        <v>0</v>
      </c>
      <c r="J56" s="112">
        <v>0</v>
      </c>
      <c r="K56" s="112">
        <v>0</v>
      </c>
      <c r="L56" s="112">
        <v>0</v>
      </c>
      <c r="M56"/>
      <c r="Q56" s="53"/>
      <c r="R56"/>
    </row>
    <row r="57" spans="1:18" ht="15.75" hidden="1" customHeight="1">
      <c r="A57" s="73">
        <v>2</v>
      </c>
      <c r="B57" s="84">
        <v>2</v>
      </c>
      <c r="C57" s="85">
        <v>1</v>
      </c>
      <c r="D57" s="85">
        <v>1</v>
      </c>
      <c r="E57" s="85">
        <v>1</v>
      </c>
      <c r="F57" s="86">
        <v>12</v>
      </c>
      <c r="G57" s="78" t="s">
        <v>49</v>
      </c>
      <c r="H57" s="45">
        <v>23</v>
      </c>
      <c r="I57" s="117">
        <v>0</v>
      </c>
      <c r="J57" s="112">
        <v>0</v>
      </c>
      <c r="K57" s="112">
        <v>0</v>
      </c>
      <c r="L57" s="112">
        <v>0</v>
      </c>
      <c r="M57"/>
      <c r="Q57" s="53"/>
      <c r="R57"/>
    </row>
    <row r="58" spans="1:18" ht="25.5" hidden="1" customHeight="1">
      <c r="A58" s="59">
        <v>2</v>
      </c>
      <c r="B58" s="60">
        <v>2</v>
      </c>
      <c r="C58" s="61">
        <v>1</v>
      </c>
      <c r="D58" s="61">
        <v>1</v>
      </c>
      <c r="E58" s="61">
        <v>1</v>
      </c>
      <c r="F58" s="62">
        <v>14</v>
      </c>
      <c r="G58" s="58" t="s">
        <v>50</v>
      </c>
      <c r="H58" s="45">
        <v>24</v>
      </c>
      <c r="I58" s="113">
        <v>0</v>
      </c>
      <c r="J58" s="113">
        <v>0</v>
      </c>
      <c r="K58" s="113">
        <v>0</v>
      </c>
      <c r="L58" s="113">
        <v>0</v>
      </c>
      <c r="M58"/>
      <c r="Q58" s="53"/>
      <c r="R58"/>
    </row>
    <row r="59" spans="1:18" ht="27.75" customHeight="1">
      <c r="A59" s="59">
        <v>2</v>
      </c>
      <c r="B59" s="60">
        <v>2</v>
      </c>
      <c r="C59" s="61">
        <v>1</v>
      </c>
      <c r="D59" s="61">
        <v>1</v>
      </c>
      <c r="E59" s="61">
        <v>1</v>
      </c>
      <c r="F59" s="62">
        <v>15</v>
      </c>
      <c r="G59" s="52" t="s">
        <v>51</v>
      </c>
      <c r="H59" s="45">
        <v>25</v>
      </c>
      <c r="I59" s="113">
        <v>9900</v>
      </c>
      <c r="J59" s="112">
        <v>0</v>
      </c>
      <c r="K59" s="112">
        <v>0</v>
      </c>
      <c r="L59" s="112">
        <v>0</v>
      </c>
      <c r="M59"/>
      <c r="Q59" s="53"/>
      <c r="R59"/>
    </row>
    <row r="60" spans="1:18" ht="15.75" hidden="1" customHeight="1">
      <c r="A60" s="59">
        <v>2</v>
      </c>
      <c r="B60" s="60">
        <v>2</v>
      </c>
      <c r="C60" s="61">
        <v>1</v>
      </c>
      <c r="D60" s="61">
        <v>1</v>
      </c>
      <c r="E60" s="61">
        <v>1</v>
      </c>
      <c r="F60" s="62">
        <v>16</v>
      </c>
      <c r="G60" s="52" t="s">
        <v>52</v>
      </c>
      <c r="H60" s="45">
        <v>26</v>
      </c>
      <c r="I60" s="113">
        <v>0</v>
      </c>
      <c r="J60" s="112">
        <v>0</v>
      </c>
      <c r="K60" s="112">
        <v>0</v>
      </c>
      <c r="L60" s="112">
        <v>0</v>
      </c>
      <c r="M60"/>
      <c r="Q60" s="53"/>
      <c r="R60"/>
    </row>
    <row r="61" spans="1:18" ht="27.75" hidden="1" customHeight="1">
      <c r="A61" s="59">
        <v>2</v>
      </c>
      <c r="B61" s="60">
        <v>2</v>
      </c>
      <c r="C61" s="61">
        <v>1</v>
      </c>
      <c r="D61" s="61">
        <v>1</v>
      </c>
      <c r="E61" s="61">
        <v>1</v>
      </c>
      <c r="F61" s="62">
        <v>17</v>
      </c>
      <c r="G61" s="52" t="s">
        <v>53</v>
      </c>
      <c r="H61" s="45">
        <v>27</v>
      </c>
      <c r="I61" s="113">
        <v>0</v>
      </c>
      <c r="J61" s="113">
        <v>0</v>
      </c>
      <c r="K61" s="113">
        <v>0</v>
      </c>
      <c r="L61" s="113">
        <v>0</v>
      </c>
      <c r="M61"/>
      <c r="Q61" s="53"/>
      <c r="R61"/>
    </row>
    <row r="62" spans="1:18" ht="14.25" hidden="1" customHeight="1">
      <c r="A62" s="59">
        <v>2</v>
      </c>
      <c r="B62" s="60">
        <v>2</v>
      </c>
      <c r="C62" s="61">
        <v>1</v>
      </c>
      <c r="D62" s="61">
        <v>1</v>
      </c>
      <c r="E62" s="61">
        <v>1</v>
      </c>
      <c r="F62" s="62">
        <v>20</v>
      </c>
      <c r="G62" s="52" t="s">
        <v>54</v>
      </c>
      <c r="H62" s="45">
        <v>28</v>
      </c>
      <c r="I62" s="113">
        <v>0</v>
      </c>
      <c r="J62" s="112">
        <v>0</v>
      </c>
      <c r="K62" s="112">
        <v>0</v>
      </c>
      <c r="L62" s="112">
        <v>0</v>
      </c>
      <c r="M62"/>
      <c r="Q62" s="53"/>
      <c r="R62"/>
    </row>
    <row r="63" spans="1:18" ht="27.75" hidden="1" customHeight="1">
      <c r="A63" s="59">
        <v>2</v>
      </c>
      <c r="B63" s="60">
        <v>2</v>
      </c>
      <c r="C63" s="61">
        <v>1</v>
      </c>
      <c r="D63" s="61">
        <v>1</v>
      </c>
      <c r="E63" s="61">
        <v>1</v>
      </c>
      <c r="F63" s="62">
        <v>21</v>
      </c>
      <c r="G63" s="52" t="s">
        <v>55</v>
      </c>
      <c r="H63" s="45">
        <v>29</v>
      </c>
      <c r="I63" s="113">
        <v>0</v>
      </c>
      <c r="J63" s="112">
        <v>0</v>
      </c>
      <c r="K63" s="112">
        <v>0</v>
      </c>
      <c r="L63" s="112">
        <v>0</v>
      </c>
      <c r="M63"/>
      <c r="Q63" s="53"/>
      <c r="R63"/>
    </row>
    <row r="64" spans="1:18" ht="12" hidden="1" customHeight="1">
      <c r="A64" s="59">
        <v>2</v>
      </c>
      <c r="B64" s="60">
        <v>2</v>
      </c>
      <c r="C64" s="61">
        <v>1</v>
      </c>
      <c r="D64" s="61">
        <v>1</v>
      </c>
      <c r="E64" s="61">
        <v>1</v>
      </c>
      <c r="F64" s="62">
        <v>22</v>
      </c>
      <c r="G64" s="52" t="s">
        <v>56</v>
      </c>
      <c r="H64" s="45">
        <v>30</v>
      </c>
      <c r="I64" s="113">
        <v>0</v>
      </c>
      <c r="J64" s="112">
        <v>0</v>
      </c>
      <c r="K64" s="112">
        <v>0</v>
      </c>
      <c r="L64" s="112">
        <v>0</v>
      </c>
      <c r="M64"/>
      <c r="Q64" s="53"/>
      <c r="R64"/>
    </row>
    <row r="65" spans="1:18" ht="12" hidden="1" customHeight="1">
      <c r="A65" s="59">
        <v>2</v>
      </c>
      <c r="B65" s="60">
        <v>2</v>
      </c>
      <c r="C65" s="61">
        <v>1</v>
      </c>
      <c r="D65" s="61">
        <v>1</v>
      </c>
      <c r="E65" s="61">
        <v>1</v>
      </c>
      <c r="F65" s="62">
        <v>23</v>
      </c>
      <c r="G65" s="52" t="s">
        <v>57</v>
      </c>
      <c r="H65" s="45">
        <v>31</v>
      </c>
      <c r="I65" s="113">
        <v>0</v>
      </c>
      <c r="J65" s="112">
        <v>0</v>
      </c>
      <c r="K65" s="112">
        <v>0</v>
      </c>
      <c r="L65" s="112">
        <v>0</v>
      </c>
      <c r="M65"/>
      <c r="Q65" s="53"/>
      <c r="R65"/>
    </row>
    <row r="66" spans="1:18" ht="15" hidden="1" customHeight="1">
      <c r="A66" s="59">
        <v>2</v>
      </c>
      <c r="B66" s="60">
        <v>2</v>
      </c>
      <c r="C66" s="61">
        <v>1</v>
      </c>
      <c r="D66" s="61">
        <v>1</v>
      </c>
      <c r="E66" s="61">
        <v>1</v>
      </c>
      <c r="F66" s="62">
        <v>30</v>
      </c>
      <c r="G66" s="52" t="s">
        <v>58</v>
      </c>
      <c r="H66" s="45">
        <v>32</v>
      </c>
      <c r="I66" s="113">
        <v>0</v>
      </c>
      <c r="J66" s="112">
        <v>0</v>
      </c>
      <c r="K66" s="112">
        <v>0</v>
      </c>
      <c r="L66" s="112">
        <v>0</v>
      </c>
      <c r="M66"/>
      <c r="Q66" s="53"/>
      <c r="R66"/>
    </row>
    <row r="67" spans="1:18" ht="14.25" hidden="1" customHeight="1">
      <c r="A67" s="63">
        <v>2</v>
      </c>
      <c r="B67" s="64">
        <v>3</v>
      </c>
      <c r="C67" s="47"/>
      <c r="D67" s="48"/>
      <c r="E67" s="48"/>
      <c r="F67" s="50"/>
      <c r="G67" s="65" t="s">
        <v>59</v>
      </c>
      <c r="H67" s="45">
        <v>33</v>
      </c>
      <c r="I67" s="118">
        <f>I68</f>
        <v>0</v>
      </c>
      <c r="J67" s="118">
        <f>J68</f>
        <v>0</v>
      </c>
      <c r="K67" s="118">
        <f>K68</f>
        <v>0</v>
      </c>
      <c r="L67" s="118">
        <f>L68</f>
        <v>0</v>
      </c>
      <c r="M67"/>
    </row>
    <row r="68" spans="1:18" ht="13.5" hidden="1" customHeight="1">
      <c r="A68" s="59">
        <v>2</v>
      </c>
      <c r="B68" s="60">
        <v>3</v>
      </c>
      <c r="C68" s="61">
        <v>1</v>
      </c>
      <c r="D68" s="61"/>
      <c r="E68" s="61"/>
      <c r="F68" s="62"/>
      <c r="G68" s="52" t="s">
        <v>60</v>
      </c>
      <c r="H68" s="45">
        <v>34</v>
      </c>
      <c r="I68" s="109">
        <f>SUM(I69+I74+I79)</f>
        <v>0</v>
      </c>
      <c r="J68" s="132">
        <f>SUM(J69+J74+J79)</f>
        <v>0</v>
      </c>
      <c r="K68" s="110">
        <f>SUM(K69+K74+K79)</f>
        <v>0</v>
      </c>
      <c r="L68" s="109">
        <f>SUM(L69+L74+L79)</f>
        <v>0</v>
      </c>
      <c r="M68"/>
      <c r="Q68"/>
      <c r="R68" s="53"/>
    </row>
    <row r="69" spans="1:18" ht="15" hidden="1" customHeight="1">
      <c r="A69" s="59">
        <v>2</v>
      </c>
      <c r="B69" s="60">
        <v>3</v>
      </c>
      <c r="C69" s="61">
        <v>1</v>
      </c>
      <c r="D69" s="61">
        <v>1</v>
      </c>
      <c r="E69" s="61"/>
      <c r="F69" s="62"/>
      <c r="G69" s="52" t="s">
        <v>61</v>
      </c>
      <c r="H69" s="45">
        <v>35</v>
      </c>
      <c r="I69" s="109">
        <f>I70</f>
        <v>0</v>
      </c>
      <c r="J69" s="132">
        <f>J70</f>
        <v>0</v>
      </c>
      <c r="K69" s="110">
        <f>K70</f>
        <v>0</v>
      </c>
      <c r="L69" s="109">
        <f>L70</f>
        <v>0</v>
      </c>
      <c r="M69"/>
      <c r="Q69" s="53"/>
      <c r="R69"/>
    </row>
    <row r="70" spans="1:18" ht="13.5" hidden="1" customHeight="1">
      <c r="A70" s="59">
        <v>2</v>
      </c>
      <c r="B70" s="60">
        <v>3</v>
      </c>
      <c r="C70" s="61">
        <v>1</v>
      </c>
      <c r="D70" s="61">
        <v>1</v>
      </c>
      <c r="E70" s="61">
        <v>1</v>
      </c>
      <c r="F70" s="62"/>
      <c r="G70" s="52" t="s">
        <v>61</v>
      </c>
      <c r="H70" s="45">
        <v>36</v>
      </c>
      <c r="I70" s="109">
        <f>SUM(I71:I73)</f>
        <v>0</v>
      </c>
      <c r="J70" s="132">
        <f>SUM(J71:J73)</f>
        <v>0</v>
      </c>
      <c r="K70" s="110">
        <f>SUM(K71:K73)</f>
        <v>0</v>
      </c>
      <c r="L70" s="109">
        <f>SUM(L71:L73)</f>
        <v>0</v>
      </c>
      <c r="M70"/>
      <c r="Q70" s="53"/>
      <c r="R70"/>
    </row>
    <row r="71" spans="1:18" s="66" customFormat="1" ht="25.5" hidden="1" customHeight="1">
      <c r="A71" s="59">
        <v>2</v>
      </c>
      <c r="B71" s="60">
        <v>3</v>
      </c>
      <c r="C71" s="61">
        <v>1</v>
      </c>
      <c r="D71" s="61">
        <v>1</v>
      </c>
      <c r="E71" s="61">
        <v>1</v>
      </c>
      <c r="F71" s="62">
        <v>1</v>
      </c>
      <c r="G71" s="52" t="s">
        <v>62</v>
      </c>
      <c r="H71" s="45">
        <v>37</v>
      </c>
      <c r="I71" s="113">
        <v>0</v>
      </c>
      <c r="J71" s="113">
        <v>0</v>
      </c>
      <c r="K71" s="113">
        <v>0</v>
      </c>
      <c r="L71" s="113">
        <v>0</v>
      </c>
      <c r="Q71" s="53"/>
      <c r="R71"/>
    </row>
    <row r="72" spans="1:18" ht="19.5" hidden="1" customHeight="1">
      <c r="A72" s="59">
        <v>2</v>
      </c>
      <c r="B72" s="49">
        <v>3</v>
      </c>
      <c r="C72" s="48">
        <v>1</v>
      </c>
      <c r="D72" s="48">
        <v>1</v>
      </c>
      <c r="E72" s="48">
        <v>1</v>
      </c>
      <c r="F72" s="50">
        <v>2</v>
      </c>
      <c r="G72" s="56" t="s">
        <v>63</v>
      </c>
      <c r="H72" s="45">
        <v>38</v>
      </c>
      <c r="I72" s="111">
        <v>0</v>
      </c>
      <c r="J72" s="111">
        <v>0</v>
      </c>
      <c r="K72" s="111">
        <v>0</v>
      </c>
      <c r="L72" s="111">
        <v>0</v>
      </c>
      <c r="M72"/>
      <c r="Q72" s="53"/>
      <c r="R72"/>
    </row>
    <row r="73" spans="1:18" ht="16.5" hidden="1" customHeight="1">
      <c r="A73" s="60">
        <v>2</v>
      </c>
      <c r="B73" s="61">
        <v>3</v>
      </c>
      <c r="C73" s="61">
        <v>1</v>
      </c>
      <c r="D73" s="61">
        <v>1</v>
      </c>
      <c r="E73" s="61">
        <v>1</v>
      </c>
      <c r="F73" s="62">
        <v>3</v>
      </c>
      <c r="G73" s="52" t="s">
        <v>64</v>
      </c>
      <c r="H73" s="45">
        <v>39</v>
      </c>
      <c r="I73" s="113">
        <v>0</v>
      </c>
      <c r="J73" s="113">
        <v>0</v>
      </c>
      <c r="K73" s="113">
        <v>0</v>
      </c>
      <c r="L73" s="113">
        <v>0</v>
      </c>
      <c r="M73"/>
      <c r="Q73" s="53"/>
      <c r="R73"/>
    </row>
    <row r="74" spans="1:18" ht="29.25" hidden="1" customHeight="1">
      <c r="A74" s="49">
        <v>2</v>
      </c>
      <c r="B74" s="48">
        <v>3</v>
      </c>
      <c r="C74" s="48">
        <v>1</v>
      </c>
      <c r="D74" s="48">
        <v>2</v>
      </c>
      <c r="E74" s="48"/>
      <c r="F74" s="50"/>
      <c r="G74" s="56" t="s">
        <v>65</v>
      </c>
      <c r="H74" s="45">
        <v>40</v>
      </c>
      <c r="I74" s="118">
        <f>I75</f>
        <v>0</v>
      </c>
      <c r="J74" s="119">
        <f>J75</f>
        <v>0</v>
      </c>
      <c r="K74" s="120">
        <f>K75</f>
        <v>0</v>
      </c>
      <c r="L74" s="120">
        <f>L75</f>
        <v>0</v>
      </c>
      <c r="M74"/>
      <c r="Q74" s="53"/>
      <c r="R74"/>
    </row>
    <row r="75" spans="1:18" ht="27" hidden="1" customHeight="1">
      <c r="A75" s="74">
        <v>2</v>
      </c>
      <c r="B75" s="75">
        <v>3</v>
      </c>
      <c r="C75" s="75">
        <v>1</v>
      </c>
      <c r="D75" s="75">
        <v>2</v>
      </c>
      <c r="E75" s="75">
        <v>1</v>
      </c>
      <c r="F75" s="87"/>
      <c r="G75" s="56" t="s">
        <v>65</v>
      </c>
      <c r="H75" s="45">
        <v>41</v>
      </c>
      <c r="I75" s="114">
        <f>SUM(I76:I78)</f>
        <v>0</v>
      </c>
      <c r="J75" s="121">
        <f>SUM(J76:J78)</f>
        <v>0</v>
      </c>
      <c r="K75" s="122">
        <f>SUM(K76:K78)</f>
        <v>0</v>
      </c>
      <c r="L75" s="110">
        <f>SUM(L76:L78)</f>
        <v>0</v>
      </c>
      <c r="M75"/>
      <c r="Q75" s="53"/>
      <c r="R75"/>
    </row>
    <row r="76" spans="1:18" s="66" customFormat="1" ht="27" hidden="1" customHeight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2">
        <v>1</v>
      </c>
      <c r="G76" s="59" t="s">
        <v>62</v>
      </c>
      <c r="H76" s="45">
        <v>42</v>
      </c>
      <c r="I76" s="113">
        <v>0</v>
      </c>
      <c r="J76" s="113">
        <v>0</v>
      </c>
      <c r="K76" s="113">
        <v>0</v>
      </c>
      <c r="L76" s="113">
        <v>0</v>
      </c>
      <c r="Q76" s="53"/>
      <c r="R76"/>
    </row>
    <row r="77" spans="1:18" ht="16.5" hidden="1" customHeight="1">
      <c r="A77" s="60">
        <v>2</v>
      </c>
      <c r="B77" s="61">
        <v>3</v>
      </c>
      <c r="C77" s="61">
        <v>1</v>
      </c>
      <c r="D77" s="61">
        <v>2</v>
      </c>
      <c r="E77" s="61">
        <v>1</v>
      </c>
      <c r="F77" s="62">
        <v>2</v>
      </c>
      <c r="G77" s="59" t="s">
        <v>63</v>
      </c>
      <c r="H77" s="45">
        <v>43</v>
      </c>
      <c r="I77" s="113">
        <v>0</v>
      </c>
      <c r="J77" s="113">
        <v>0</v>
      </c>
      <c r="K77" s="113">
        <v>0</v>
      </c>
      <c r="L77" s="113">
        <v>0</v>
      </c>
      <c r="M77"/>
      <c r="Q77" s="53"/>
      <c r="R77"/>
    </row>
    <row r="78" spans="1:18" ht="15" hidden="1" customHeight="1">
      <c r="A78" s="60">
        <v>2</v>
      </c>
      <c r="B78" s="61">
        <v>3</v>
      </c>
      <c r="C78" s="61">
        <v>1</v>
      </c>
      <c r="D78" s="61">
        <v>2</v>
      </c>
      <c r="E78" s="61">
        <v>1</v>
      </c>
      <c r="F78" s="62">
        <v>3</v>
      </c>
      <c r="G78" s="59" t="s">
        <v>64</v>
      </c>
      <c r="H78" s="45">
        <v>44</v>
      </c>
      <c r="I78" s="113">
        <v>0</v>
      </c>
      <c r="J78" s="113">
        <v>0</v>
      </c>
      <c r="K78" s="113">
        <v>0</v>
      </c>
      <c r="L78" s="113">
        <v>0</v>
      </c>
      <c r="M78"/>
      <c r="Q78" s="53"/>
      <c r="R78"/>
    </row>
    <row r="79" spans="1:18" ht="27.75" hidden="1" customHeight="1">
      <c r="A79" s="60">
        <v>2</v>
      </c>
      <c r="B79" s="61">
        <v>3</v>
      </c>
      <c r="C79" s="61">
        <v>1</v>
      </c>
      <c r="D79" s="61">
        <v>3</v>
      </c>
      <c r="E79" s="61"/>
      <c r="F79" s="62"/>
      <c r="G79" s="59" t="s">
        <v>66</v>
      </c>
      <c r="H79" s="45">
        <v>45</v>
      </c>
      <c r="I79" s="109">
        <f>I80</f>
        <v>0</v>
      </c>
      <c r="J79" s="132">
        <f>J80</f>
        <v>0</v>
      </c>
      <c r="K79" s="110">
        <f>K80</f>
        <v>0</v>
      </c>
      <c r="L79" s="110">
        <f>L80</f>
        <v>0</v>
      </c>
      <c r="M79"/>
      <c r="Q79" s="53"/>
      <c r="R79"/>
    </row>
    <row r="80" spans="1:18" ht="26.25" hidden="1" customHeight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2"/>
      <c r="G80" s="59" t="s">
        <v>67</v>
      </c>
      <c r="H80" s="45">
        <v>46</v>
      </c>
      <c r="I80" s="109">
        <f>SUM(I81:I83)</f>
        <v>0</v>
      </c>
      <c r="J80" s="132">
        <f>SUM(J81:J83)</f>
        <v>0</v>
      </c>
      <c r="K80" s="110">
        <f>SUM(K81:K83)</f>
        <v>0</v>
      </c>
      <c r="L80" s="110">
        <f>SUM(L81:L83)</f>
        <v>0</v>
      </c>
      <c r="M80"/>
      <c r="Q80" s="53"/>
      <c r="R80"/>
    </row>
    <row r="81" spans="1:18" ht="15" hidden="1" customHeight="1">
      <c r="A81" s="49">
        <v>2</v>
      </c>
      <c r="B81" s="48">
        <v>3</v>
      </c>
      <c r="C81" s="48">
        <v>1</v>
      </c>
      <c r="D81" s="48">
        <v>3</v>
      </c>
      <c r="E81" s="48">
        <v>1</v>
      </c>
      <c r="F81" s="50">
        <v>1</v>
      </c>
      <c r="G81" s="67" t="s">
        <v>68</v>
      </c>
      <c r="H81" s="45">
        <v>47</v>
      </c>
      <c r="I81" s="111">
        <v>0</v>
      </c>
      <c r="J81" s="111">
        <v>0</v>
      </c>
      <c r="K81" s="111">
        <v>0</v>
      </c>
      <c r="L81" s="111">
        <v>0</v>
      </c>
      <c r="M81"/>
      <c r="Q81" s="53"/>
      <c r="R81"/>
    </row>
    <row r="82" spans="1:18" ht="16.5" hidden="1" customHeight="1">
      <c r="A82" s="60">
        <v>2</v>
      </c>
      <c r="B82" s="61">
        <v>3</v>
      </c>
      <c r="C82" s="61">
        <v>1</v>
      </c>
      <c r="D82" s="61">
        <v>3</v>
      </c>
      <c r="E82" s="61">
        <v>1</v>
      </c>
      <c r="F82" s="62">
        <v>2</v>
      </c>
      <c r="G82" s="59" t="s">
        <v>69</v>
      </c>
      <c r="H82" s="45">
        <v>48</v>
      </c>
      <c r="I82" s="113">
        <v>0</v>
      </c>
      <c r="J82" s="113">
        <v>0</v>
      </c>
      <c r="K82" s="113">
        <v>0</v>
      </c>
      <c r="L82" s="113">
        <v>0</v>
      </c>
      <c r="M82"/>
      <c r="Q82" s="53"/>
      <c r="R82"/>
    </row>
    <row r="83" spans="1:18" ht="17.25" hidden="1" customHeight="1">
      <c r="A83" s="49">
        <v>2</v>
      </c>
      <c r="B83" s="48">
        <v>3</v>
      </c>
      <c r="C83" s="48">
        <v>1</v>
      </c>
      <c r="D83" s="48">
        <v>3</v>
      </c>
      <c r="E83" s="48">
        <v>1</v>
      </c>
      <c r="F83" s="50">
        <v>3</v>
      </c>
      <c r="G83" s="67" t="s">
        <v>70</v>
      </c>
      <c r="H83" s="45">
        <v>49</v>
      </c>
      <c r="I83" s="111">
        <v>0</v>
      </c>
      <c r="J83" s="111">
        <v>0</v>
      </c>
      <c r="K83" s="111">
        <v>0</v>
      </c>
      <c r="L83" s="111">
        <v>0</v>
      </c>
      <c r="M83"/>
      <c r="Q83" s="53"/>
      <c r="R83"/>
    </row>
    <row r="84" spans="1:18" ht="12.75" hidden="1" customHeight="1">
      <c r="A84" s="49">
        <v>2</v>
      </c>
      <c r="B84" s="48">
        <v>3</v>
      </c>
      <c r="C84" s="48">
        <v>2</v>
      </c>
      <c r="D84" s="48"/>
      <c r="E84" s="48"/>
      <c r="F84" s="50"/>
      <c r="G84" s="67" t="s">
        <v>71</v>
      </c>
      <c r="H84" s="45">
        <v>50</v>
      </c>
      <c r="I84" s="109">
        <f t="shared" ref="I84:L85" si="3">I85</f>
        <v>0</v>
      </c>
      <c r="J84" s="109">
        <f t="shared" si="3"/>
        <v>0</v>
      </c>
      <c r="K84" s="109">
        <f t="shared" si="3"/>
        <v>0</v>
      </c>
      <c r="L84" s="109">
        <f t="shared" si="3"/>
        <v>0</v>
      </c>
      <c r="M84"/>
    </row>
    <row r="85" spans="1:18" ht="12" hidden="1" customHeight="1">
      <c r="A85" s="49">
        <v>2</v>
      </c>
      <c r="B85" s="48">
        <v>3</v>
      </c>
      <c r="C85" s="48">
        <v>2</v>
      </c>
      <c r="D85" s="48">
        <v>1</v>
      </c>
      <c r="E85" s="48"/>
      <c r="F85" s="50"/>
      <c r="G85" s="67" t="s">
        <v>71</v>
      </c>
      <c r="H85" s="45">
        <v>51</v>
      </c>
      <c r="I85" s="109">
        <f t="shared" si="3"/>
        <v>0</v>
      </c>
      <c r="J85" s="109">
        <f t="shared" si="3"/>
        <v>0</v>
      </c>
      <c r="K85" s="109">
        <f t="shared" si="3"/>
        <v>0</v>
      </c>
      <c r="L85" s="109">
        <f t="shared" si="3"/>
        <v>0</v>
      </c>
      <c r="M85"/>
    </row>
    <row r="86" spans="1:18" ht="15.75" hidden="1" customHeight="1">
      <c r="A86" s="49">
        <v>2</v>
      </c>
      <c r="B86" s="48">
        <v>3</v>
      </c>
      <c r="C86" s="48">
        <v>2</v>
      </c>
      <c r="D86" s="48">
        <v>1</v>
      </c>
      <c r="E86" s="48">
        <v>1</v>
      </c>
      <c r="F86" s="50"/>
      <c r="G86" s="67" t="s">
        <v>71</v>
      </c>
      <c r="H86" s="45">
        <v>52</v>
      </c>
      <c r="I86" s="109">
        <f>SUM(I87)</f>
        <v>0</v>
      </c>
      <c r="J86" s="109">
        <f>SUM(J87)</f>
        <v>0</v>
      </c>
      <c r="K86" s="109">
        <f>SUM(K87)</f>
        <v>0</v>
      </c>
      <c r="L86" s="109">
        <f>SUM(L87)</f>
        <v>0</v>
      </c>
      <c r="M86"/>
    </row>
    <row r="87" spans="1:18" ht="13.5" hidden="1" customHeight="1">
      <c r="A87" s="49">
        <v>2</v>
      </c>
      <c r="B87" s="48">
        <v>3</v>
      </c>
      <c r="C87" s="48">
        <v>2</v>
      </c>
      <c r="D87" s="48">
        <v>1</v>
      </c>
      <c r="E87" s="48">
        <v>1</v>
      </c>
      <c r="F87" s="50">
        <v>1</v>
      </c>
      <c r="G87" s="67" t="s">
        <v>71</v>
      </c>
      <c r="H87" s="45">
        <v>53</v>
      </c>
      <c r="I87" s="113">
        <v>0</v>
      </c>
      <c r="J87" s="113">
        <v>0</v>
      </c>
      <c r="K87" s="113">
        <v>0</v>
      </c>
      <c r="L87" s="113">
        <v>0</v>
      </c>
      <c r="M87"/>
    </row>
    <row r="88" spans="1:18" ht="16.5" hidden="1" customHeight="1">
      <c r="A88" s="41">
        <v>2</v>
      </c>
      <c r="B88" s="42">
        <v>4</v>
      </c>
      <c r="C88" s="42"/>
      <c r="D88" s="42"/>
      <c r="E88" s="42"/>
      <c r="F88" s="44"/>
      <c r="G88" s="68" t="s">
        <v>72</v>
      </c>
      <c r="H88" s="45">
        <v>54</v>
      </c>
      <c r="I88" s="109">
        <f t="shared" ref="I88:L90" si="4">I89</f>
        <v>0</v>
      </c>
      <c r="J88" s="132">
        <f t="shared" si="4"/>
        <v>0</v>
      </c>
      <c r="K88" s="110">
        <f t="shared" si="4"/>
        <v>0</v>
      </c>
      <c r="L88" s="110">
        <f t="shared" si="4"/>
        <v>0</v>
      </c>
      <c r="M88"/>
    </row>
    <row r="89" spans="1:18" ht="15.75" hidden="1" customHeight="1">
      <c r="A89" s="60">
        <v>2</v>
      </c>
      <c r="B89" s="61">
        <v>4</v>
      </c>
      <c r="C89" s="61">
        <v>1</v>
      </c>
      <c r="D89" s="61"/>
      <c r="E89" s="61"/>
      <c r="F89" s="62"/>
      <c r="G89" s="59" t="s">
        <v>73</v>
      </c>
      <c r="H89" s="45">
        <v>55</v>
      </c>
      <c r="I89" s="109">
        <f t="shared" si="4"/>
        <v>0</v>
      </c>
      <c r="J89" s="132">
        <f t="shared" si="4"/>
        <v>0</v>
      </c>
      <c r="K89" s="110">
        <f t="shared" si="4"/>
        <v>0</v>
      </c>
      <c r="L89" s="110">
        <f t="shared" si="4"/>
        <v>0</v>
      </c>
      <c r="M89"/>
    </row>
    <row r="90" spans="1:18" ht="17.25" hidden="1" customHeight="1">
      <c r="A90" s="60">
        <v>2</v>
      </c>
      <c r="B90" s="61">
        <v>4</v>
      </c>
      <c r="C90" s="61">
        <v>1</v>
      </c>
      <c r="D90" s="61">
        <v>1</v>
      </c>
      <c r="E90" s="61"/>
      <c r="F90" s="62"/>
      <c r="G90" s="59" t="s">
        <v>73</v>
      </c>
      <c r="H90" s="45">
        <v>56</v>
      </c>
      <c r="I90" s="109">
        <f t="shared" si="4"/>
        <v>0</v>
      </c>
      <c r="J90" s="132">
        <f t="shared" si="4"/>
        <v>0</v>
      </c>
      <c r="K90" s="110">
        <f t="shared" si="4"/>
        <v>0</v>
      </c>
      <c r="L90" s="110">
        <f t="shared" si="4"/>
        <v>0</v>
      </c>
      <c r="M90"/>
    </row>
    <row r="91" spans="1:18" ht="18" hidden="1" customHeight="1">
      <c r="A91" s="60">
        <v>2</v>
      </c>
      <c r="B91" s="61">
        <v>4</v>
      </c>
      <c r="C91" s="61">
        <v>1</v>
      </c>
      <c r="D91" s="61">
        <v>1</v>
      </c>
      <c r="E91" s="61">
        <v>1</v>
      </c>
      <c r="F91" s="62"/>
      <c r="G91" s="59" t="s">
        <v>73</v>
      </c>
      <c r="H91" s="45">
        <v>57</v>
      </c>
      <c r="I91" s="109">
        <f>SUM(I92:I94)</f>
        <v>0</v>
      </c>
      <c r="J91" s="132">
        <f>SUM(J92:J94)</f>
        <v>0</v>
      </c>
      <c r="K91" s="110">
        <f>SUM(K92:K94)</f>
        <v>0</v>
      </c>
      <c r="L91" s="110">
        <f>SUM(L92:L94)</f>
        <v>0</v>
      </c>
      <c r="M91"/>
    </row>
    <row r="92" spans="1:18" ht="14.25" hidden="1" customHeight="1">
      <c r="A92" s="60">
        <v>2</v>
      </c>
      <c r="B92" s="61">
        <v>4</v>
      </c>
      <c r="C92" s="61">
        <v>1</v>
      </c>
      <c r="D92" s="61">
        <v>1</v>
      </c>
      <c r="E92" s="61">
        <v>1</v>
      </c>
      <c r="F92" s="62">
        <v>1</v>
      </c>
      <c r="G92" s="59" t="s">
        <v>74</v>
      </c>
      <c r="H92" s="45">
        <v>58</v>
      </c>
      <c r="I92" s="113">
        <v>0</v>
      </c>
      <c r="J92" s="113">
        <v>0</v>
      </c>
      <c r="K92" s="113">
        <v>0</v>
      </c>
      <c r="L92" s="113">
        <v>0</v>
      </c>
      <c r="M92"/>
    </row>
    <row r="93" spans="1:18" ht="13.5" hidden="1" customHeight="1">
      <c r="A93" s="60">
        <v>2</v>
      </c>
      <c r="B93" s="60">
        <v>4</v>
      </c>
      <c r="C93" s="60">
        <v>1</v>
      </c>
      <c r="D93" s="61">
        <v>1</v>
      </c>
      <c r="E93" s="61">
        <v>1</v>
      </c>
      <c r="F93" s="69">
        <v>2</v>
      </c>
      <c r="G93" s="52" t="s">
        <v>75</v>
      </c>
      <c r="H93" s="45">
        <v>59</v>
      </c>
      <c r="I93" s="113">
        <v>0</v>
      </c>
      <c r="J93" s="113">
        <v>0</v>
      </c>
      <c r="K93" s="113">
        <v>0</v>
      </c>
      <c r="L93" s="113">
        <v>0</v>
      </c>
      <c r="M93"/>
    </row>
    <row r="94" spans="1:18" hidden="1">
      <c r="A94" s="60">
        <v>2</v>
      </c>
      <c r="B94" s="61">
        <v>4</v>
      </c>
      <c r="C94" s="60">
        <v>1</v>
      </c>
      <c r="D94" s="61">
        <v>1</v>
      </c>
      <c r="E94" s="61">
        <v>1</v>
      </c>
      <c r="F94" s="69">
        <v>3</v>
      </c>
      <c r="G94" s="52" t="s">
        <v>76</v>
      </c>
      <c r="H94" s="45">
        <v>60</v>
      </c>
      <c r="I94" s="113">
        <v>0</v>
      </c>
      <c r="J94" s="113">
        <v>0</v>
      </c>
      <c r="K94" s="113">
        <v>0</v>
      </c>
      <c r="L94" s="113">
        <v>0</v>
      </c>
    </row>
    <row r="95" spans="1:18" hidden="1">
      <c r="A95" s="41">
        <v>2</v>
      </c>
      <c r="B95" s="42">
        <v>5</v>
      </c>
      <c r="C95" s="41"/>
      <c r="D95" s="42"/>
      <c r="E95" s="42"/>
      <c r="F95" s="70"/>
      <c r="G95" s="43" t="s">
        <v>77</v>
      </c>
      <c r="H95" s="45">
        <v>61</v>
      </c>
      <c r="I95" s="109">
        <f>SUM(I96+I101+I106)</f>
        <v>0</v>
      </c>
      <c r="J95" s="132">
        <f>SUM(J96+J101+J106)</f>
        <v>0</v>
      </c>
      <c r="K95" s="110">
        <f>SUM(K96+K101+K106)</f>
        <v>0</v>
      </c>
      <c r="L95" s="110">
        <f>SUM(L96+L101+L106)</f>
        <v>0</v>
      </c>
    </row>
    <row r="96" spans="1:18" hidden="1">
      <c r="A96" s="49">
        <v>2</v>
      </c>
      <c r="B96" s="48">
        <v>5</v>
      </c>
      <c r="C96" s="49">
        <v>1</v>
      </c>
      <c r="D96" s="48"/>
      <c r="E96" s="48"/>
      <c r="F96" s="71"/>
      <c r="G96" s="56" t="s">
        <v>78</v>
      </c>
      <c r="H96" s="45">
        <v>62</v>
      </c>
      <c r="I96" s="118">
        <f t="shared" ref="I96:L97" si="5">I97</f>
        <v>0</v>
      </c>
      <c r="J96" s="119">
        <f t="shared" si="5"/>
        <v>0</v>
      </c>
      <c r="K96" s="120">
        <f t="shared" si="5"/>
        <v>0</v>
      </c>
      <c r="L96" s="120">
        <f t="shared" si="5"/>
        <v>0</v>
      </c>
    </row>
    <row r="97" spans="1:13" hidden="1">
      <c r="A97" s="60">
        <v>2</v>
      </c>
      <c r="B97" s="61">
        <v>5</v>
      </c>
      <c r="C97" s="60">
        <v>1</v>
      </c>
      <c r="D97" s="61">
        <v>1</v>
      </c>
      <c r="E97" s="61"/>
      <c r="F97" s="69"/>
      <c r="G97" s="52" t="s">
        <v>78</v>
      </c>
      <c r="H97" s="45">
        <v>63</v>
      </c>
      <c r="I97" s="109">
        <f t="shared" si="5"/>
        <v>0</v>
      </c>
      <c r="J97" s="132">
        <f t="shared" si="5"/>
        <v>0</v>
      </c>
      <c r="K97" s="110">
        <f t="shared" si="5"/>
        <v>0</v>
      </c>
      <c r="L97" s="110">
        <f t="shared" si="5"/>
        <v>0</v>
      </c>
    </row>
    <row r="98" spans="1:13" hidden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69"/>
      <c r="G98" s="52" t="s">
        <v>78</v>
      </c>
      <c r="H98" s="45">
        <v>64</v>
      </c>
      <c r="I98" s="109">
        <f>SUM(I99:I100)</f>
        <v>0</v>
      </c>
      <c r="J98" s="132">
        <f>SUM(J99:J100)</f>
        <v>0</v>
      </c>
      <c r="K98" s="110">
        <f>SUM(K99:K100)</f>
        <v>0</v>
      </c>
      <c r="L98" s="110">
        <f>SUM(L99:L100)</f>
        <v>0</v>
      </c>
    </row>
    <row r="99" spans="1:13" ht="25.5" hidden="1" customHeight="1">
      <c r="A99" s="60">
        <v>2</v>
      </c>
      <c r="B99" s="61">
        <v>5</v>
      </c>
      <c r="C99" s="60">
        <v>1</v>
      </c>
      <c r="D99" s="61">
        <v>1</v>
      </c>
      <c r="E99" s="61">
        <v>1</v>
      </c>
      <c r="F99" s="69">
        <v>1</v>
      </c>
      <c r="G99" s="52" t="s">
        <v>79</v>
      </c>
      <c r="H99" s="45">
        <v>65</v>
      </c>
      <c r="I99" s="113">
        <v>0</v>
      </c>
      <c r="J99" s="113">
        <v>0</v>
      </c>
      <c r="K99" s="113">
        <v>0</v>
      </c>
      <c r="L99" s="113">
        <v>0</v>
      </c>
      <c r="M99"/>
    </row>
    <row r="100" spans="1:13" ht="15.75" hidden="1" customHeight="1">
      <c r="A100" s="60">
        <v>2</v>
      </c>
      <c r="B100" s="61">
        <v>5</v>
      </c>
      <c r="C100" s="60">
        <v>1</v>
      </c>
      <c r="D100" s="61">
        <v>1</v>
      </c>
      <c r="E100" s="61">
        <v>1</v>
      </c>
      <c r="F100" s="69">
        <v>2</v>
      </c>
      <c r="G100" s="52" t="s">
        <v>80</v>
      </c>
      <c r="H100" s="45">
        <v>66</v>
      </c>
      <c r="I100" s="113">
        <v>0</v>
      </c>
      <c r="J100" s="113">
        <v>0</v>
      </c>
      <c r="K100" s="113">
        <v>0</v>
      </c>
      <c r="L100" s="113">
        <v>0</v>
      </c>
      <c r="M100"/>
    </row>
    <row r="101" spans="1:13" ht="12" hidden="1" customHeight="1">
      <c r="A101" s="60">
        <v>2</v>
      </c>
      <c r="B101" s="61">
        <v>5</v>
      </c>
      <c r="C101" s="60">
        <v>2</v>
      </c>
      <c r="D101" s="61"/>
      <c r="E101" s="61"/>
      <c r="F101" s="69"/>
      <c r="G101" s="52" t="s">
        <v>81</v>
      </c>
      <c r="H101" s="45">
        <v>67</v>
      </c>
      <c r="I101" s="109">
        <f t="shared" ref="I101:L102" si="6">I102</f>
        <v>0</v>
      </c>
      <c r="J101" s="132">
        <f t="shared" si="6"/>
        <v>0</v>
      </c>
      <c r="K101" s="110">
        <f t="shared" si="6"/>
        <v>0</v>
      </c>
      <c r="L101" s="109">
        <f t="shared" si="6"/>
        <v>0</v>
      </c>
      <c r="M101"/>
    </row>
    <row r="102" spans="1:13" ht="15.75" hidden="1" customHeight="1">
      <c r="A102" s="59">
        <v>2</v>
      </c>
      <c r="B102" s="60">
        <v>5</v>
      </c>
      <c r="C102" s="61">
        <v>2</v>
      </c>
      <c r="D102" s="52">
        <v>1</v>
      </c>
      <c r="E102" s="60"/>
      <c r="F102" s="69"/>
      <c r="G102" s="52" t="s">
        <v>81</v>
      </c>
      <c r="H102" s="45">
        <v>68</v>
      </c>
      <c r="I102" s="109">
        <f t="shared" si="6"/>
        <v>0</v>
      </c>
      <c r="J102" s="132">
        <f t="shared" si="6"/>
        <v>0</v>
      </c>
      <c r="K102" s="110">
        <f t="shared" si="6"/>
        <v>0</v>
      </c>
      <c r="L102" s="109">
        <f t="shared" si="6"/>
        <v>0</v>
      </c>
      <c r="M102"/>
    </row>
    <row r="103" spans="1:13" ht="15" hidden="1" customHeight="1">
      <c r="A103" s="59">
        <v>2</v>
      </c>
      <c r="B103" s="60">
        <v>5</v>
      </c>
      <c r="C103" s="61">
        <v>2</v>
      </c>
      <c r="D103" s="52">
        <v>1</v>
      </c>
      <c r="E103" s="60">
        <v>1</v>
      </c>
      <c r="F103" s="69"/>
      <c r="G103" s="52" t="s">
        <v>81</v>
      </c>
      <c r="H103" s="45">
        <v>69</v>
      </c>
      <c r="I103" s="109">
        <f>SUM(I104:I105)</f>
        <v>0</v>
      </c>
      <c r="J103" s="132">
        <f>SUM(J104:J105)</f>
        <v>0</v>
      </c>
      <c r="K103" s="110">
        <f>SUM(K104:K105)</f>
        <v>0</v>
      </c>
      <c r="L103" s="109">
        <f>SUM(L104:L105)</f>
        <v>0</v>
      </c>
      <c r="M103"/>
    </row>
    <row r="104" spans="1:13" ht="25.5" hidden="1" customHeight="1">
      <c r="A104" s="59">
        <v>2</v>
      </c>
      <c r="B104" s="60">
        <v>5</v>
      </c>
      <c r="C104" s="61">
        <v>2</v>
      </c>
      <c r="D104" s="52">
        <v>1</v>
      </c>
      <c r="E104" s="60">
        <v>1</v>
      </c>
      <c r="F104" s="69">
        <v>1</v>
      </c>
      <c r="G104" s="52" t="s">
        <v>82</v>
      </c>
      <c r="H104" s="45">
        <v>70</v>
      </c>
      <c r="I104" s="113">
        <v>0</v>
      </c>
      <c r="J104" s="113">
        <v>0</v>
      </c>
      <c r="K104" s="113">
        <v>0</v>
      </c>
      <c r="L104" s="113">
        <v>0</v>
      </c>
      <c r="M104"/>
    </row>
    <row r="105" spans="1:13" ht="25.5" hidden="1" customHeight="1">
      <c r="A105" s="59">
        <v>2</v>
      </c>
      <c r="B105" s="60">
        <v>5</v>
      </c>
      <c r="C105" s="61">
        <v>2</v>
      </c>
      <c r="D105" s="52">
        <v>1</v>
      </c>
      <c r="E105" s="60">
        <v>1</v>
      </c>
      <c r="F105" s="69">
        <v>2</v>
      </c>
      <c r="G105" s="52" t="s">
        <v>83</v>
      </c>
      <c r="H105" s="45">
        <v>71</v>
      </c>
      <c r="I105" s="113">
        <v>0</v>
      </c>
      <c r="J105" s="113">
        <v>0</v>
      </c>
      <c r="K105" s="113">
        <v>0</v>
      </c>
      <c r="L105" s="113">
        <v>0</v>
      </c>
      <c r="M105"/>
    </row>
    <row r="106" spans="1:13" ht="28.5" hidden="1" customHeight="1">
      <c r="A106" s="59">
        <v>2</v>
      </c>
      <c r="B106" s="60">
        <v>5</v>
      </c>
      <c r="C106" s="61">
        <v>3</v>
      </c>
      <c r="D106" s="52"/>
      <c r="E106" s="60"/>
      <c r="F106" s="69"/>
      <c r="G106" s="52" t="s">
        <v>84</v>
      </c>
      <c r="H106" s="45">
        <v>72</v>
      </c>
      <c r="I106" s="109">
        <f t="shared" ref="I106:L107" si="7">I107</f>
        <v>0</v>
      </c>
      <c r="J106" s="132">
        <f t="shared" si="7"/>
        <v>0</v>
      </c>
      <c r="K106" s="110">
        <f t="shared" si="7"/>
        <v>0</v>
      </c>
      <c r="L106" s="109">
        <f t="shared" si="7"/>
        <v>0</v>
      </c>
      <c r="M106"/>
    </row>
    <row r="107" spans="1:13" ht="27" hidden="1" customHeight="1">
      <c r="A107" s="59">
        <v>2</v>
      </c>
      <c r="B107" s="60">
        <v>5</v>
      </c>
      <c r="C107" s="61">
        <v>3</v>
      </c>
      <c r="D107" s="52">
        <v>1</v>
      </c>
      <c r="E107" s="60"/>
      <c r="F107" s="69"/>
      <c r="G107" s="52" t="s">
        <v>85</v>
      </c>
      <c r="H107" s="45">
        <v>73</v>
      </c>
      <c r="I107" s="109">
        <f t="shared" si="7"/>
        <v>0</v>
      </c>
      <c r="J107" s="132">
        <f t="shared" si="7"/>
        <v>0</v>
      </c>
      <c r="K107" s="110">
        <f t="shared" si="7"/>
        <v>0</v>
      </c>
      <c r="L107" s="109">
        <f t="shared" si="7"/>
        <v>0</v>
      </c>
      <c r="M107"/>
    </row>
    <row r="108" spans="1:13" ht="30" hidden="1" customHeight="1">
      <c r="A108" s="73">
        <v>2</v>
      </c>
      <c r="B108" s="74">
        <v>5</v>
      </c>
      <c r="C108" s="75">
        <v>3</v>
      </c>
      <c r="D108" s="72">
        <v>1</v>
      </c>
      <c r="E108" s="74">
        <v>1</v>
      </c>
      <c r="F108" s="76"/>
      <c r="G108" s="72" t="s">
        <v>85</v>
      </c>
      <c r="H108" s="45">
        <v>74</v>
      </c>
      <c r="I108" s="114">
        <f>SUM(I109:I110)</f>
        <v>0</v>
      </c>
      <c r="J108" s="121">
        <f>SUM(J109:J110)</f>
        <v>0</v>
      </c>
      <c r="K108" s="122">
        <f>SUM(K109:K110)</f>
        <v>0</v>
      </c>
      <c r="L108" s="114">
        <f>SUM(L109:L110)</f>
        <v>0</v>
      </c>
      <c r="M108"/>
    </row>
    <row r="109" spans="1:13" ht="26.25" hidden="1" customHeight="1">
      <c r="A109" s="59">
        <v>2</v>
      </c>
      <c r="B109" s="60">
        <v>5</v>
      </c>
      <c r="C109" s="61">
        <v>3</v>
      </c>
      <c r="D109" s="52">
        <v>1</v>
      </c>
      <c r="E109" s="60">
        <v>1</v>
      </c>
      <c r="F109" s="69">
        <v>1</v>
      </c>
      <c r="G109" s="52" t="s">
        <v>85</v>
      </c>
      <c r="H109" s="45">
        <v>75</v>
      </c>
      <c r="I109" s="113">
        <v>0</v>
      </c>
      <c r="J109" s="113">
        <v>0</v>
      </c>
      <c r="K109" s="113">
        <v>0</v>
      </c>
      <c r="L109" s="113">
        <v>0</v>
      </c>
      <c r="M109"/>
    </row>
    <row r="110" spans="1:13" ht="26.25" hidden="1" customHeight="1">
      <c r="A110" s="73">
        <v>2</v>
      </c>
      <c r="B110" s="74">
        <v>5</v>
      </c>
      <c r="C110" s="75">
        <v>3</v>
      </c>
      <c r="D110" s="72">
        <v>1</v>
      </c>
      <c r="E110" s="74">
        <v>1</v>
      </c>
      <c r="F110" s="76">
        <v>2</v>
      </c>
      <c r="G110" s="72" t="s">
        <v>86</v>
      </c>
      <c r="H110" s="45">
        <v>76</v>
      </c>
      <c r="I110" s="113">
        <v>0</v>
      </c>
      <c r="J110" s="113">
        <v>0</v>
      </c>
      <c r="K110" s="113">
        <v>0</v>
      </c>
      <c r="L110" s="113">
        <v>0</v>
      </c>
      <c r="M110"/>
    </row>
    <row r="111" spans="1:13" ht="27.75" hidden="1" customHeight="1">
      <c r="A111" s="73">
        <v>2</v>
      </c>
      <c r="B111" s="74">
        <v>5</v>
      </c>
      <c r="C111" s="75">
        <v>3</v>
      </c>
      <c r="D111" s="72">
        <v>2</v>
      </c>
      <c r="E111" s="74"/>
      <c r="F111" s="76"/>
      <c r="G111" s="72" t="s">
        <v>87</v>
      </c>
      <c r="H111" s="45">
        <v>77</v>
      </c>
      <c r="I111" s="114">
        <f>I112</f>
        <v>0</v>
      </c>
      <c r="J111" s="114">
        <f>J112</f>
        <v>0</v>
      </c>
      <c r="K111" s="114">
        <f>K112</f>
        <v>0</v>
      </c>
      <c r="L111" s="114">
        <f>L112</f>
        <v>0</v>
      </c>
      <c r="M111"/>
    </row>
    <row r="112" spans="1:13" ht="25.5" hidden="1" customHeight="1">
      <c r="A112" s="73">
        <v>2</v>
      </c>
      <c r="B112" s="74">
        <v>5</v>
      </c>
      <c r="C112" s="75">
        <v>3</v>
      </c>
      <c r="D112" s="72">
        <v>2</v>
      </c>
      <c r="E112" s="74">
        <v>1</v>
      </c>
      <c r="F112" s="76"/>
      <c r="G112" s="72" t="s">
        <v>87</v>
      </c>
      <c r="H112" s="45">
        <v>78</v>
      </c>
      <c r="I112" s="114">
        <f>SUM(I113:I114)</f>
        <v>0</v>
      </c>
      <c r="J112" s="114">
        <f>SUM(J113:J114)</f>
        <v>0</v>
      </c>
      <c r="K112" s="114">
        <f>SUM(K113:K114)</f>
        <v>0</v>
      </c>
      <c r="L112" s="114">
        <f>SUM(L113:L114)</f>
        <v>0</v>
      </c>
      <c r="M112"/>
    </row>
    <row r="113" spans="1:13" ht="30" hidden="1" customHeight="1">
      <c r="A113" s="73">
        <v>2</v>
      </c>
      <c r="B113" s="74">
        <v>5</v>
      </c>
      <c r="C113" s="75">
        <v>3</v>
      </c>
      <c r="D113" s="72">
        <v>2</v>
      </c>
      <c r="E113" s="74">
        <v>1</v>
      </c>
      <c r="F113" s="76">
        <v>1</v>
      </c>
      <c r="G113" s="72" t="s">
        <v>87</v>
      </c>
      <c r="H113" s="45">
        <v>79</v>
      </c>
      <c r="I113" s="113">
        <v>0</v>
      </c>
      <c r="J113" s="113">
        <v>0</v>
      </c>
      <c r="K113" s="113">
        <v>0</v>
      </c>
      <c r="L113" s="113">
        <v>0</v>
      </c>
      <c r="M113"/>
    </row>
    <row r="114" spans="1:13" ht="18" hidden="1" customHeight="1">
      <c r="A114" s="73">
        <v>2</v>
      </c>
      <c r="B114" s="74">
        <v>5</v>
      </c>
      <c r="C114" s="75">
        <v>3</v>
      </c>
      <c r="D114" s="72">
        <v>2</v>
      </c>
      <c r="E114" s="74">
        <v>1</v>
      </c>
      <c r="F114" s="76">
        <v>2</v>
      </c>
      <c r="G114" s="72" t="s">
        <v>88</v>
      </c>
      <c r="H114" s="45">
        <v>80</v>
      </c>
      <c r="I114" s="113">
        <v>0</v>
      </c>
      <c r="J114" s="113">
        <v>0</v>
      </c>
      <c r="K114" s="113">
        <v>0</v>
      </c>
      <c r="L114" s="113">
        <v>0</v>
      </c>
      <c r="M114"/>
    </row>
    <row r="115" spans="1:13" ht="16.5" hidden="1" customHeight="1">
      <c r="A115" s="68">
        <v>2</v>
      </c>
      <c r="B115" s="41">
        <v>6</v>
      </c>
      <c r="C115" s="42"/>
      <c r="D115" s="43"/>
      <c r="E115" s="41"/>
      <c r="F115" s="70"/>
      <c r="G115" s="77" t="s">
        <v>89</v>
      </c>
      <c r="H115" s="45">
        <v>81</v>
      </c>
      <c r="I115" s="109">
        <f>SUM(I116+I121+I125+I129+I133+I137)</f>
        <v>0</v>
      </c>
      <c r="J115" s="109">
        <f>SUM(J116+J121+J125+J129+J133+J137)</f>
        <v>0</v>
      </c>
      <c r="K115" s="109">
        <f>SUM(K116+K121+K125+K129+K133+K137)</f>
        <v>0</v>
      </c>
      <c r="L115" s="109">
        <f>SUM(L116+L121+L125+L129+L133+L137)</f>
        <v>0</v>
      </c>
      <c r="M115"/>
    </row>
    <row r="116" spans="1:13" ht="14.25" hidden="1" customHeight="1">
      <c r="A116" s="73">
        <v>2</v>
      </c>
      <c r="B116" s="74">
        <v>6</v>
      </c>
      <c r="C116" s="75">
        <v>1</v>
      </c>
      <c r="D116" s="72"/>
      <c r="E116" s="74"/>
      <c r="F116" s="76"/>
      <c r="G116" s="72" t="s">
        <v>90</v>
      </c>
      <c r="H116" s="45">
        <v>82</v>
      </c>
      <c r="I116" s="114">
        <f t="shared" ref="I116:L117" si="8">I117</f>
        <v>0</v>
      </c>
      <c r="J116" s="121">
        <f t="shared" si="8"/>
        <v>0</v>
      </c>
      <c r="K116" s="122">
        <f t="shared" si="8"/>
        <v>0</v>
      </c>
      <c r="L116" s="114">
        <f t="shared" si="8"/>
        <v>0</v>
      </c>
      <c r="M116"/>
    </row>
    <row r="117" spans="1:13" ht="14.25" hidden="1" customHeight="1">
      <c r="A117" s="59">
        <v>2</v>
      </c>
      <c r="B117" s="60">
        <v>6</v>
      </c>
      <c r="C117" s="61">
        <v>1</v>
      </c>
      <c r="D117" s="52">
        <v>1</v>
      </c>
      <c r="E117" s="60"/>
      <c r="F117" s="69"/>
      <c r="G117" s="52" t="s">
        <v>90</v>
      </c>
      <c r="H117" s="45">
        <v>83</v>
      </c>
      <c r="I117" s="109">
        <f t="shared" si="8"/>
        <v>0</v>
      </c>
      <c r="J117" s="132">
        <f t="shared" si="8"/>
        <v>0</v>
      </c>
      <c r="K117" s="110">
        <f t="shared" si="8"/>
        <v>0</v>
      </c>
      <c r="L117" s="109">
        <f t="shared" si="8"/>
        <v>0</v>
      </c>
      <c r="M117"/>
    </row>
    <row r="118" spans="1:13" hidden="1">
      <c r="A118" s="59">
        <v>2</v>
      </c>
      <c r="B118" s="60">
        <v>6</v>
      </c>
      <c r="C118" s="61">
        <v>1</v>
      </c>
      <c r="D118" s="52">
        <v>1</v>
      </c>
      <c r="E118" s="60">
        <v>1</v>
      </c>
      <c r="F118" s="69"/>
      <c r="G118" s="52" t="s">
        <v>90</v>
      </c>
      <c r="H118" s="45">
        <v>84</v>
      </c>
      <c r="I118" s="109">
        <f>SUM(I119:I120)</f>
        <v>0</v>
      </c>
      <c r="J118" s="132">
        <f>SUM(J119:J120)</f>
        <v>0</v>
      </c>
      <c r="K118" s="110">
        <f>SUM(K119:K120)</f>
        <v>0</v>
      </c>
      <c r="L118" s="109">
        <f>SUM(L119:L120)</f>
        <v>0</v>
      </c>
    </row>
    <row r="119" spans="1:13" ht="13.5" hidden="1" customHeight="1">
      <c r="A119" s="59">
        <v>2</v>
      </c>
      <c r="B119" s="60">
        <v>6</v>
      </c>
      <c r="C119" s="61">
        <v>1</v>
      </c>
      <c r="D119" s="52">
        <v>1</v>
      </c>
      <c r="E119" s="60">
        <v>1</v>
      </c>
      <c r="F119" s="69">
        <v>1</v>
      </c>
      <c r="G119" s="52" t="s">
        <v>91</v>
      </c>
      <c r="H119" s="45">
        <v>85</v>
      </c>
      <c r="I119" s="113">
        <v>0</v>
      </c>
      <c r="J119" s="113">
        <v>0</v>
      </c>
      <c r="K119" s="113">
        <v>0</v>
      </c>
      <c r="L119" s="113">
        <v>0</v>
      </c>
      <c r="M119"/>
    </row>
    <row r="120" spans="1:13" hidden="1">
      <c r="A120" s="67">
        <v>2</v>
      </c>
      <c r="B120" s="49">
        <v>6</v>
      </c>
      <c r="C120" s="48">
        <v>1</v>
      </c>
      <c r="D120" s="56">
        <v>1</v>
      </c>
      <c r="E120" s="49">
        <v>1</v>
      </c>
      <c r="F120" s="71">
        <v>2</v>
      </c>
      <c r="G120" s="56" t="s">
        <v>92</v>
      </c>
      <c r="H120" s="45">
        <v>86</v>
      </c>
      <c r="I120" s="111">
        <v>0</v>
      </c>
      <c r="J120" s="111">
        <v>0</v>
      </c>
      <c r="K120" s="111">
        <v>0</v>
      </c>
      <c r="L120" s="111">
        <v>0</v>
      </c>
    </row>
    <row r="121" spans="1:13" ht="25.5" hidden="1" customHeight="1">
      <c r="A121" s="59">
        <v>2</v>
      </c>
      <c r="B121" s="60">
        <v>6</v>
      </c>
      <c r="C121" s="61">
        <v>2</v>
      </c>
      <c r="D121" s="52"/>
      <c r="E121" s="60"/>
      <c r="F121" s="69"/>
      <c r="G121" s="52" t="s">
        <v>93</v>
      </c>
      <c r="H121" s="45">
        <v>87</v>
      </c>
      <c r="I121" s="109">
        <f t="shared" ref="I121:L123" si="9">I122</f>
        <v>0</v>
      </c>
      <c r="J121" s="132">
        <f t="shared" si="9"/>
        <v>0</v>
      </c>
      <c r="K121" s="110">
        <f t="shared" si="9"/>
        <v>0</v>
      </c>
      <c r="L121" s="109">
        <f t="shared" si="9"/>
        <v>0</v>
      </c>
      <c r="M121"/>
    </row>
    <row r="122" spans="1:13" ht="14.25" hidden="1" customHeight="1">
      <c r="A122" s="59">
        <v>2</v>
      </c>
      <c r="B122" s="60">
        <v>6</v>
      </c>
      <c r="C122" s="61">
        <v>2</v>
      </c>
      <c r="D122" s="52">
        <v>1</v>
      </c>
      <c r="E122" s="60"/>
      <c r="F122" s="69"/>
      <c r="G122" s="52" t="s">
        <v>93</v>
      </c>
      <c r="H122" s="45">
        <v>88</v>
      </c>
      <c r="I122" s="109">
        <f t="shared" si="9"/>
        <v>0</v>
      </c>
      <c r="J122" s="132">
        <f t="shared" si="9"/>
        <v>0</v>
      </c>
      <c r="K122" s="110">
        <f t="shared" si="9"/>
        <v>0</v>
      </c>
      <c r="L122" s="109">
        <f t="shared" si="9"/>
        <v>0</v>
      </c>
      <c r="M122"/>
    </row>
    <row r="123" spans="1:13" ht="14.25" hidden="1" customHeight="1">
      <c r="A123" s="59">
        <v>2</v>
      </c>
      <c r="B123" s="60">
        <v>6</v>
      </c>
      <c r="C123" s="61">
        <v>2</v>
      </c>
      <c r="D123" s="52">
        <v>1</v>
      </c>
      <c r="E123" s="60">
        <v>1</v>
      </c>
      <c r="F123" s="69"/>
      <c r="G123" s="52" t="s">
        <v>93</v>
      </c>
      <c r="H123" s="45">
        <v>89</v>
      </c>
      <c r="I123" s="139">
        <f t="shared" si="9"/>
        <v>0</v>
      </c>
      <c r="J123" s="123">
        <f t="shared" si="9"/>
        <v>0</v>
      </c>
      <c r="K123" s="124">
        <f t="shared" si="9"/>
        <v>0</v>
      </c>
      <c r="L123" s="139">
        <f t="shared" si="9"/>
        <v>0</v>
      </c>
      <c r="M123"/>
    </row>
    <row r="124" spans="1:13" ht="25.5" hidden="1" customHeight="1">
      <c r="A124" s="59">
        <v>2</v>
      </c>
      <c r="B124" s="60">
        <v>6</v>
      </c>
      <c r="C124" s="61">
        <v>2</v>
      </c>
      <c r="D124" s="52">
        <v>1</v>
      </c>
      <c r="E124" s="60">
        <v>1</v>
      </c>
      <c r="F124" s="69">
        <v>1</v>
      </c>
      <c r="G124" s="52" t="s">
        <v>93</v>
      </c>
      <c r="H124" s="45">
        <v>90</v>
      </c>
      <c r="I124" s="113">
        <v>0</v>
      </c>
      <c r="J124" s="113">
        <v>0</v>
      </c>
      <c r="K124" s="113">
        <v>0</v>
      </c>
      <c r="L124" s="113">
        <v>0</v>
      </c>
      <c r="M124"/>
    </row>
    <row r="125" spans="1:13" ht="26.25" hidden="1" customHeight="1">
      <c r="A125" s="67">
        <v>2</v>
      </c>
      <c r="B125" s="49">
        <v>6</v>
      </c>
      <c r="C125" s="48">
        <v>3</v>
      </c>
      <c r="D125" s="56"/>
      <c r="E125" s="49"/>
      <c r="F125" s="71"/>
      <c r="G125" s="56" t="s">
        <v>94</v>
      </c>
      <c r="H125" s="45">
        <v>91</v>
      </c>
      <c r="I125" s="118">
        <f t="shared" ref="I125:L127" si="10">I126</f>
        <v>0</v>
      </c>
      <c r="J125" s="119">
        <f t="shared" si="10"/>
        <v>0</v>
      </c>
      <c r="K125" s="120">
        <f t="shared" si="10"/>
        <v>0</v>
      </c>
      <c r="L125" s="118">
        <f t="shared" si="10"/>
        <v>0</v>
      </c>
      <c r="M125"/>
    </row>
    <row r="126" spans="1:13" ht="25.5" hidden="1" customHeight="1">
      <c r="A126" s="59">
        <v>2</v>
      </c>
      <c r="B126" s="60">
        <v>6</v>
      </c>
      <c r="C126" s="61">
        <v>3</v>
      </c>
      <c r="D126" s="52">
        <v>1</v>
      </c>
      <c r="E126" s="60"/>
      <c r="F126" s="69"/>
      <c r="G126" s="52" t="s">
        <v>94</v>
      </c>
      <c r="H126" s="45">
        <v>92</v>
      </c>
      <c r="I126" s="109">
        <f t="shared" si="10"/>
        <v>0</v>
      </c>
      <c r="J126" s="132">
        <f t="shared" si="10"/>
        <v>0</v>
      </c>
      <c r="K126" s="110">
        <f t="shared" si="10"/>
        <v>0</v>
      </c>
      <c r="L126" s="109">
        <f t="shared" si="10"/>
        <v>0</v>
      </c>
      <c r="M126"/>
    </row>
    <row r="127" spans="1:13" ht="26.25" hidden="1" customHeight="1">
      <c r="A127" s="59">
        <v>2</v>
      </c>
      <c r="B127" s="60">
        <v>6</v>
      </c>
      <c r="C127" s="61">
        <v>3</v>
      </c>
      <c r="D127" s="52">
        <v>1</v>
      </c>
      <c r="E127" s="60">
        <v>1</v>
      </c>
      <c r="F127" s="69"/>
      <c r="G127" s="52" t="s">
        <v>94</v>
      </c>
      <c r="H127" s="45">
        <v>93</v>
      </c>
      <c r="I127" s="109">
        <f t="shared" si="10"/>
        <v>0</v>
      </c>
      <c r="J127" s="132">
        <f t="shared" si="10"/>
        <v>0</v>
      </c>
      <c r="K127" s="110">
        <f t="shared" si="10"/>
        <v>0</v>
      </c>
      <c r="L127" s="109">
        <f t="shared" si="10"/>
        <v>0</v>
      </c>
      <c r="M127"/>
    </row>
    <row r="128" spans="1:13" ht="27" hidden="1" customHeight="1">
      <c r="A128" s="59">
        <v>2</v>
      </c>
      <c r="B128" s="60">
        <v>6</v>
      </c>
      <c r="C128" s="61">
        <v>3</v>
      </c>
      <c r="D128" s="52">
        <v>1</v>
      </c>
      <c r="E128" s="60">
        <v>1</v>
      </c>
      <c r="F128" s="69">
        <v>1</v>
      </c>
      <c r="G128" s="52" t="s">
        <v>94</v>
      </c>
      <c r="H128" s="45">
        <v>94</v>
      </c>
      <c r="I128" s="113">
        <v>0</v>
      </c>
      <c r="J128" s="113">
        <v>0</v>
      </c>
      <c r="K128" s="113">
        <v>0</v>
      </c>
      <c r="L128" s="113">
        <v>0</v>
      </c>
      <c r="M128"/>
    </row>
    <row r="129" spans="1:13" ht="25.5" hidden="1" customHeight="1">
      <c r="A129" s="67">
        <v>2</v>
      </c>
      <c r="B129" s="49">
        <v>6</v>
      </c>
      <c r="C129" s="48">
        <v>4</v>
      </c>
      <c r="D129" s="56"/>
      <c r="E129" s="49"/>
      <c r="F129" s="71"/>
      <c r="G129" s="56" t="s">
        <v>95</v>
      </c>
      <c r="H129" s="45">
        <v>95</v>
      </c>
      <c r="I129" s="118">
        <f t="shared" ref="I129:L131" si="11">I130</f>
        <v>0</v>
      </c>
      <c r="J129" s="119">
        <f t="shared" si="11"/>
        <v>0</v>
      </c>
      <c r="K129" s="120">
        <f t="shared" si="11"/>
        <v>0</v>
      </c>
      <c r="L129" s="118">
        <f t="shared" si="11"/>
        <v>0</v>
      </c>
      <c r="M129"/>
    </row>
    <row r="130" spans="1:13" ht="27" hidden="1" customHeight="1">
      <c r="A130" s="59">
        <v>2</v>
      </c>
      <c r="B130" s="60">
        <v>6</v>
      </c>
      <c r="C130" s="61">
        <v>4</v>
      </c>
      <c r="D130" s="52">
        <v>1</v>
      </c>
      <c r="E130" s="60"/>
      <c r="F130" s="69"/>
      <c r="G130" s="52" t="s">
        <v>95</v>
      </c>
      <c r="H130" s="45">
        <v>96</v>
      </c>
      <c r="I130" s="109">
        <f t="shared" si="11"/>
        <v>0</v>
      </c>
      <c r="J130" s="132">
        <f t="shared" si="11"/>
        <v>0</v>
      </c>
      <c r="K130" s="110">
        <f t="shared" si="11"/>
        <v>0</v>
      </c>
      <c r="L130" s="109">
        <f t="shared" si="11"/>
        <v>0</v>
      </c>
      <c r="M130"/>
    </row>
    <row r="131" spans="1:13" ht="27" hidden="1" customHeight="1">
      <c r="A131" s="59">
        <v>2</v>
      </c>
      <c r="B131" s="60">
        <v>6</v>
      </c>
      <c r="C131" s="61">
        <v>4</v>
      </c>
      <c r="D131" s="52">
        <v>1</v>
      </c>
      <c r="E131" s="60">
        <v>1</v>
      </c>
      <c r="F131" s="69"/>
      <c r="G131" s="52" t="s">
        <v>95</v>
      </c>
      <c r="H131" s="45">
        <v>97</v>
      </c>
      <c r="I131" s="109">
        <f t="shared" si="11"/>
        <v>0</v>
      </c>
      <c r="J131" s="132">
        <f t="shared" si="11"/>
        <v>0</v>
      </c>
      <c r="K131" s="110">
        <f t="shared" si="11"/>
        <v>0</v>
      </c>
      <c r="L131" s="109">
        <f t="shared" si="11"/>
        <v>0</v>
      </c>
      <c r="M131"/>
    </row>
    <row r="132" spans="1:13" ht="27.75" hidden="1" customHeight="1">
      <c r="A132" s="59">
        <v>2</v>
      </c>
      <c r="B132" s="60">
        <v>6</v>
      </c>
      <c r="C132" s="61">
        <v>4</v>
      </c>
      <c r="D132" s="52">
        <v>1</v>
      </c>
      <c r="E132" s="60">
        <v>1</v>
      </c>
      <c r="F132" s="69">
        <v>1</v>
      </c>
      <c r="G132" s="52" t="s">
        <v>95</v>
      </c>
      <c r="H132" s="45">
        <v>98</v>
      </c>
      <c r="I132" s="113">
        <v>0</v>
      </c>
      <c r="J132" s="113">
        <v>0</v>
      </c>
      <c r="K132" s="113">
        <v>0</v>
      </c>
      <c r="L132" s="113">
        <v>0</v>
      </c>
      <c r="M132"/>
    </row>
    <row r="133" spans="1:13" ht="27" hidden="1" customHeight="1">
      <c r="A133" s="73">
        <v>2</v>
      </c>
      <c r="B133" s="84">
        <v>6</v>
      </c>
      <c r="C133" s="85">
        <v>5</v>
      </c>
      <c r="D133" s="78"/>
      <c r="E133" s="84"/>
      <c r="F133" s="79"/>
      <c r="G133" s="78" t="s">
        <v>96</v>
      </c>
      <c r="H133" s="45">
        <v>99</v>
      </c>
      <c r="I133" s="115">
        <f t="shared" ref="I133:L135" si="12">I134</f>
        <v>0</v>
      </c>
      <c r="J133" s="125">
        <f t="shared" si="12"/>
        <v>0</v>
      </c>
      <c r="K133" s="116">
        <f t="shared" si="12"/>
        <v>0</v>
      </c>
      <c r="L133" s="115">
        <f t="shared" si="12"/>
        <v>0</v>
      </c>
      <c r="M133"/>
    </row>
    <row r="134" spans="1:13" ht="29.25" hidden="1" customHeight="1">
      <c r="A134" s="59">
        <v>2</v>
      </c>
      <c r="B134" s="60">
        <v>6</v>
      </c>
      <c r="C134" s="61">
        <v>5</v>
      </c>
      <c r="D134" s="52">
        <v>1</v>
      </c>
      <c r="E134" s="60"/>
      <c r="F134" s="69"/>
      <c r="G134" s="78" t="s">
        <v>96</v>
      </c>
      <c r="H134" s="45">
        <v>100</v>
      </c>
      <c r="I134" s="109">
        <f t="shared" si="12"/>
        <v>0</v>
      </c>
      <c r="J134" s="132">
        <f t="shared" si="12"/>
        <v>0</v>
      </c>
      <c r="K134" s="110">
        <f t="shared" si="12"/>
        <v>0</v>
      </c>
      <c r="L134" s="109">
        <f t="shared" si="12"/>
        <v>0</v>
      </c>
      <c r="M134"/>
    </row>
    <row r="135" spans="1:13" ht="25.5" hidden="1" customHeight="1">
      <c r="A135" s="59">
        <v>2</v>
      </c>
      <c r="B135" s="60">
        <v>6</v>
      </c>
      <c r="C135" s="61">
        <v>5</v>
      </c>
      <c r="D135" s="52">
        <v>1</v>
      </c>
      <c r="E135" s="60">
        <v>1</v>
      </c>
      <c r="F135" s="69"/>
      <c r="G135" s="78" t="s">
        <v>96</v>
      </c>
      <c r="H135" s="45">
        <v>101</v>
      </c>
      <c r="I135" s="109">
        <f t="shared" si="12"/>
        <v>0</v>
      </c>
      <c r="J135" s="132">
        <f t="shared" si="12"/>
        <v>0</v>
      </c>
      <c r="K135" s="110">
        <f t="shared" si="12"/>
        <v>0</v>
      </c>
      <c r="L135" s="109">
        <f t="shared" si="12"/>
        <v>0</v>
      </c>
      <c r="M135"/>
    </row>
    <row r="136" spans="1:13" ht="27.75" hidden="1" customHeight="1">
      <c r="A136" s="60">
        <v>2</v>
      </c>
      <c r="B136" s="61">
        <v>6</v>
      </c>
      <c r="C136" s="60">
        <v>5</v>
      </c>
      <c r="D136" s="60">
        <v>1</v>
      </c>
      <c r="E136" s="52">
        <v>1</v>
      </c>
      <c r="F136" s="69">
        <v>1</v>
      </c>
      <c r="G136" s="60" t="s">
        <v>97</v>
      </c>
      <c r="H136" s="45">
        <v>102</v>
      </c>
      <c r="I136" s="113">
        <v>0</v>
      </c>
      <c r="J136" s="113">
        <v>0</v>
      </c>
      <c r="K136" s="113">
        <v>0</v>
      </c>
      <c r="L136" s="113">
        <v>0</v>
      </c>
      <c r="M136"/>
    </row>
    <row r="137" spans="1:13" ht="27.75" hidden="1" customHeight="1">
      <c r="A137" s="59">
        <v>2</v>
      </c>
      <c r="B137" s="61">
        <v>6</v>
      </c>
      <c r="C137" s="60">
        <v>6</v>
      </c>
      <c r="D137" s="61"/>
      <c r="E137" s="52"/>
      <c r="F137" s="62"/>
      <c r="G137" s="80" t="s">
        <v>98</v>
      </c>
      <c r="H137" s="45">
        <v>103</v>
      </c>
      <c r="I137" s="110">
        <f t="shared" ref="I137:L139" si="13">I138</f>
        <v>0</v>
      </c>
      <c r="J137" s="109">
        <f t="shared" si="13"/>
        <v>0</v>
      </c>
      <c r="K137" s="109">
        <f t="shared" si="13"/>
        <v>0</v>
      </c>
      <c r="L137" s="109">
        <f t="shared" si="13"/>
        <v>0</v>
      </c>
      <c r="M137"/>
    </row>
    <row r="138" spans="1:13" ht="27.75" hidden="1" customHeight="1">
      <c r="A138" s="59">
        <v>2</v>
      </c>
      <c r="B138" s="61">
        <v>6</v>
      </c>
      <c r="C138" s="60">
        <v>6</v>
      </c>
      <c r="D138" s="61">
        <v>1</v>
      </c>
      <c r="E138" s="52"/>
      <c r="F138" s="62"/>
      <c r="G138" s="80" t="s">
        <v>98</v>
      </c>
      <c r="H138" s="45">
        <v>104</v>
      </c>
      <c r="I138" s="109">
        <f t="shared" si="13"/>
        <v>0</v>
      </c>
      <c r="J138" s="109">
        <f t="shared" si="13"/>
        <v>0</v>
      </c>
      <c r="K138" s="109">
        <f t="shared" si="13"/>
        <v>0</v>
      </c>
      <c r="L138" s="109">
        <f t="shared" si="13"/>
        <v>0</v>
      </c>
      <c r="M138"/>
    </row>
    <row r="139" spans="1:13" ht="27.75" hidden="1" customHeight="1">
      <c r="A139" s="59">
        <v>2</v>
      </c>
      <c r="B139" s="61">
        <v>6</v>
      </c>
      <c r="C139" s="60">
        <v>6</v>
      </c>
      <c r="D139" s="61">
        <v>1</v>
      </c>
      <c r="E139" s="52">
        <v>1</v>
      </c>
      <c r="F139" s="62"/>
      <c r="G139" s="80" t="s">
        <v>98</v>
      </c>
      <c r="H139" s="45">
        <v>105</v>
      </c>
      <c r="I139" s="109">
        <f t="shared" si="13"/>
        <v>0</v>
      </c>
      <c r="J139" s="109">
        <f t="shared" si="13"/>
        <v>0</v>
      </c>
      <c r="K139" s="109">
        <f t="shared" si="13"/>
        <v>0</v>
      </c>
      <c r="L139" s="109">
        <f t="shared" si="13"/>
        <v>0</v>
      </c>
      <c r="M139"/>
    </row>
    <row r="140" spans="1:13" ht="27.75" hidden="1" customHeight="1">
      <c r="A140" s="59">
        <v>2</v>
      </c>
      <c r="B140" s="61">
        <v>6</v>
      </c>
      <c r="C140" s="60">
        <v>6</v>
      </c>
      <c r="D140" s="61">
        <v>1</v>
      </c>
      <c r="E140" s="52">
        <v>1</v>
      </c>
      <c r="F140" s="62">
        <v>1</v>
      </c>
      <c r="G140" s="81" t="s">
        <v>98</v>
      </c>
      <c r="H140" s="45">
        <v>106</v>
      </c>
      <c r="I140" s="113">
        <v>0</v>
      </c>
      <c r="J140" s="126">
        <v>0</v>
      </c>
      <c r="K140" s="113">
        <v>0</v>
      </c>
      <c r="L140" s="113">
        <v>0</v>
      </c>
      <c r="M140"/>
    </row>
    <row r="141" spans="1:13" ht="28.5" hidden="1" customHeight="1">
      <c r="A141" s="68">
        <v>2</v>
      </c>
      <c r="B141" s="41">
        <v>7</v>
      </c>
      <c r="C141" s="41"/>
      <c r="D141" s="42"/>
      <c r="E141" s="42"/>
      <c r="F141" s="44"/>
      <c r="G141" s="43" t="s">
        <v>99</v>
      </c>
      <c r="H141" s="45">
        <v>107</v>
      </c>
      <c r="I141" s="110">
        <f>SUM(I142+I147+I155)</f>
        <v>0</v>
      </c>
      <c r="J141" s="132">
        <f>SUM(J142+J147+J155)</f>
        <v>0</v>
      </c>
      <c r="K141" s="110">
        <f>SUM(K142+K147+K155)</f>
        <v>0</v>
      </c>
      <c r="L141" s="109">
        <f>SUM(L142+L147+L155)</f>
        <v>0</v>
      </c>
      <c r="M141"/>
    </row>
    <row r="142" spans="1:13" ht="25.5" hidden="1">
      <c r="A142" s="59">
        <v>2</v>
      </c>
      <c r="B142" s="60">
        <v>7</v>
      </c>
      <c r="C142" s="60">
        <v>1</v>
      </c>
      <c r="D142" s="61"/>
      <c r="E142" s="61"/>
      <c r="F142" s="62"/>
      <c r="G142" s="52" t="s">
        <v>100</v>
      </c>
      <c r="H142" s="45">
        <v>108</v>
      </c>
      <c r="I142" s="110">
        <f t="shared" ref="I142:L143" si="14">I143</f>
        <v>0</v>
      </c>
      <c r="J142" s="132">
        <f t="shared" si="14"/>
        <v>0</v>
      </c>
      <c r="K142" s="110">
        <f t="shared" si="14"/>
        <v>0</v>
      </c>
      <c r="L142" s="109">
        <f t="shared" si="14"/>
        <v>0</v>
      </c>
    </row>
    <row r="143" spans="1:13" ht="24" hidden="1" customHeight="1">
      <c r="A143" s="59">
        <v>2</v>
      </c>
      <c r="B143" s="60">
        <v>7</v>
      </c>
      <c r="C143" s="60">
        <v>1</v>
      </c>
      <c r="D143" s="61">
        <v>1</v>
      </c>
      <c r="E143" s="61"/>
      <c r="F143" s="62"/>
      <c r="G143" s="52" t="s">
        <v>100</v>
      </c>
      <c r="H143" s="45">
        <v>109</v>
      </c>
      <c r="I143" s="110">
        <f t="shared" si="14"/>
        <v>0</v>
      </c>
      <c r="J143" s="132">
        <f t="shared" si="14"/>
        <v>0</v>
      </c>
      <c r="K143" s="110">
        <f t="shared" si="14"/>
        <v>0</v>
      </c>
      <c r="L143" s="109">
        <f t="shared" si="14"/>
        <v>0</v>
      </c>
      <c r="M143"/>
    </row>
    <row r="144" spans="1:13" ht="28.5" hidden="1" customHeight="1">
      <c r="A144" s="59">
        <v>2</v>
      </c>
      <c r="B144" s="60">
        <v>7</v>
      </c>
      <c r="C144" s="60">
        <v>1</v>
      </c>
      <c r="D144" s="61">
        <v>1</v>
      </c>
      <c r="E144" s="61">
        <v>1</v>
      </c>
      <c r="F144" s="62"/>
      <c r="G144" s="52" t="s">
        <v>100</v>
      </c>
      <c r="H144" s="45">
        <v>110</v>
      </c>
      <c r="I144" s="110">
        <f>SUM(I145:I146)</f>
        <v>0</v>
      </c>
      <c r="J144" s="132">
        <f>SUM(J145:J146)</f>
        <v>0</v>
      </c>
      <c r="K144" s="110">
        <f>SUM(K145:K146)</f>
        <v>0</v>
      </c>
      <c r="L144" s="109">
        <f>SUM(L145:L146)</f>
        <v>0</v>
      </c>
      <c r="M144"/>
    </row>
    <row r="145" spans="1:13" ht="26.25" hidden="1" customHeight="1">
      <c r="A145" s="67">
        <v>2</v>
      </c>
      <c r="B145" s="49">
        <v>7</v>
      </c>
      <c r="C145" s="67">
        <v>1</v>
      </c>
      <c r="D145" s="60">
        <v>1</v>
      </c>
      <c r="E145" s="48">
        <v>1</v>
      </c>
      <c r="F145" s="50">
        <v>1</v>
      </c>
      <c r="G145" s="56" t="s">
        <v>101</v>
      </c>
      <c r="H145" s="45">
        <v>111</v>
      </c>
      <c r="I145" s="127">
        <v>0</v>
      </c>
      <c r="J145" s="127">
        <v>0</v>
      </c>
      <c r="K145" s="127">
        <v>0</v>
      </c>
      <c r="L145" s="127">
        <v>0</v>
      </c>
      <c r="M145"/>
    </row>
    <row r="146" spans="1:13" ht="24" hidden="1" customHeight="1">
      <c r="A146" s="60">
        <v>2</v>
      </c>
      <c r="B146" s="60">
        <v>7</v>
      </c>
      <c r="C146" s="59">
        <v>1</v>
      </c>
      <c r="D146" s="60">
        <v>1</v>
      </c>
      <c r="E146" s="61">
        <v>1</v>
      </c>
      <c r="F146" s="62">
        <v>2</v>
      </c>
      <c r="G146" s="52" t="s">
        <v>102</v>
      </c>
      <c r="H146" s="45">
        <v>112</v>
      </c>
      <c r="I146" s="112">
        <v>0</v>
      </c>
      <c r="J146" s="112">
        <v>0</v>
      </c>
      <c r="K146" s="112">
        <v>0</v>
      </c>
      <c r="L146" s="112">
        <v>0</v>
      </c>
      <c r="M146"/>
    </row>
    <row r="147" spans="1:13" ht="25.5" hidden="1" customHeight="1">
      <c r="A147" s="73">
        <v>2</v>
      </c>
      <c r="B147" s="74">
        <v>7</v>
      </c>
      <c r="C147" s="73">
        <v>2</v>
      </c>
      <c r="D147" s="74"/>
      <c r="E147" s="75"/>
      <c r="F147" s="87"/>
      <c r="G147" s="72" t="s">
        <v>103</v>
      </c>
      <c r="H147" s="45">
        <v>113</v>
      </c>
      <c r="I147" s="122">
        <f t="shared" ref="I147:L148" si="15">I148</f>
        <v>0</v>
      </c>
      <c r="J147" s="121">
        <f t="shared" si="15"/>
        <v>0</v>
      </c>
      <c r="K147" s="122">
        <f t="shared" si="15"/>
        <v>0</v>
      </c>
      <c r="L147" s="114">
        <f t="shared" si="15"/>
        <v>0</v>
      </c>
      <c r="M147"/>
    </row>
    <row r="148" spans="1:13" ht="25.5" hidden="1" customHeight="1">
      <c r="A148" s="59">
        <v>2</v>
      </c>
      <c r="B148" s="60">
        <v>7</v>
      </c>
      <c r="C148" s="59">
        <v>2</v>
      </c>
      <c r="D148" s="60">
        <v>1</v>
      </c>
      <c r="E148" s="61"/>
      <c r="F148" s="62"/>
      <c r="G148" s="52" t="s">
        <v>104</v>
      </c>
      <c r="H148" s="45">
        <v>114</v>
      </c>
      <c r="I148" s="110">
        <f t="shared" si="15"/>
        <v>0</v>
      </c>
      <c r="J148" s="132">
        <f t="shared" si="15"/>
        <v>0</v>
      </c>
      <c r="K148" s="110">
        <f t="shared" si="15"/>
        <v>0</v>
      </c>
      <c r="L148" s="109">
        <f t="shared" si="15"/>
        <v>0</v>
      </c>
      <c r="M148"/>
    </row>
    <row r="149" spans="1:13" ht="25.5" hidden="1" customHeight="1">
      <c r="A149" s="59">
        <v>2</v>
      </c>
      <c r="B149" s="60">
        <v>7</v>
      </c>
      <c r="C149" s="59">
        <v>2</v>
      </c>
      <c r="D149" s="60">
        <v>1</v>
      </c>
      <c r="E149" s="61">
        <v>1</v>
      </c>
      <c r="F149" s="62"/>
      <c r="G149" s="52" t="s">
        <v>104</v>
      </c>
      <c r="H149" s="45">
        <v>115</v>
      </c>
      <c r="I149" s="110">
        <f>SUM(I150:I151)</f>
        <v>0</v>
      </c>
      <c r="J149" s="132">
        <f>SUM(J150:J151)</f>
        <v>0</v>
      </c>
      <c r="K149" s="110">
        <f>SUM(K150:K151)</f>
        <v>0</v>
      </c>
      <c r="L149" s="109">
        <f>SUM(L150:L151)</f>
        <v>0</v>
      </c>
      <c r="M149"/>
    </row>
    <row r="150" spans="1:13" ht="23.25" hidden="1" customHeight="1">
      <c r="A150" s="59">
        <v>2</v>
      </c>
      <c r="B150" s="60">
        <v>7</v>
      </c>
      <c r="C150" s="59">
        <v>2</v>
      </c>
      <c r="D150" s="60">
        <v>1</v>
      </c>
      <c r="E150" s="61">
        <v>1</v>
      </c>
      <c r="F150" s="62">
        <v>1</v>
      </c>
      <c r="G150" s="52" t="s">
        <v>105</v>
      </c>
      <c r="H150" s="45">
        <v>116</v>
      </c>
      <c r="I150" s="112">
        <v>0</v>
      </c>
      <c r="J150" s="112">
        <v>0</v>
      </c>
      <c r="K150" s="112">
        <v>0</v>
      </c>
      <c r="L150" s="112">
        <v>0</v>
      </c>
      <c r="M150"/>
    </row>
    <row r="151" spans="1:13" ht="26.25" hidden="1" customHeight="1">
      <c r="A151" s="59">
        <v>2</v>
      </c>
      <c r="B151" s="60">
        <v>7</v>
      </c>
      <c r="C151" s="59">
        <v>2</v>
      </c>
      <c r="D151" s="60">
        <v>1</v>
      </c>
      <c r="E151" s="61">
        <v>1</v>
      </c>
      <c r="F151" s="62">
        <v>2</v>
      </c>
      <c r="G151" s="52" t="s">
        <v>106</v>
      </c>
      <c r="H151" s="45">
        <v>117</v>
      </c>
      <c r="I151" s="112">
        <v>0</v>
      </c>
      <c r="J151" s="112">
        <v>0</v>
      </c>
      <c r="K151" s="112">
        <v>0</v>
      </c>
      <c r="L151" s="112">
        <v>0</v>
      </c>
      <c r="M151"/>
    </row>
    <row r="152" spans="1:13" ht="27.75" hidden="1" customHeight="1">
      <c r="A152" s="59">
        <v>2</v>
      </c>
      <c r="B152" s="60">
        <v>7</v>
      </c>
      <c r="C152" s="59">
        <v>2</v>
      </c>
      <c r="D152" s="60">
        <v>2</v>
      </c>
      <c r="E152" s="61"/>
      <c r="F152" s="62"/>
      <c r="G152" s="52" t="s">
        <v>107</v>
      </c>
      <c r="H152" s="45">
        <v>118</v>
      </c>
      <c r="I152" s="110">
        <f>I153</f>
        <v>0</v>
      </c>
      <c r="J152" s="110">
        <f>J153</f>
        <v>0</v>
      </c>
      <c r="K152" s="110">
        <f>K153</f>
        <v>0</v>
      </c>
      <c r="L152" s="110">
        <f>L153</f>
        <v>0</v>
      </c>
      <c r="M152"/>
    </row>
    <row r="153" spans="1:13" ht="24.75" hidden="1" customHeight="1">
      <c r="A153" s="59">
        <v>2</v>
      </c>
      <c r="B153" s="60">
        <v>7</v>
      </c>
      <c r="C153" s="59">
        <v>2</v>
      </c>
      <c r="D153" s="60">
        <v>2</v>
      </c>
      <c r="E153" s="61">
        <v>1</v>
      </c>
      <c r="F153" s="62"/>
      <c r="G153" s="52" t="s">
        <v>107</v>
      </c>
      <c r="H153" s="45">
        <v>119</v>
      </c>
      <c r="I153" s="110">
        <f>SUM(I154)</f>
        <v>0</v>
      </c>
      <c r="J153" s="110">
        <f>SUM(J154)</f>
        <v>0</v>
      </c>
      <c r="K153" s="110">
        <f>SUM(K154)</f>
        <v>0</v>
      </c>
      <c r="L153" s="110">
        <f>SUM(L154)</f>
        <v>0</v>
      </c>
      <c r="M153"/>
    </row>
    <row r="154" spans="1:13" ht="27" hidden="1" customHeight="1">
      <c r="A154" s="59">
        <v>2</v>
      </c>
      <c r="B154" s="60">
        <v>7</v>
      </c>
      <c r="C154" s="59">
        <v>2</v>
      </c>
      <c r="D154" s="60">
        <v>2</v>
      </c>
      <c r="E154" s="61">
        <v>1</v>
      </c>
      <c r="F154" s="62">
        <v>1</v>
      </c>
      <c r="G154" s="52" t="s">
        <v>107</v>
      </c>
      <c r="H154" s="45">
        <v>120</v>
      </c>
      <c r="I154" s="112">
        <v>0</v>
      </c>
      <c r="J154" s="112">
        <v>0</v>
      </c>
      <c r="K154" s="112">
        <v>0</v>
      </c>
      <c r="L154" s="112">
        <v>0</v>
      </c>
      <c r="M154"/>
    </row>
    <row r="155" spans="1:13" hidden="1">
      <c r="A155" s="59">
        <v>2</v>
      </c>
      <c r="B155" s="60">
        <v>7</v>
      </c>
      <c r="C155" s="59">
        <v>3</v>
      </c>
      <c r="D155" s="60"/>
      <c r="E155" s="61"/>
      <c r="F155" s="62"/>
      <c r="G155" s="52" t="s">
        <v>108</v>
      </c>
      <c r="H155" s="45">
        <v>121</v>
      </c>
      <c r="I155" s="110">
        <f t="shared" ref="I155:L156" si="16">I156</f>
        <v>0</v>
      </c>
      <c r="J155" s="132">
        <f t="shared" si="16"/>
        <v>0</v>
      </c>
      <c r="K155" s="110">
        <f t="shared" si="16"/>
        <v>0</v>
      </c>
      <c r="L155" s="109">
        <f t="shared" si="16"/>
        <v>0</v>
      </c>
    </row>
    <row r="156" spans="1:13" hidden="1">
      <c r="A156" s="73">
        <v>2</v>
      </c>
      <c r="B156" s="84">
        <v>7</v>
      </c>
      <c r="C156" s="82">
        <v>3</v>
      </c>
      <c r="D156" s="84">
        <v>1</v>
      </c>
      <c r="E156" s="85"/>
      <c r="F156" s="86"/>
      <c r="G156" s="78" t="s">
        <v>108</v>
      </c>
      <c r="H156" s="45">
        <v>122</v>
      </c>
      <c r="I156" s="116">
        <f t="shared" si="16"/>
        <v>0</v>
      </c>
      <c r="J156" s="125">
        <f t="shared" si="16"/>
        <v>0</v>
      </c>
      <c r="K156" s="116">
        <f t="shared" si="16"/>
        <v>0</v>
      </c>
      <c r="L156" s="115">
        <f t="shared" si="16"/>
        <v>0</v>
      </c>
    </row>
    <row r="157" spans="1:13" hidden="1">
      <c r="A157" s="59">
        <v>2</v>
      </c>
      <c r="B157" s="60">
        <v>7</v>
      </c>
      <c r="C157" s="59">
        <v>3</v>
      </c>
      <c r="D157" s="60">
        <v>1</v>
      </c>
      <c r="E157" s="61">
        <v>1</v>
      </c>
      <c r="F157" s="62"/>
      <c r="G157" s="52" t="s">
        <v>108</v>
      </c>
      <c r="H157" s="45">
        <v>123</v>
      </c>
      <c r="I157" s="110">
        <f>SUM(I158:I159)</f>
        <v>0</v>
      </c>
      <c r="J157" s="132">
        <f>SUM(J158:J159)</f>
        <v>0</v>
      </c>
      <c r="K157" s="110">
        <f>SUM(K158:K159)</f>
        <v>0</v>
      </c>
      <c r="L157" s="109">
        <f>SUM(L158:L159)</f>
        <v>0</v>
      </c>
    </row>
    <row r="158" spans="1:13" ht="25.5" hidden="1">
      <c r="A158" s="67">
        <v>2</v>
      </c>
      <c r="B158" s="49">
        <v>7</v>
      </c>
      <c r="C158" s="67">
        <v>3</v>
      </c>
      <c r="D158" s="49">
        <v>1</v>
      </c>
      <c r="E158" s="48">
        <v>1</v>
      </c>
      <c r="F158" s="50">
        <v>1</v>
      </c>
      <c r="G158" s="56" t="s">
        <v>109</v>
      </c>
      <c r="H158" s="45">
        <v>124</v>
      </c>
      <c r="I158" s="127">
        <v>0</v>
      </c>
      <c r="J158" s="127">
        <v>0</v>
      </c>
      <c r="K158" s="127">
        <v>0</v>
      </c>
      <c r="L158" s="127">
        <v>0</v>
      </c>
    </row>
    <row r="159" spans="1:13" ht="25.5" hidden="1" customHeight="1">
      <c r="A159" s="59">
        <v>2</v>
      </c>
      <c r="B159" s="60">
        <v>7</v>
      </c>
      <c r="C159" s="59">
        <v>3</v>
      </c>
      <c r="D159" s="60">
        <v>1</v>
      </c>
      <c r="E159" s="61">
        <v>1</v>
      </c>
      <c r="F159" s="62">
        <v>2</v>
      </c>
      <c r="G159" s="52" t="s">
        <v>110</v>
      </c>
      <c r="H159" s="45">
        <v>125</v>
      </c>
      <c r="I159" s="112">
        <v>0</v>
      </c>
      <c r="J159" s="113">
        <v>0</v>
      </c>
      <c r="K159" s="113">
        <v>0</v>
      </c>
      <c r="L159" s="113">
        <v>0</v>
      </c>
      <c r="M159"/>
    </row>
    <row r="160" spans="1:13" ht="24" hidden="1" customHeight="1">
      <c r="A160" s="68">
        <v>2</v>
      </c>
      <c r="B160" s="68">
        <v>8</v>
      </c>
      <c r="C160" s="41"/>
      <c r="D160" s="55"/>
      <c r="E160" s="47"/>
      <c r="F160" s="83"/>
      <c r="G160" s="51" t="s">
        <v>111</v>
      </c>
      <c r="H160" s="45">
        <v>126</v>
      </c>
      <c r="I160" s="120">
        <f>I161</f>
        <v>0</v>
      </c>
      <c r="J160" s="119">
        <f>J161</f>
        <v>0</v>
      </c>
      <c r="K160" s="120">
        <f>K161</f>
        <v>0</v>
      </c>
      <c r="L160" s="118">
        <f>L161</f>
        <v>0</v>
      </c>
      <c r="M160"/>
    </row>
    <row r="161" spans="1:13" ht="21.75" hidden="1" customHeight="1">
      <c r="A161" s="73">
        <v>2</v>
      </c>
      <c r="B161" s="73">
        <v>8</v>
      </c>
      <c r="C161" s="73">
        <v>1</v>
      </c>
      <c r="D161" s="74"/>
      <c r="E161" s="75"/>
      <c r="F161" s="87"/>
      <c r="G161" s="56" t="s">
        <v>111</v>
      </c>
      <c r="H161" s="45">
        <v>127</v>
      </c>
      <c r="I161" s="120">
        <f>I162+I167</f>
        <v>0</v>
      </c>
      <c r="J161" s="119">
        <f>J162+J167</f>
        <v>0</v>
      </c>
      <c r="K161" s="120">
        <f>K162+K167</f>
        <v>0</v>
      </c>
      <c r="L161" s="118">
        <f>L162+L167</f>
        <v>0</v>
      </c>
      <c r="M161"/>
    </row>
    <row r="162" spans="1:13" ht="27" hidden="1" customHeight="1">
      <c r="A162" s="59">
        <v>2</v>
      </c>
      <c r="B162" s="60">
        <v>8</v>
      </c>
      <c r="C162" s="52">
        <v>1</v>
      </c>
      <c r="D162" s="60">
        <v>1</v>
      </c>
      <c r="E162" s="61"/>
      <c r="F162" s="62"/>
      <c r="G162" s="52" t="s">
        <v>112</v>
      </c>
      <c r="H162" s="45">
        <v>128</v>
      </c>
      <c r="I162" s="110">
        <f>I163</f>
        <v>0</v>
      </c>
      <c r="J162" s="132">
        <f>J163</f>
        <v>0</v>
      </c>
      <c r="K162" s="110">
        <f>K163</f>
        <v>0</v>
      </c>
      <c r="L162" s="109">
        <f>L163</f>
        <v>0</v>
      </c>
      <c r="M162"/>
    </row>
    <row r="163" spans="1:13" ht="23.25" hidden="1" customHeight="1">
      <c r="A163" s="59">
        <v>2</v>
      </c>
      <c r="B163" s="60">
        <v>8</v>
      </c>
      <c r="C163" s="56">
        <v>1</v>
      </c>
      <c r="D163" s="49">
        <v>1</v>
      </c>
      <c r="E163" s="48">
        <v>1</v>
      </c>
      <c r="F163" s="50"/>
      <c r="G163" s="52" t="s">
        <v>112</v>
      </c>
      <c r="H163" s="45">
        <v>129</v>
      </c>
      <c r="I163" s="120">
        <f>SUM(I164:I166)</f>
        <v>0</v>
      </c>
      <c r="J163" s="120">
        <f>SUM(J164:J166)</f>
        <v>0</v>
      </c>
      <c r="K163" s="120">
        <f>SUM(K164:K166)</f>
        <v>0</v>
      </c>
      <c r="L163" s="120">
        <f>SUM(L164:L166)</f>
        <v>0</v>
      </c>
      <c r="M163"/>
    </row>
    <row r="164" spans="1:13" ht="23.25" hidden="1" customHeight="1">
      <c r="A164" s="60">
        <v>2</v>
      </c>
      <c r="B164" s="49">
        <v>8</v>
      </c>
      <c r="C164" s="52">
        <v>1</v>
      </c>
      <c r="D164" s="60">
        <v>1</v>
      </c>
      <c r="E164" s="61">
        <v>1</v>
      </c>
      <c r="F164" s="62">
        <v>1</v>
      </c>
      <c r="G164" s="52" t="s">
        <v>113</v>
      </c>
      <c r="H164" s="45">
        <v>130</v>
      </c>
      <c r="I164" s="112">
        <v>0</v>
      </c>
      <c r="J164" s="112">
        <v>0</v>
      </c>
      <c r="K164" s="112">
        <v>0</v>
      </c>
      <c r="L164" s="112">
        <v>0</v>
      </c>
      <c r="M164"/>
    </row>
    <row r="165" spans="1:13" ht="27" hidden="1" customHeight="1">
      <c r="A165" s="73">
        <v>2</v>
      </c>
      <c r="B165" s="84">
        <v>8</v>
      </c>
      <c r="C165" s="78">
        <v>1</v>
      </c>
      <c r="D165" s="84">
        <v>1</v>
      </c>
      <c r="E165" s="85">
        <v>1</v>
      </c>
      <c r="F165" s="86">
        <v>2</v>
      </c>
      <c r="G165" s="78" t="s">
        <v>114</v>
      </c>
      <c r="H165" s="45">
        <v>131</v>
      </c>
      <c r="I165" s="128">
        <v>0</v>
      </c>
      <c r="J165" s="128">
        <v>0</v>
      </c>
      <c r="K165" s="128">
        <v>0</v>
      </c>
      <c r="L165" s="128">
        <v>0</v>
      </c>
      <c r="M165"/>
    </row>
    <row r="166" spans="1:13" hidden="1">
      <c r="A166" s="73">
        <v>2</v>
      </c>
      <c r="B166" s="84">
        <v>8</v>
      </c>
      <c r="C166" s="78">
        <v>1</v>
      </c>
      <c r="D166" s="84">
        <v>1</v>
      </c>
      <c r="E166" s="85">
        <v>1</v>
      </c>
      <c r="F166" s="86">
        <v>3</v>
      </c>
      <c r="G166" s="78" t="s">
        <v>115</v>
      </c>
      <c r="H166" s="45">
        <v>132</v>
      </c>
      <c r="I166" s="128">
        <v>0</v>
      </c>
      <c r="J166" s="129">
        <v>0</v>
      </c>
      <c r="K166" s="128">
        <v>0</v>
      </c>
      <c r="L166" s="117">
        <v>0</v>
      </c>
    </row>
    <row r="167" spans="1:13" ht="23.25" hidden="1" customHeight="1">
      <c r="A167" s="59">
        <v>2</v>
      </c>
      <c r="B167" s="60">
        <v>8</v>
      </c>
      <c r="C167" s="52">
        <v>1</v>
      </c>
      <c r="D167" s="60">
        <v>2</v>
      </c>
      <c r="E167" s="61"/>
      <c r="F167" s="62"/>
      <c r="G167" s="52" t="s">
        <v>116</v>
      </c>
      <c r="H167" s="45">
        <v>133</v>
      </c>
      <c r="I167" s="110">
        <f t="shared" ref="I167:L168" si="17">I168</f>
        <v>0</v>
      </c>
      <c r="J167" s="132">
        <f t="shared" si="17"/>
        <v>0</v>
      </c>
      <c r="K167" s="110">
        <f t="shared" si="17"/>
        <v>0</v>
      </c>
      <c r="L167" s="109">
        <f t="shared" si="17"/>
        <v>0</v>
      </c>
      <c r="M167"/>
    </row>
    <row r="168" spans="1:13" hidden="1">
      <c r="A168" s="59">
        <v>2</v>
      </c>
      <c r="B168" s="60">
        <v>8</v>
      </c>
      <c r="C168" s="52">
        <v>1</v>
      </c>
      <c r="D168" s="60">
        <v>2</v>
      </c>
      <c r="E168" s="61">
        <v>1</v>
      </c>
      <c r="F168" s="62"/>
      <c r="G168" s="52" t="s">
        <v>116</v>
      </c>
      <c r="H168" s="45">
        <v>134</v>
      </c>
      <c r="I168" s="110">
        <f t="shared" si="17"/>
        <v>0</v>
      </c>
      <c r="J168" s="132">
        <f t="shared" si="17"/>
        <v>0</v>
      </c>
      <c r="K168" s="110">
        <f t="shared" si="17"/>
        <v>0</v>
      </c>
      <c r="L168" s="109">
        <f t="shared" si="17"/>
        <v>0</v>
      </c>
    </row>
    <row r="169" spans="1:13" hidden="1">
      <c r="A169" s="73">
        <v>2</v>
      </c>
      <c r="B169" s="74">
        <v>8</v>
      </c>
      <c r="C169" s="72">
        <v>1</v>
      </c>
      <c r="D169" s="74">
        <v>2</v>
      </c>
      <c r="E169" s="75">
        <v>1</v>
      </c>
      <c r="F169" s="87">
        <v>1</v>
      </c>
      <c r="G169" s="52" t="s">
        <v>116</v>
      </c>
      <c r="H169" s="45">
        <v>135</v>
      </c>
      <c r="I169" s="130">
        <v>0</v>
      </c>
      <c r="J169" s="113">
        <v>0</v>
      </c>
      <c r="K169" s="113">
        <v>0</v>
      </c>
      <c r="L169" s="113">
        <v>0</v>
      </c>
    </row>
    <row r="170" spans="1:13" ht="39.75" hidden="1" customHeight="1">
      <c r="A170" s="68">
        <v>2</v>
      </c>
      <c r="B170" s="41">
        <v>9</v>
      </c>
      <c r="C170" s="43"/>
      <c r="D170" s="41"/>
      <c r="E170" s="42"/>
      <c r="F170" s="44"/>
      <c r="G170" s="43" t="s">
        <v>117</v>
      </c>
      <c r="H170" s="45">
        <v>136</v>
      </c>
      <c r="I170" s="110">
        <f>I171+I175</f>
        <v>0</v>
      </c>
      <c r="J170" s="132">
        <f>J171+J175</f>
        <v>0</v>
      </c>
      <c r="K170" s="110">
        <f>K171+K175</f>
        <v>0</v>
      </c>
      <c r="L170" s="109">
        <f>L171+L175</f>
        <v>0</v>
      </c>
      <c r="M170"/>
    </row>
    <row r="171" spans="1:13" s="72" customFormat="1" ht="39" hidden="1" customHeight="1">
      <c r="A171" s="59">
        <v>2</v>
      </c>
      <c r="B171" s="60">
        <v>9</v>
      </c>
      <c r="C171" s="52">
        <v>1</v>
      </c>
      <c r="D171" s="60"/>
      <c r="E171" s="61"/>
      <c r="F171" s="62"/>
      <c r="G171" s="52" t="s">
        <v>118</v>
      </c>
      <c r="H171" s="45">
        <v>137</v>
      </c>
      <c r="I171" s="110">
        <f t="shared" ref="I171:L173" si="18">I172</f>
        <v>0</v>
      </c>
      <c r="J171" s="132">
        <f t="shared" si="18"/>
        <v>0</v>
      </c>
      <c r="K171" s="110">
        <f t="shared" si="18"/>
        <v>0</v>
      </c>
      <c r="L171" s="109">
        <f t="shared" si="18"/>
        <v>0</v>
      </c>
    </row>
    <row r="172" spans="1:13" ht="42.75" hidden="1" customHeight="1">
      <c r="A172" s="67">
        <v>2</v>
      </c>
      <c r="B172" s="49">
        <v>9</v>
      </c>
      <c r="C172" s="56">
        <v>1</v>
      </c>
      <c r="D172" s="49">
        <v>1</v>
      </c>
      <c r="E172" s="48"/>
      <c r="F172" s="50"/>
      <c r="G172" s="52" t="s">
        <v>118</v>
      </c>
      <c r="H172" s="45">
        <v>138</v>
      </c>
      <c r="I172" s="120">
        <f t="shared" si="18"/>
        <v>0</v>
      </c>
      <c r="J172" s="119">
        <f t="shared" si="18"/>
        <v>0</v>
      </c>
      <c r="K172" s="120">
        <f t="shared" si="18"/>
        <v>0</v>
      </c>
      <c r="L172" s="118">
        <f t="shared" si="18"/>
        <v>0</v>
      </c>
      <c r="M172"/>
    </row>
    <row r="173" spans="1:13" ht="38.25" hidden="1" customHeight="1">
      <c r="A173" s="59">
        <v>2</v>
      </c>
      <c r="B173" s="60">
        <v>9</v>
      </c>
      <c r="C173" s="59">
        <v>1</v>
      </c>
      <c r="D173" s="60">
        <v>1</v>
      </c>
      <c r="E173" s="61">
        <v>1</v>
      </c>
      <c r="F173" s="62"/>
      <c r="G173" s="52" t="s">
        <v>118</v>
      </c>
      <c r="H173" s="45">
        <v>139</v>
      </c>
      <c r="I173" s="110">
        <f t="shared" si="18"/>
        <v>0</v>
      </c>
      <c r="J173" s="132">
        <f t="shared" si="18"/>
        <v>0</v>
      </c>
      <c r="K173" s="110">
        <f t="shared" si="18"/>
        <v>0</v>
      </c>
      <c r="L173" s="109">
        <f t="shared" si="18"/>
        <v>0</v>
      </c>
      <c r="M173"/>
    </row>
    <row r="174" spans="1:13" ht="38.25" hidden="1" customHeight="1">
      <c r="A174" s="67">
        <v>2</v>
      </c>
      <c r="B174" s="49">
        <v>9</v>
      </c>
      <c r="C174" s="49">
        <v>1</v>
      </c>
      <c r="D174" s="49">
        <v>1</v>
      </c>
      <c r="E174" s="48">
        <v>1</v>
      </c>
      <c r="F174" s="50">
        <v>1</v>
      </c>
      <c r="G174" s="52" t="s">
        <v>118</v>
      </c>
      <c r="H174" s="45">
        <v>140</v>
      </c>
      <c r="I174" s="127">
        <v>0</v>
      </c>
      <c r="J174" s="127">
        <v>0</v>
      </c>
      <c r="K174" s="127">
        <v>0</v>
      </c>
      <c r="L174" s="127">
        <v>0</v>
      </c>
      <c r="M174"/>
    </row>
    <row r="175" spans="1:13" ht="41.25" hidden="1" customHeight="1">
      <c r="A175" s="59">
        <v>2</v>
      </c>
      <c r="B175" s="60">
        <v>9</v>
      </c>
      <c r="C175" s="60">
        <v>2</v>
      </c>
      <c r="D175" s="60"/>
      <c r="E175" s="61"/>
      <c r="F175" s="62"/>
      <c r="G175" s="52" t="s">
        <v>119</v>
      </c>
      <c r="H175" s="45">
        <v>141</v>
      </c>
      <c r="I175" s="110">
        <f>SUM(I176+I181)</f>
        <v>0</v>
      </c>
      <c r="J175" s="110">
        <f>SUM(J176+J181)</f>
        <v>0</v>
      </c>
      <c r="K175" s="110">
        <f>SUM(K176+K181)</f>
        <v>0</v>
      </c>
      <c r="L175" s="110">
        <f>SUM(L176+L181)</f>
        <v>0</v>
      </c>
      <c r="M175"/>
    </row>
    <row r="176" spans="1:13" ht="44.25" hidden="1" customHeight="1">
      <c r="A176" s="59">
        <v>2</v>
      </c>
      <c r="B176" s="60">
        <v>9</v>
      </c>
      <c r="C176" s="60">
        <v>2</v>
      </c>
      <c r="D176" s="49">
        <v>1</v>
      </c>
      <c r="E176" s="48"/>
      <c r="F176" s="50"/>
      <c r="G176" s="56" t="s">
        <v>120</v>
      </c>
      <c r="H176" s="45">
        <v>142</v>
      </c>
      <c r="I176" s="120">
        <f>I177</f>
        <v>0</v>
      </c>
      <c r="J176" s="119">
        <f>J177</f>
        <v>0</v>
      </c>
      <c r="K176" s="120">
        <f>K177</f>
        <v>0</v>
      </c>
      <c r="L176" s="118">
        <f>L177</f>
        <v>0</v>
      </c>
      <c r="M176"/>
    </row>
    <row r="177" spans="1:13" ht="40.5" hidden="1" customHeight="1">
      <c r="A177" s="67">
        <v>2</v>
      </c>
      <c r="B177" s="49">
        <v>9</v>
      </c>
      <c r="C177" s="49">
        <v>2</v>
      </c>
      <c r="D177" s="60">
        <v>1</v>
      </c>
      <c r="E177" s="61">
        <v>1</v>
      </c>
      <c r="F177" s="62"/>
      <c r="G177" s="56" t="s">
        <v>120</v>
      </c>
      <c r="H177" s="45">
        <v>143</v>
      </c>
      <c r="I177" s="110">
        <f>SUM(I178:I180)</f>
        <v>0</v>
      </c>
      <c r="J177" s="132">
        <f>SUM(J178:J180)</f>
        <v>0</v>
      </c>
      <c r="K177" s="110">
        <f>SUM(K178:K180)</f>
        <v>0</v>
      </c>
      <c r="L177" s="109">
        <f>SUM(L178:L180)</f>
        <v>0</v>
      </c>
      <c r="M177"/>
    </row>
    <row r="178" spans="1:13" ht="53.25" hidden="1" customHeight="1">
      <c r="A178" s="73">
        <v>2</v>
      </c>
      <c r="B178" s="84">
        <v>9</v>
      </c>
      <c r="C178" s="84">
        <v>2</v>
      </c>
      <c r="D178" s="84">
        <v>1</v>
      </c>
      <c r="E178" s="85">
        <v>1</v>
      </c>
      <c r="F178" s="86">
        <v>1</v>
      </c>
      <c r="G178" s="56" t="s">
        <v>121</v>
      </c>
      <c r="H178" s="45">
        <v>144</v>
      </c>
      <c r="I178" s="128">
        <v>0</v>
      </c>
      <c r="J178" s="111">
        <v>0</v>
      </c>
      <c r="K178" s="111">
        <v>0</v>
      </c>
      <c r="L178" s="111">
        <v>0</v>
      </c>
      <c r="M178"/>
    </row>
    <row r="179" spans="1:13" ht="51.75" hidden="1" customHeight="1">
      <c r="A179" s="59">
        <v>2</v>
      </c>
      <c r="B179" s="60">
        <v>9</v>
      </c>
      <c r="C179" s="60">
        <v>2</v>
      </c>
      <c r="D179" s="60">
        <v>1</v>
      </c>
      <c r="E179" s="61">
        <v>1</v>
      </c>
      <c r="F179" s="62">
        <v>2</v>
      </c>
      <c r="G179" s="56" t="s">
        <v>122</v>
      </c>
      <c r="H179" s="45">
        <v>145</v>
      </c>
      <c r="I179" s="112">
        <v>0</v>
      </c>
      <c r="J179" s="131">
        <v>0</v>
      </c>
      <c r="K179" s="131">
        <v>0</v>
      </c>
      <c r="L179" s="131">
        <v>0</v>
      </c>
      <c r="M179"/>
    </row>
    <row r="180" spans="1:13" ht="54.75" hidden="1" customHeight="1">
      <c r="A180" s="59">
        <v>2</v>
      </c>
      <c r="B180" s="60">
        <v>9</v>
      </c>
      <c r="C180" s="60">
        <v>2</v>
      </c>
      <c r="D180" s="60">
        <v>1</v>
      </c>
      <c r="E180" s="61">
        <v>1</v>
      </c>
      <c r="F180" s="62">
        <v>3</v>
      </c>
      <c r="G180" s="56" t="s">
        <v>123</v>
      </c>
      <c r="H180" s="45">
        <v>146</v>
      </c>
      <c r="I180" s="112">
        <v>0</v>
      </c>
      <c r="J180" s="112">
        <v>0</v>
      </c>
      <c r="K180" s="112">
        <v>0</v>
      </c>
      <c r="L180" s="112">
        <v>0</v>
      </c>
      <c r="M180"/>
    </row>
    <row r="181" spans="1:13" ht="39" hidden="1" customHeight="1">
      <c r="A181" s="88">
        <v>2</v>
      </c>
      <c r="B181" s="88">
        <v>9</v>
      </c>
      <c r="C181" s="88">
        <v>2</v>
      </c>
      <c r="D181" s="88">
        <v>2</v>
      </c>
      <c r="E181" s="88"/>
      <c r="F181" s="88"/>
      <c r="G181" s="52" t="s">
        <v>124</v>
      </c>
      <c r="H181" s="45">
        <v>147</v>
      </c>
      <c r="I181" s="110">
        <f>I182</f>
        <v>0</v>
      </c>
      <c r="J181" s="132">
        <f>J182</f>
        <v>0</v>
      </c>
      <c r="K181" s="110">
        <f>K182</f>
        <v>0</v>
      </c>
      <c r="L181" s="109">
        <f>L182</f>
        <v>0</v>
      </c>
      <c r="M181"/>
    </row>
    <row r="182" spans="1:13" ht="43.5" hidden="1" customHeight="1">
      <c r="A182" s="59">
        <v>2</v>
      </c>
      <c r="B182" s="60">
        <v>9</v>
      </c>
      <c r="C182" s="60">
        <v>2</v>
      </c>
      <c r="D182" s="60">
        <v>2</v>
      </c>
      <c r="E182" s="61">
        <v>1</v>
      </c>
      <c r="F182" s="62"/>
      <c r="G182" s="56" t="s">
        <v>125</v>
      </c>
      <c r="H182" s="45">
        <v>148</v>
      </c>
      <c r="I182" s="120">
        <f>SUM(I183:I185)</f>
        <v>0</v>
      </c>
      <c r="J182" s="120">
        <f>SUM(J183:J185)</f>
        <v>0</v>
      </c>
      <c r="K182" s="120">
        <f>SUM(K183:K185)</f>
        <v>0</v>
      </c>
      <c r="L182" s="120">
        <f>SUM(L183:L185)</f>
        <v>0</v>
      </c>
      <c r="M182"/>
    </row>
    <row r="183" spans="1:13" ht="54.75" hidden="1" customHeight="1">
      <c r="A183" s="59">
        <v>2</v>
      </c>
      <c r="B183" s="60">
        <v>9</v>
      </c>
      <c r="C183" s="60">
        <v>2</v>
      </c>
      <c r="D183" s="60">
        <v>2</v>
      </c>
      <c r="E183" s="60">
        <v>1</v>
      </c>
      <c r="F183" s="62">
        <v>1</v>
      </c>
      <c r="G183" s="89" t="s">
        <v>126</v>
      </c>
      <c r="H183" s="45">
        <v>149</v>
      </c>
      <c r="I183" s="112">
        <v>0</v>
      </c>
      <c r="J183" s="111">
        <v>0</v>
      </c>
      <c r="K183" s="111">
        <v>0</v>
      </c>
      <c r="L183" s="111">
        <v>0</v>
      </c>
      <c r="M183"/>
    </row>
    <row r="184" spans="1:13" ht="54" hidden="1" customHeight="1">
      <c r="A184" s="74">
        <v>2</v>
      </c>
      <c r="B184" s="72">
        <v>9</v>
      </c>
      <c r="C184" s="74">
        <v>2</v>
      </c>
      <c r="D184" s="75">
        <v>2</v>
      </c>
      <c r="E184" s="75">
        <v>1</v>
      </c>
      <c r="F184" s="87">
        <v>2</v>
      </c>
      <c r="G184" s="72" t="s">
        <v>127</v>
      </c>
      <c r="H184" s="45">
        <v>150</v>
      </c>
      <c r="I184" s="111">
        <v>0</v>
      </c>
      <c r="J184" s="113">
        <v>0</v>
      </c>
      <c r="K184" s="113">
        <v>0</v>
      </c>
      <c r="L184" s="113">
        <v>0</v>
      </c>
      <c r="M184"/>
    </row>
    <row r="185" spans="1:13" ht="54" hidden="1" customHeight="1">
      <c r="A185" s="60">
        <v>2</v>
      </c>
      <c r="B185" s="78">
        <v>9</v>
      </c>
      <c r="C185" s="84">
        <v>2</v>
      </c>
      <c r="D185" s="85">
        <v>2</v>
      </c>
      <c r="E185" s="85">
        <v>1</v>
      </c>
      <c r="F185" s="86">
        <v>3</v>
      </c>
      <c r="G185" s="78" t="s">
        <v>128</v>
      </c>
      <c r="H185" s="45">
        <v>151</v>
      </c>
      <c r="I185" s="131">
        <v>0</v>
      </c>
      <c r="J185" s="131">
        <v>0</v>
      </c>
      <c r="K185" s="131">
        <v>0</v>
      </c>
      <c r="L185" s="131">
        <v>0</v>
      </c>
      <c r="M185"/>
    </row>
    <row r="186" spans="1:13" ht="76.5" customHeight="1">
      <c r="A186" s="41">
        <v>3</v>
      </c>
      <c r="B186" s="43"/>
      <c r="C186" s="41"/>
      <c r="D186" s="42"/>
      <c r="E186" s="42"/>
      <c r="F186" s="44"/>
      <c r="G186" s="77" t="s">
        <v>129</v>
      </c>
      <c r="H186" s="45">
        <v>152</v>
      </c>
      <c r="I186" s="109">
        <f>SUM(I187+I240+I305)</f>
        <v>5200</v>
      </c>
      <c r="J186" s="132">
        <f>SUM(J187+J240+J305)</f>
        <v>0</v>
      </c>
      <c r="K186" s="110">
        <f>SUM(K187+K240+K305)</f>
        <v>0</v>
      </c>
      <c r="L186" s="109">
        <f>SUM(L187+L240+L305)</f>
        <v>0</v>
      </c>
      <c r="M186"/>
    </row>
    <row r="187" spans="1:13" ht="34.5" customHeight="1">
      <c r="A187" s="68">
        <v>3</v>
      </c>
      <c r="B187" s="41">
        <v>1</v>
      </c>
      <c r="C187" s="55"/>
      <c r="D187" s="47"/>
      <c r="E187" s="47"/>
      <c r="F187" s="83"/>
      <c r="G187" s="65" t="s">
        <v>130</v>
      </c>
      <c r="H187" s="45">
        <v>153</v>
      </c>
      <c r="I187" s="109">
        <f>SUM(I188+I211+I218+I230+I234)</f>
        <v>5200</v>
      </c>
      <c r="J187" s="118">
        <f>SUM(J188+J211+J218+J230+J234)</f>
        <v>0</v>
      </c>
      <c r="K187" s="118">
        <f>SUM(K188+K211+K218+K230+K234)</f>
        <v>0</v>
      </c>
      <c r="L187" s="118">
        <f>SUM(L188+L211+L218+L230+L234)</f>
        <v>0</v>
      </c>
      <c r="M187"/>
    </row>
    <row r="188" spans="1:13" ht="30.75" customHeight="1">
      <c r="A188" s="49">
        <v>3</v>
      </c>
      <c r="B188" s="56">
        <v>1</v>
      </c>
      <c r="C188" s="49">
        <v>1</v>
      </c>
      <c r="D188" s="48"/>
      <c r="E188" s="48"/>
      <c r="F188" s="90"/>
      <c r="G188" s="59" t="s">
        <v>131</v>
      </c>
      <c r="H188" s="45">
        <v>154</v>
      </c>
      <c r="I188" s="118">
        <f>SUM(I189+I192+I197+I203+I208)</f>
        <v>5200</v>
      </c>
      <c r="J188" s="132">
        <f>SUM(J189+J192+J197+J203+J208)</f>
        <v>0</v>
      </c>
      <c r="K188" s="110">
        <f>SUM(K189+K192+K197+K203+K208)</f>
        <v>0</v>
      </c>
      <c r="L188" s="109">
        <f>SUM(L189+L192+L197+L203+L208)</f>
        <v>0</v>
      </c>
      <c r="M188"/>
    </row>
    <row r="189" spans="1:13" ht="33" hidden="1" customHeight="1">
      <c r="A189" s="60">
        <v>3</v>
      </c>
      <c r="B189" s="52">
        <v>1</v>
      </c>
      <c r="C189" s="60">
        <v>1</v>
      </c>
      <c r="D189" s="61">
        <v>1</v>
      </c>
      <c r="E189" s="61"/>
      <c r="F189" s="91"/>
      <c r="G189" s="59" t="s">
        <v>132</v>
      </c>
      <c r="H189" s="45">
        <v>155</v>
      </c>
      <c r="I189" s="109">
        <f t="shared" ref="I189:L190" si="19">I190</f>
        <v>0</v>
      </c>
      <c r="J189" s="119">
        <f t="shared" si="19"/>
        <v>0</v>
      </c>
      <c r="K189" s="120">
        <f t="shared" si="19"/>
        <v>0</v>
      </c>
      <c r="L189" s="118">
        <f t="shared" si="19"/>
        <v>0</v>
      </c>
      <c r="M189"/>
    </row>
    <row r="190" spans="1:13" ht="24" hidden="1" customHeight="1">
      <c r="A190" s="60">
        <v>3</v>
      </c>
      <c r="B190" s="52">
        <v>1</v>
      </c>
      <c r="C190" s="60">
        <v>1</v>
      </c>
      <c r="D190" s="61">
        <v>1</v>
      </c>
      <c r="E190" s="61">
        <v>1</v>
      </c>
      <c r="F190" s="69"/>
      <c r="G190" s="59" t="s">
        <v>132</v>
      </c>
      <c r="H190" s="45">
        <v>156</v>
      </c>
      <c r="I190" s="118">
        <f t="shared" si="19"/>
        <v>0</v>
      </c>
      <c r="J190" s="109">
        <f t="shared" si="19"/>
        <v>0</v>
      </c>
      <c r="K190" s="109">
        <f t="shared" si="19"/>
        <v>0</v>
      </c>
      <c r="L190" s="109">
        <f t="shared" si="19"/>
        <v>0</v>
      </c>
      <c r="M190"/>
    </row>
    <row r="191" spans="1:13" ht="31.5" hidden="1" customHeight="1">
      <c r="A191" s="60">
        <v>3</v>
      </c>
      <c r="B191" s="52">
        <v>1</v>
      </c>
      <c r="C191" s="60">
        <v>1</v>
      </c>
      <c r="D191" s="61">
        <v>1</v>
      </c>
      <c r="E191" s="61">
        <v>1</v>
      </c>
      <c r="F191" s="69">
        <v>1</v>
      </c>
      <c r="G191" s="59" t="s">
        <v>132</v>
      </c>
      <c r="H191" s="45">
        <v>157</v>
      </c>
      <c r="I191" s="113">
        <v>0</v>
      </c>
      <c r="J191" s="113">
        <v>0</v>
      </c>
      <c r="K191" s="113">
        <v>0</v>
      </c>
      <c r="L191" s="113">
        <v>0</v>
      </c>
      <c r="M191"/>
    </row>
    <row r="192" spans="1:13" ht="27.75" hidden="1" customHeight="1">
      <c r="A192" s="49">
        <v>3</v>
      </c>
      <c r="B192" s="48">
        <v>1</v>
      </c>
      <c r="C192" s="48">
        <v>1</v>
      </c>
      <c r="D192" s="48">
        <v>2</v>
      </c>
      <c r="E192" s="48"/>
      <c r="F192" s="50"/>
      <c r="G192" s="56" t="s">
        <v>133</v>
      </c>
      <c r="H192" s="45">
        <v>158</v>
      </c>
      <c r="I192" s="118">
        <f>I193</f>
        <v>0</v>
      </c>
      <c r="J192" s="119">
        <f>J193</f>
        <v>0</v>
      </c>
      <c r="K192" s="120">
        <f>K193</f>
        <v>0</v>
      </c>
      <c r="L192" s="118">
        <f>L193</f>
        <v>0</v>
      </c>
      <c r="M192"/>
    </row>
    <row r="193" spans="1:13" ht="27.75" hidden="1" customHeight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2"/>
      <c r="G193" s="56" t="s">
        <v>133</v>
      </c>
      <c r="H193" s="45">
        <v>159</v>
      </c>
      <c r="I193" s="109">
        <f>SUM(I194:I196)</f>
        <v>0</v>
      </c>
      <c r="J193" s="132">
        <f>SUM(J194:J196)</f>
        <v>0</v>
      </c>
      <c r="K193" s="110">
        <f>SUM(K194:K196)</f>
        <v>0</v>
      </c>
      <c r="L193" s="109">
        <f>SUM(L194:L196)</f>
        <v>0</v>
      </c>
      <c r="M193"/>
    </row>
    <row r="194" spans="1:13" ht="27" hidden="1" customHeight="1">
      <c r="A194" s="49">
        <v>3</v>
      </c>
      <c r="B194" s="48">
        <v>1</v>
      </c>
      <c r="C194" s="48">
        <v>1</v>
      </c>
      <c r="D194" s="48">
        <v>2</v>
      </c>
      <c r="E194" s="48">
        <v>1</v>
      </c>
      <c r="F194" s="50">
        <v>1</v>
      </c>
      <c r="G194" s="56" t="s">
        <v>134</v>
      </c>
      <c r="H194" s="45">
        <v>160</v>
      </c>
      <c r="I194" s="111">
        <v>0</v>
      </c>
      <c r="J194" s="111">
        <v>0</v>
      </c>
      <c r="K194" s="111">
        <v>0</v>
      </c>
      <c r="L194" s="131">
        <v>0</v>
      </c>
      <c r="M194"/>
    </row>
    <row r="195" spans="1:13" ht="27" hidden="1" customHeight="1">
      <c r="A195" s="60">
        <v>3</v>
      </c>
      <c r="B195" s="61">
        <v>1</v>
      </c>
      <c r="C195" s="61">
        <v>1</v>
      </c>
      <c r="D195" s="61">
        <v>2</v>
      </c>
      <c r="E195" s="61">
        <v>1</v>
      </c>
      <c r="F195" s="62">
        <v>2</v>
      </c>
      <c r="G195" s="52" t="s">
        <v>135</v>
      </c>
      <c r="H195" s="45">
        <v>161</v>
      </c>
      <c r="I195" s="113">
        <v>0</v>
      </c>
      <c r="J195" s="113">
        <v>0</v>
      </c>
      <c r="K195" s="113">
        <v>0</v>
      </c>
      <c r="L195" s="113">
        <v>0</v>
      </c>
      <c r="M195"/>
    </row>
    <row r="196" spans="1:13" ht="26.25" hidden="1" customHeight="1">
      <c r="A196" s="49">
        <v>3</v>
      </c>
      <c r="B196" s="48">
        <v>1</v>
      </c>
      <c r="C196" s="48">
        <v>1</v>
      </c>
      <c r="D196" s="48">
        <v>2</v>
      </c>
      <c r="E196" s="48">
        <v>1</v>
      </c>
      <c r="F196" s="50">
        <v>3</v>
      </c>
      <c r="G196" s="56" t="s">
        <v>136</v>
      </c>
      <c r="H196" s="45">
        <v>162</v>
      </c>
      <c r="I196" s="111">
        <v>0</v>
      </c>
      <c r="J196" s="111">
        <v>0</v>
      </c>
      <c r="K196" s="111">
        <v>0</v>
      </c>
      <c r="L196" s="131">
        <v>0</v>
      </c>
      <c r="M196"/>
    </row>
    <row r="197" spans="1:13" ht="27.75" customHeight="1">
      <c r="A197" s="60">
        <v>3</v>
      </c>
      <c r="B197" s="61">
        <v>1</v>
      </c>
      <c r="C197" s="61">
        <v>1</v>
      </c>
      <c r="D197" s="61">
        <v>3</v>
      </c>
      <c r="E197" s="61"/>
      <c r="F197" s="62"/>
      <c r="G197" s="52" t="s">
        <v>137</v>
      </c>
      <c r="H197" s="45">
        <v>163</v>
      </c>
      <c r="I197" s="109">
        <f>I198</f>
        <v>5200</v>
      </c>
      <c r="J197" s="132">
        <f>J198</f>
        <v>0</v>
      </c>
      <c r="K197" s="110">
        <f>K198</f>
        <v>0</v>
      </c>
      <c r="L197" s="109">
        <f>L198</f>
        <v>0</v>
      </c>
      <c r="M197"/>
    </row>
    <row r="198" spans="1:13" ht="23.25" customHeight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2"/>
      <c r="G198" s="52" t="s">
        <v>137</v>
      </c>
      <c r="H198" s="45">
        <v>164</v>
      </c>
      <c r="I198" s="109">
        <f>SUM(I199:I202)</f>
        <v>5200</v>
      </c>
      <c r="J198" s="109">
        <f>SUM(J199:J202)</f>
        <v>0</v>
      </c>
      <c r="K198" s="109">
        <f>SUM(K199:K202)</f>
        <v>0</v>
      </c>
      <c r="L198" s="109">
        <f>SUM(L199:L202)</f>
        <v>0</v>
      </c>
      <c r="M198"/>
    </row>
    <row r="199" spans="1:13" ht="23.25" hidden="1" customHeight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2">
        <v>1</v>
      </c>
      <c r="G199" s="52" t="s">
        <v>138</v>
      </c>
      <c r="H199" s="45">
        <v>165</v>
      </c>
      <c r="I199" s="113">
        <v>0</v>
      </c>
      <c r="J199" s="113">
        <v>0</v>
      </c>
      <c r="K199" s="113">
        <v>0</v>
      </c>
      <c r="L199" s="131">
        <v>0</v>
      </c>
      <c r="M199"/>
    </row>
    <row r="200" spans="1:13" ht="29.25" customHeight="1">
      <c r="A200" s="60">
        <v>3</v>
      </c>
      <c r="B200" s="61">
        <v>1</v>
      </c>
      <c r="C200" s="61">
        <v>1</v>
      </c>
      <c r="D200" s="61">
        <v>3</v>
      </c>
      <c r="E200" s="61">
        <v>1</v>
      </c>
      <c r="F200" s="62">
        <v>2</v>
      </c>
      <c r="G200" s="52" t="s">
        <v>139</v>
      </c>
      <c r="H200" s="45">
        <v>166</v>
      </c>
      <c r="I200" s="111">
        <v>5200</v>
      </c>
      <c r="J200" s="113">
        <v>0</v>
      </c>
      <c r="K200" s="113">
        <v>0</v>
      </c>
      <c r="L200" s="113">
        <v>0</v>
      </c>
      <c r="M200"/>
    </row>
    <row r="201" spans="1:13" ht="27" hidden="1" customHeight="1">
      <c r="A201" s="60">
        <v>3</v>
      </c>
      <c r="B201" s="61">
        <v>1</v>
      </c>
      <c r="C201" s="61">
        <v>1</v>
      </c>
      <c r="D201" s="61">
        <v>3</v>
      </c>
      <c r="E201" s="61">
        <v>1</v>
      </c>
      <c r="F201" s="62">
        <v>3</v>
      </c>
      <c r="G201" s="59" t="s">
        <v>140</v>
      </c>
      <c r="H201" s="45">
        <v>167</v>
      </c>
      <c r="I201" s="111">
        <v>0</v>
      </c>
      <c r="J201" s="117">
        <v>0</v>
      </c>
      <c r="K201" s="117">
        <v>0</v>
      </c>
      <c r="L201" s="117">
        <v>0</v>
      </c>
      <c r="M201"/>
    </row>
    <row r="202" spans="1:13" ht="25.5" hidden="1" customHeight="1">
      <c r="A202" s="74">
        <v>3</v>
      </c>
      <c r="B202" s="75">
        <v>1</v>
      </c>
      <c r="C202" s="75">
        <v>1</v>
      </c>
      <c r="D202" s="75">
        <v>3</v>
      </c>
      <c r="E202" s="75">
        <v>1</v>
      </c>
      <c r="F202" s="87">
        <v>4</v>
      </c>
      <c r="G202" s="81" t="s">
        <v>141</v>
      </c>
      <c r="H202" s="45">
        <v>168</v>
      </c>
      <c r="I202" s="133">
        <v>0</v>
      </c>
      <c r="J202" s="134">
        <v>0</v>
      </c>
      <c r="K202" s="113">
        <v>0</v>
      </c>
      <c r="L202" s="113">
        <v>0</v>
      </c>
      <c r="M202"/>
    </row>
    <row r="203" spans="1:13" ht="27" hidden="1" customHeight="1">
      <c r="A203" s="74">
        <v>3</v>
      </c>
      <c r="B203" s="75">
        <v>1</v>
      </c>
      <c r="C203" s="75">
        <v>1</v>
      </c>
      <c r="D203" s="75">
        <v>4</v>
      </c>
      <c r="E203" s="75"/>
      <c r="F203" s="87"/>
      <c r="G203" s="72" t="s">
        <v>142</v>
      </c>
      <c r="H203" s="45">
        <v>169</v>
      </c>
      <c r="I203" s="109">
        <f>I204</f>
        <v>0</v>
      </c>
      <c r="J203" s="121">
        <f>J204</f>
        <v>0</v>
      </c>
      <c r="K203" s="122">
        <f>K204</f>
        <v>0</v>
      </c>
      <c r="L203" s="114">
        <f>L204</f>
        <v>0</v>
      </c>
      <c r="M203"/>
    </row>
    <row r="204" spans="1:13" ht="27.75" hidden="1" customHeight="1">
      <c r="A204" s="60">
        <v>3</v>
      </c>
      <c r="B204" s="61">
        <v>1</v>
      </c>
      <c r="C204" s="61">
        <v>1</v>
      </c>
      <c r="D204" s="61">
        <v>4</v>
      </c>
      <c r="E204" s="61">
        <v>1</v>
      </c>
      <c r="F204" s="62"/>
      <c r="G204" s="72" t="s">
        <v>142</v>
      </c>
      <c r="H204" s="45">
        <v>170</v>
      </c>
      <c r="I204" s="118">
        <f>SUM(I205:I207)</f>
        <v>0</v>
      </c>
      <c r="J204" s="132">
        <f>SUM(J205:J207)</f>
        <v>0</v>
      </c>
      <c r="K204" s="110">
        <f>SUM(K205:K207)</f>
        <v>0</v>
      </c>
      <c r="L204" s="109">
        <f>SUM(L205:L207)</f>
        <v>0</v>
      </c>
      <c r="M204"/>
    </row>
    <row r="205" spans="1:13" ht="24.75" hidden="1" customHeight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2">
        <v>1</v>
      </c>
      <c r="G205" s="52" t="s">
        <v>143</v>
      </c>
      <c r="H205" s="45">
        <v>171</v>
      </c>
      <c r="I205" s="113">
        <v>0</v>
      </c>
      <c r="J205" s="113">
        <v>0</v>
      </c>
      <c r="K205" s="113">
        <v>0</v>
      </c>
      <c r="L205" s="131">
        <v>0</v>
      </c>
      <c r="M205"/>
    </row>
    <row r="206" spans="1:13" ht="25.5" hidden="1" customHeight="1">
      <c r="A206" s="49">
        <v>3</v>
      </c>
      <c r="B206" s="48">
        <v>1</v>
      </c>
      <c r="C206" s="48">
        <v>1</v>
      </c>
      <c r="D206" s="48">
        <v>4</v>
      </c>
      <c r="E206" s="48">
        <v>1</v>
      </c>
      <c r="F206" s="50">
        <v>2</v>
      </c>
      <c r="G206" s="56" t="s">
        <v>144</v>
      </c>
      <c r="H206" s="45">
        <v>172</v>
      </c>
      <c r="I206" s="111">
        <v>0</v>
      </c>
      <c r="J206" s="111">
        <v>0</v>
      </c>
      <c r="K206" s="112">
        <v>0</v>
      </c>
      <c r="L206" s="113">
        <v>0</v>
      </c>
      <c r="M206"/>
    </row>
    <row r="207" spans="1:13" ht="31.5" hidden="1" customHeight="1">
      <c r="A207" s="60">
        <v>3</v>
      </c>
      <c r="B207" s="61">
        <v>1</v>
      </c>
      <c r="C207" s="61">
        <v>1</v>
      </c>
      <c r="D207" s="61">
        <v>4</v>
      </c>
      <c r="E207" s="61">
        <v>1</v>
      </c>
      <c r="F207" s="62">
        <v>3</v>
      </c>
      <c r="G207" s="52" t="s">
        <v>145</v>
      </c>
      <c r="H207" s="45">
        <v>173</v>
      </c>
      <c r="I207" s="111">
        <v>0</v>
      </c>
      <c r="J207" s="111">
        <v>0</v>
      </c>
      <c r="K207" s="111">
        <v>0</v>
      </c>
      <c r="L207" s="113">
        <v>0</v>
      </c>
      <c r="M207"/>
    </row>
    <row r="208" spans="1:13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/>
      <c r="F208" s="62"/>
      <c r="G208" s="52" t="s">
        <v>146</v>
      </c>
      <c r="H208" s="45">
        <v>174</v>
      </c>
      <c r="I208" s="109">
        <f t="shared" ref="I208:L209" si="20">I209</f>
        <v>0</v>
      </c>
      <c r="J208" s="132">
        <f t="shared" si="20"/>
        <v>0</v>
      </c>
      <c r="K208" s="110">
        <f t="shared" si="20"/>
        <v>0</v>
      </c>
      <c r="L208" s="109">
        <f t="shared" si="20"/>
        <v>0</v>
      </c>
      <c r="M208"/>
    </row>
    <row r="209" spans="1:16" ht="26.25" hidden="1" customHeight="1">
      <c r="A209" s="74">
        <v>3</v>
      </c>
      <c r="B209" s="75">
        <v>1</v>
      </c>
      <c r="C209" s="75">
        <v>1</v>
      </c>
      <c r="D209" s="75">
        <v>5</v>
      </c>
      <c r="E209" s="75">
        <v>1</v>
      </c>
      <c r="F209" s="87"/>
      <c r="G209" s="52" t="s">
        <v>146</v>
      </c>
      <c r="H209" s="45">
        <v>175</v>
      </c>
      <c r="I209" s="110">
        <f t="shared" si="20"/>
        <v>0</v>
      </c>
      <c r="J209" s="110">
        <f t="shared" si="20"/>
        <v>0</v>
      </c>
      <c r="K209" s="110">
        <f t="shared" si="20"/>
        <v>0</v>
      </c>
      <c r="L209" s="110">
        <f t="shared" si="20"/>
        <v>0</v>
      </c>
      <c r="M209"/>
    </row>
    <row r="210" spans="1:16" ht="27" hidden="1" customHeight="1">
      <c r="A210" s="60">
        <v>3</v>
      </c>
      <c r="B210" s="61">
        <v>1</v>
      </c>
      <c r="C210" s="61">
        <v>1</v>
      </c>
      <c r="D210" s="61">
        <v>5</v>
      </c>
      <c r="E210" s="61">
        <v>1</v>
      </c>
      <c r="F210" s="62">
        <v>1</v>
      </c>
      <c r="G210" s="52" t="s">
        <v>146</v>
      </c>
      <c r="H210" s="45">
        <v>176</v>
      </c>
      <c r="I210" s="111">
        <v>0</v>
      </c>
      <c r="J210" s="113">
        <v>0</v>
      </c>
      <c r="K210" s="113">
        <v>0</v>
      </c>
      <c r="L210" s="113">
        <v>0</v>
      </c>
      <c r="M210"/>
    </row>
    <row r="211" spans="1:16" ht="26.25" hidden="1" customHeight="1">
      <c r="A211" s="74">
        <v>3</v>
      </c>
      <c r="B211" s="75">
        <v>1</v>
      </c>
      <c r="C211" s="75">
        <v>2</v>
      </c>
      <c r="D211" s="75"/>
      <c r="E211" s="75"/>
      <c r="F211" s="87"/>
      <c r="G211" s="72" t="s">
        <v>147</v>
      </c>
      <c r="H211" s="45">
        <v>177</v>
      </c>
      <c r="I211" s="109">
        <f t="shared" ref="I211:L212" si="21">I212</f>
        <v>0</v>
      </c>
      <c r="J211" s="121">
        <f t="shared" si="21"/>
        <v>0</v>
      </c>
      <c r="K211" s="122">
        <f t="shared" si="21"/>
        <v>0</v>
      </c>
      <c r="L211" s="114">
        <f t="shared" si="21"/>
        <v>0</v>
      </c>
      <c r="M211"/>
    </row>
    <row r="212" spans="1:16" ht="25.5" hidden="1" customHeight="1">
      <c r="A212" s="60">
        <v>3</v>
      </c>
      <c r="B212" s="61">
        <v>1</v>
      </c>
      <c r="C212" s="61">
        <v>2</v>
      </c>
      <c r="D212" s="61">
        <v>1</v>
      </c>
      <c r="E212" s="61"/>
      <c r="F212" s="62"/>
      <c r="G212" s="72" t="s">
        <v>147</v>
      </c>
      <c r="H212" s="45">
        <v>178</v>
      </c>
      <c r="I212" s="118">
        <f t="shared" si="21"/>
        <v>0</v>
      </c>
      <c r="J212" s="132">
        <f t="shared" si="21"/>
        <v>0</v>
      </c>
      <c r="K212" s="110">
        <f t="shared" si="21"/>
        <v>0</v>
      </c>
      <c r="L212" s="109">
        <f t="shared" si="21"/>
        <v>0</v>
      </c>
      <c r="M212"/>
    </row>
    <row r="213" spans="1:16" ht="26.25" hidden="1" customHeight="1">
      <c r="A213" s="49">
        <v>3</v>
      </c>
      <c r="B213" s="48">
        <v>1</v>
      </c>
      <c r="C213" s="48">
        <v>2</v>
      </c>
      <c r="D213" s="48">
        <v>1</v>
      </c>
      <c r="E213" s="48">
        <v>1</v>
      </c>
      <c r="F213" s="50"/>
      <c r="G213" s="72" t="s">
        <v>147</v>
      </c>
      <c r="H213" s="45">
        <v>179</v>
      </c>
      <c r="I213" s="109">
        <f>SUM(I214:I217)</f>
        <v>0</v>
      </c>
      <c r="J213" s="119">
        <f>SUM(J214:J217)</f>
        <v>0</v>
      </c>
      <c r="K213" s="120">
        <f>SUM(K214:K217)</f>
        <v>0</v>
      </c>
      <c r="L213" s="118">
        <f>SUM(L214:L217)</f>
        <v>0</v>
      </c>
      <c r="M213"/>
    </row>
    <row r="214" spans="1:16" ht="41.25" hidden="1" customHeight="1">
      <c r="A214" s="60">
        <v>3</v>
      </c>
      <c r="B214" s="61">
        <v>1</v>
      </c>
      <c r="C214" s="61">
        <v>2</v>
      </c>
      <c r="D214" s="61">
        <v>1</v>
      </c>
      <c r="E214" s="61">
        <v>1</v>
      </c>
      <c r="F214" s="62">
        <v>2</v>
      </c>
      <c r="G214" s="52" t="s">
        <v>148</v>
      </c>
      <c r="H214" s="45">
        <v>180</v>
      </c>
      <c r="I214" s="113">
        <v>0</v>
      </c>
      <c r="J214" s="113">
        <v>0</v>
      </c>
      <c r="K214" s="113">
        <v>0</v>
      </c>
      <c r="L214" s="113">
        <v>0</v>
      </c>
      <c r="M214"/>
    </row>
    <row r="215" spans="1:16" ht="26.25" hidden="1" customHeight="1">
      <c r="A215" s="60">
        <v>3</v>
      </c>
      <c r="B215" s="61">
        <v>1</v>
      </c>
      <c r="C215" s="61">
        <v>2</v>
      </c>
      <c r="D215" s="60">
        <v>1</v>
      </c>
      <c r="E215" s="61">
        <v>1</v>
      </c>
      <c r="F215" s="62">
        <v>3</v>
      </c>
      <c r="G215" s="52" t="s">
        <v>149</v>
      </c>
      <c r="H215" s="45">
        <v>181</v>
      </c>
      <c r="I215" s="113">
        <v>0</v>
      </c>
      <c r="J215" s="113">
        <v>0</v>
      </c>
      <c r="K215" s="113">
        <v>0</v>
      </c>
      <c r="L215" s="113">
        <v>0</v>
      </c>
      <c r="M215"/>
    </row>
    <row r="216" spans="1:16" ht="27.75" hidden="1" customHeight="1">
      <c r="A216" s="60">
        <v>3</v>
      </c>
      <c r="B216" s="61">
        <v>1</v>
      </c>
      <c r="C216" s="61">
        <v>2</v>
      </c>
      <c r="D216" s="60">
        <v>1</v>
      </c>
      <c r="E216" s="61">
        <v>1</v>
      </c>
      <c r="F216" s="62">
        <v>4</v>
      </c>
      <c r="G216" s="52" t="s">
        <v>150</v>
      </c>
      <c r="H216" s="45">
        <v>182</v>
      </c>
      <c r="I216" s="113">
        <v>0</v>
      </c>
      <c r="J216" s="113">
        <v>0</v>
      </c>
      <c r="K216" s="113">
        <v>0</v>
      </c>
      <c r="L216" s="113">
        <v>0</v>
      </c>
      <c r="M216"/>
    </row>
    <row r="217" spans="1:16" ht="27" hidden="1" customHeight="1">
      <c r="A217" s="74">
        <v>3</v>
      </c>
      <c r="B217" s="85">
        <v>1</v>
      </c>
      <c r="C217" s="85">
        <v>2</v>
      </c>
      <c r="D217" s="84">
        <v>1</v>
      </c>
      <c r="E217" s="85">
        <v>1</v>
      </c>
      <c r="F217" s="86">
        <v>5</v>
      </c>
      <c r="G217" s="78" t="s">
        <v>151</v>
      </c>
      <c r="H217" s="45">
        <v>183</v>
      </c>
      <c r="I217" s="113">
        <v>0</v>
      </c>
      <c r="J217" s="113">
        <v>0</v>
      </c>
      <c r="K217" s="113">
        <v>0</v>
      </c>
      <c r="L217" s="131">
        <v>0</v>
      </c>
      <c r="M217"/>
    </row>
    <row r="218" spans="1:16" ht="29.25" hidden="1" customHeight="1">
      <c r="A218" s="60">
        <v>3</v>
      </c>
      <c r="B218" s="61">
        <v>1</v>
      </c>
      <c r="C218" s="61">
        <v>3</v>
      </c>
      <c r="D218" s="60"/>
      <c r="E218" s="61"/>
      <c r="F218" s="62"/>
      <c r="G218" s="52" t="s">
        <v>152</v>
      </c>
      <c r="H218" s="45">
        <v>184</v>
      </c>
      <c r="I218" s="109">
        <f>SUM(I219+I222)</f>
        <v>0</v>
      </c>
      <c r="J218" s="132">
        <f>SUM(J219+J222)</f>
        <v>0</v>
      </c>
      <c r="K218" s="110">
        <f>SUM(K219+K222)</f>
        <v>0</v>
      </c>
      <c r="L218" s="109">
        <f>SUM(L219+L222)</f>
        <v>0</v>
      </c>
      <c r="M218"/>
    </row>
    <row r="219" spans="1:16" ht="27.75" hidden="1" customHeight="1">
      <c r="A219" s="49">
        <v>3</v>
      </c>
      <c r="B219" s="48">
        <v>1</v>
      </c>
      <c r="C219" s="48">
        <v>3</v>
      </c>
      <c r="D219" s="49">
        <v>1</v>
      </c>
      <c r="E219" s="60"/>
      <c r="F219" s="50"/>
      <c r="G219" s="56" t="s">
        <v>153</v>
      </c>
      <c r="H219" s="45">
        <v>185</v>
      </c>
      <c r="I219" s="118">
        <f t="shared" ref="I219:L220" si="22">I220</f>
        <v>0</v>
      </c>
      <c r="J219" s="119">
        <f t="shared" si="22"/>
        <v>0</v>
      </c>
      <c r="K219" s="120">
        <f t="shared" si="22"/>
        <v>0</v>
      </c>
      <c r="L219" s="118">
        <f t="shared" si="22"/>
        <v>0</v>
      </c>
      <c r="M219"/>
    </row>
    <row r="220" spans="1:16" ht="30.75" hidden="1" customHeight="1">
      <c r="A220" s="60">
        <v>3</v>
      </c>
      <c r="B220" s="61">
        <v>1</v>
      </c>
      <c r="C220" s="61">
        <v>3</v>
      </c>
      <c r="D220" s="60">
        <v>1</v>
      </c>
      <c r="E220" s="60">
        <v>1</v>
      </c>
      <c r="F220" s="62"/>
      <c r="G220" s="56" t="s">
        <v>153</v>
      </c>
      <c r="H220" s="45">
        <v>186</v>
      </c>
      <c r="I220" s="109">
        <f t="shared" si="22"/>
        <v>0</v>
      </c>
      <c r="J220" s="132">
        <f t="shared" si="22"/>
        <v>0</v>
      </c>
      <c r="K220" s="110">
        <f t="shared" si="22"/>
        <v>0</v>
      </c>
      <c r="L220" s="109">
        <f t="shared" si="22"/>
        <v>0</v>
      </c>
      <c r="M220"/>
    </row>
    <row r="221" spans="1:16" ht="27.75" hidden="1" customHeight="1">
      <c r="A221" s="60">
        <v>3</v>
      </c>
      <c r="B221" s="52">
        <v>1</v>
      </c>
      <c r="C221" s="60">
        <v>3</v>
      </c>
      <c r="D221" s="61">
        <v>1</v>
      </c>
      <c r="E221" s="61">
        <v>1</v>
      </c>
      <c r="F221" s="62">
        <v>1</v>
      </c>
      <c r="G221" s="56" t="s">
        <v>153</v>
      </c>
      <c r="H221" s="45">
        <v>187</v>
      </c>
      <c r="I221" s="131">
        <v>0</v>
      </c>
      <c r="J221" s="131">
        <v>0</v>
      </c>
      <c r="K221" s="131">
        <v>0</v>
      </c>
      <c r="L221" s="131">
        <v>0</v>
      </c>
      <c r="M221"/>
    </row>
    <row r="222" spans="1:16" ht="30.75" hidden="1" customHeight="1">
      <c r="A222" s="60">
        <v>3</v>
      </c>
      <c r="B222" s="52">
        <v>1</v>
      </c>
      <c r="C222" s="60">
        <v>3</v>
      </c>
      <c r="D222" s="61">
        <v>2</v>
      </c>
      <c r="E222" s="61"/>
      <c r="F222" s="62"/>
      <c r="G222" s="52" t="s">
        <v>154</v>
      </c>
      <c r="H222" s="45">
        <v>188</v>
      </c>
      <c r="I222" s="109">
        <f>I223</f>
        <v>0</v>
      </c>
      <c r="J222" s="132">
        <f>J223</f>
        <v>0</v>
      </c>
      <c r="K222" s="110">
        <f>K223</f>
        <v>0</v>
      </c>
      <c r="L222" s="109">
        <f>L223</f>
        <v>0</v>
      </c>
      <c r="M222"/>
    </row>
    <row r="223" spans="1:16" ht="27" hidden="1" customHeight="1">
      <c r="A223" s="49">
        <v>3</v>
      </c>
      <c r="B223" s="56">
        <v>1</v>
      </c>
      <c r="C223" s="49">
        <v>3</v>
      </c>
      <c r="D223" s="48">
        <v>2</v>
      </c>
      <c r="E223" s="48">
        <v>1</v>
      </c>
      <c r="F223" s="50"/>
      <c r="G223" s="52" t="s">
        <v>154</v>
      </c>
      <c r="H223" s="45">
        <v>189</v>
      </c>
      <c r="I223" s="109">
        <f t="shared" ref="I223:P223" si="23">SUM(I224:I229)</f>
        <v>0</v>
      </c>
      <c r="J223" s="109">
        <f t="shared" si="23"/>
        <v>0</v>
      </c>
      <c r="K223" s="109">
        <f t="shared" si="23"/>
        <v>0</v>
      </c>
      <c r="L223" s="109">
        <f t="shared" si="23"/>
        <v>0</v>
      </c>
      <c r="M223" s="92">
        <f t="shared" si="23"/>
        <v>0</v>
      </c>
      <c r="N223" s="92">
        <f t="shared" si="23"/>
        <v>0</v>
      </c>
      <c r="O223" s="92">
        <f t="shared" si="23"/>
        <v>0</v>
      </c>
      <c r="P223" s="92">
        <f t="shared" si="23"/>
        <v>0</v>
      </c>
    </row>
    <row r="224" spans="1:16" ht="24.75" hidden="1" customHeight="1">
      <c r="A224" s="60">
        <v>3</v>
      </c>
      <c r="B224" s="52">
        <v>1</v>
      </c>
      <c r="C224" s="60">
        <v>3</v>
      </c>
      <c r="D224" s="61">
        <v>2</v>
      </c>
      <c r="E224" s="61">
        <v>1</v>
      </c>
      <c r="F224" s="62">
        <v>1</v>
      </c>
      <c r="G224" s="52" t="s">
        <v>155</v>
      </c>
      <c r="H224" s="45">
        <v>190</v>
      </c>
      <c r="I224" s="113">
        <v>0</v>
      </c>
      <c r="J224" s="113">
        <v>0</v>
      </c>
      <c r="K224" s="113">
        <v>0</v>
      </c>
      <c r="L224" s="131">
        <v>0</v>
      </c>
      <c r="M224"/>
    </row>
    <row r="225" spans="1:13" ht="26.25" hidden="1" customHeight="1">
      <c r="A225" s="60">
        <v>3</v>
      </c>
      <c r="B225" s="52">
        <v>1</v>
      </c>
      <c r="C225" s="60">
        <v>3</v>
      </c>
      <c r="D225" s="61">
        <v>2</v>
      </c>
      <c r="E225" s="61">
        <v>1</v>
      </c>
      <c r="F225" s="62">
        <v>2</v>
      </c>
      <c r="G225" s="52" t="s">
        <v>156</v>
      </c>
      <c r="H225" s="45">
        <v>191</v>
      </c>
      <c r="I225" s="113">
        <v>0</v>
      </c>
      <c r="J225" s="113">
        <v>0</v>
      </c>
      <c r="K225" s="113">
        <v>0</v>
      </c>
      <c r="L225" s="113">
        <v>0</v>
      </c>
      <c r="M225"/>
    </row>
    <row r="226" spans="1:13" ht="26.25" hidden="1" customHeight="1">
      <c r="A226" s="60">
        <v>3</v>
      </c>
      <c r="B226" s="52">
        <v>1</v>
      </c>
      <c r="C226" s="60">
        <v>3</v>
      </c>
      <c r="D226" s="61">
        <v>2</v>
      </c>
      <c r="E226" s="61">
        <v>1</v>
      </c>
      <c r="F226" s="62">
        <v>3</v>
      </c>
      <c r="G226" s="52" t="s">
        <v>157</v>
      </c>
      <c r="H226" s="45">
        <v>192</v>
      </c>
      <c r="I226" s="113">
        <v>0</v>
      </c>
      <c r="J226" s="113">
        <v>0</v>
      </c>
      <c r="K226" s="113">
        <v>0</v>
      </c>
      <c r="L226" s="113">
        <v>0</v>
      </c>
      <c r="M226"/>
    </row>
    <row r="227" spans="1:13" ht="27.75" hidden="1" customHeight="1">
      <c r="A227" s="60">
        <v>3</v>
      </c>
      <c r="B227" s="52">
        <v>1</v>
      </c>
      <c r="C227" s="60">
        <v>3</v>
      </c>
      <c r="D227" s="61">
        <v>2</v>
      </c>
      <c r="E227" s="61">
        <v>1</v>
      </c>
      <c r="F227" s="62">
        <v>4</v>
      </c>
      <c r="G227" s="52" t="s">
        <v>158</v>
      </c>
      <c r="H227" s="45">
        <v>193</v>
      </c>
      <c r="I227" s="113">
        <v>0</v>
      </c>
      <c r="J227" s="113">
        <v>0</v>
      </c>
      <c r="K227" s="113">
        <v>0</v>
      </c>
      <c r="L227" s="131">
        <v>0</v>
      </c>
      <c r="M227"/>
    </row>
    <row r="228" spans="1:13" ht="29.25" hidden="1" customHeight="1">
      <c r="A228" s="60">
        <v>3</v>
      </c>
      <c r="B228" s="52">
        <v>1</v>
      </c>
      <c r="C228" s="60">
        <v>3</v>
      </c>
      <c r="D228" s="61">
        <v>2</v>
      </c>
      <c r="E228" s="61">
        <v>1</v>
      </c>
      <c r="F228" s="62">
        <v>5</v>
      </c>
      <c r="G228" s="56" t="s">
        <v>159</v>
      </c>
      <c r="H228" s="45">
        <v>194</v>
      </c>
      <c r="I228" s="113">
        <v>0</v>
      </c>
      <c r="J228" s="113">
        <v>0</v>
      </c>
      <c r="K228" s="113">
        <v>0</v>
      </c>
      <c r="L228" s="113">
        <v>0</v>
      </c>
      <c r="M228"/>
    </row>
    <row r="229" spans="1:13" ht="25.5" hidden="1" customHeight="1">
      <c r="A229" s="60">
        <v>3</v>
      </c>
      <c r="B229" s="52">
        <v>1</v>
      </c>
      <c r="C229" s="60">
        <v>3</v>
      </c>
      <c r="D229" s="61">
        <v>2</v>
      </c>
      <c r="E229" s="61">
        <v>1</v>
      </c>
      <c r="F229" s="62">
        <v>6</v>
      </c>
      <c r="G229" s="56" t="s">
        <v>154</v>
      </c>
      <c r="H229" s="45">
        <v>195</v>
      </c>
      <c r="I229" s="113">
        <v>0</v>
      </c>
      <c r="J229" s="113">
        <v>0</v>
      </c>
      <c r="K229" s="113">
        <v>0</v>
      </c>
      <c r="L229" s="131">
        <v>0</v>
      </c>
      <c r="M229"/>
    </row>
    <row r="230" spans="1:13" ht="27" hidden="1" customHeight="1">
      <c r="A230" s="49">
        <v>3</v>
      </c>
      <c r="B230" s="48">
        <v>1</v>
      </c>
      <c r="C230" s="48">
        <v>4</v>
      </c>
      <c r="D230" s="48"/>
      <c r="E230" s="48"/>
      <c r="F230" s="50"/>
      <c r="G230" s="56" t="s">
        <v>160</v>
      </c>
      <c r="H230" s="45">
        <v>196</v>
      </c>
      <c r="I230" s="118">
        <f t="shared" ref="I230:L232" si="24">I231</f>
        <v>0</v>
      </c>
      <c r="J230" s="119">
        <f t="shared" si="24"/>
        <v>0</v>
      </c>
      <c r="K230" s="120">
        <f t="shared" si="24"/>
        <v>0</v>
      </c>
      <c r="L230" s="120">
        <f t="shared" si="24"/>
        <v>0</v>
      </c>
      <c r="M230"/>
    </row>
    <row r="231" spans="1:13" ht="27" hidden="1" customHeight="1">
      <c r="A231" s="74">
        <v>3</v>
      </c>
      <c r="B231" s="85">
        <v>1</v>
      </c>
      <c r="C231" s="85">
        <v>4</v>
      </c>
      <c r="D231" s="85">
        <v>1</v>
      </c>
      <c r="E231" s="85"/>
      <c r="F231" s="86"/>
      <c r="G231" s="56" t="s">
        <v>160</v>
      </c>
      <c r="H231" s="45">
        <v>197</v>
      </c>
      <c r="I231" s="115">
        <f t="shared" si="24"/>
        <v>0</v>
      </c>
      <c r="J231" s="125">
        <f t="shared" si="24"/>
        <v>0</v>
      </c>
      <c r="K231" s="116">
        <f t="shared" si="24"/>
        <v>0</v>
      </c>
      <c r="L231" s="116">
        <f t="shared" si="24"/>
        <v>0</v>
      </c>
      <c r="M231"/>
    </row>
    <row r="232" spans="1:13" ht="27.75" hidden="1" customHeight="1">
      <c r="A232" s="60">
        <v>3</v>
      </c>
      <c r="B232" s="61">
        <v>1</v>
      </c>
      <c r="C232" s="61">
        <v>4</v>
      </c>
      <c r="D232" s="61">
        <v>1</v>
      </c>
      <c r="E232" s="61">
        <v>1</v>
      </c>
      <c r="F232" s="62"/>
      <c r="G232" s="56" t="s">
        <v>161</v>
      </c>
      <c r="H232" s="45">
        <v>198</v>
      </c>
      <c r="I232" s="109">
        <f t="shared" si="24"/>
        <v>0</v>
      </c>
      <c r="J232" s="132">
        <f t="shared" si="24"/>
        <v>0</v>
      </c>
      <c r="K232" s="110">
        <f t="shared" si="24"/>
        <v>0</v>
      </c>
      <c r="L232" s="110">
        <f t="shared" si="24"/>
        <v>0</v>
      </c>
      <c r="M232"/>
    </row>
    <row r="233" spans="1:13" ht="27" hidden="1" customHeight="1">
      <c r="A233" s="59">
        <v>3</v>
      </c>
      <c r="B233" s="60">
        <v>1</v>
      </c>
      <c r="C233" s="61">
        <v>4</v>
      </c>
      <c r="D233" s="61">
        <v>1</v>
      </c>
      <c r="E233" s="61">
        <v>1</v>
      </c>
      <c r="F233" s="62">
        <v>1</v>
      </c>
      <c r="G233" s="56" t="s">
        <v>161</v>
      </c>
      <c r="H233" s="45">
        <v>199</v>
      </c>
      <c r="I233" s="113">
        <v>0</v>
      </c>
      <c r="J233" s="113">
        <v>0</v>
      </c>
      <c r="K233" s="113">
        <v>0</v>
      </c>
      <c r="L233" s="113">
        <v>0</v>
      </c>
      <c r="M233"/>
    </row>
    <row r="234" spans="1:13" ht="26.25" hidden="1" customHeight="1">
      <c r="A234" s="59">
        <v>3</v>
      </c>
      <c r="B234" s="61">
        <v>1</v>
      </c>
      <c r="C234" s="61">
        <v>5</v>
      </c>
      <c r="D234" s="61"/>
      <c r="E234" s="61"/>
      <c r="F234" s="62"/>
      <c r="G234" s="52" t="s">
        <v>162</v>
      </c>
      <c r="H234" s="45">
        <v>200</v>
      </c>
      <c r="I234" s="109">
        <f t="shared" ref="I234:L235" si="25">I235</f>
        <v>0</v>
      </c>
      <c r="J234" s="109">
        <f t="shared" si="25"/>
        <v>0</v>
      </c>
      <c r="K234" s="109">
        <f t="shared" si="25"/>
        <v>0</v>
      </c>
      <c r="L234" s="109">
        <f t="shared" si="25"/>
        <v>0</v>
      </c>
      <c r="M234"/>
    </row>
    <row r="235" spans="1:13" ht="30" hidden="1" customHeight="1">
      <c r="A235" s="59">
        <v>3</v>
      </c>
      <c r="B235" s="61">
        <v>1</v>
      </c>
      <c r="C235" s="61">
        <v>5</v>
      </c>
      <c r="D235" s="61">
        <v>1</v>
      </c>
      <c r="E235" s="61"/>
      <c r="F235" s="62"/>
      <c r="G235" s="52" t="s">
        <v>162</v>
      </c>
      <c r="H235" s="45">
        <v>201</v>
      </c>
      <c r="I235" s="109">
        <f t="shared" si="25"/>
        <v>0</v>
      </c>
      <c r="J235" s="109">
        <f t="shared" si="25"/>
        <v>0</v>
      </c>
      <c r="K235" s="109">
        <f t="shared" si="25"/>
        <v>0</v>
      </c>
      <c r="L235" s="109">
        <f t="shared" si="25"/>
        <v>0</v>
      </c>
      <c r="M235"/>
    </row>
    <row r="236" spans="1:13" ht="27" hidden="1" customHeight="1">
      <c r="A236" s="59">
        <v>3</v>
      </c>
      <c r="B236" s="61">
        <v>1</v>
      </c>
      <c r="C236" s="61">
        <v>5</v>
      </c>
      <c r="D236" s="61">
        <v>1</v>
      </c>
      <c r="E236" s="61">
        <v>1</v>
      </c>
      <c r="F236" s="62"/>
      <c r="G236" s="52" t="s">
        <v>162</v>
      </c>
      <c r="H236" s="45">
        <v>202</v>
      </c>
      <c r="I236" s="109">
        <f>SUM(I237:I239)</f>
        <v>0</v>
      </c>
      <c r="J236" s="109">
        <f>SUM(J237:J239)</f>
        <v>0</v>
      </c>
      <c r="K236" s="109">
        <f>SUM(K237:K239)</f>
        <v>0</v>
      </c>
      <c r="L236" s="109">
        <f>SUM(L237:L239)</f>
        <v>0</v>
      </c>
      <c r="M236"/>
    </row>
    <row r="237" spans="1:13" ht="31.5" hidden="1" customHeight="1">
      <c r="A237" s="59">
        <v>3</v>
      </c>
      <c r="B237" s="61">
        <v>1</v>
      </c>
      <c r="C237" s="61">
        <v>5</v>
      </c>
      <c r="D237" s="61">
        <v>1</v>
      </c>
      <c r="E237" s="61">
        <v>1</v>
      </c>
      <c r="F237" s="62">
        <v>1</v>
      </c>
      <c r="G237" s="89" t="s">
        <v>163</v>
      </c>
      <c r="H237" s="45">
        <v>203</v>
      </c>
      <c r="I237" s="113">
        <v>0</v>
      </c>
      <c r="J237" s="113">
        <v>0</v>
      </c>
      <c r="K237" s="113">
        <v>0</v>
      </c>
      <c r="L237" s="113">
        <v>0</v>
      </c>
      <c r="M237"/>
    </row>
    <row r="238" spans="1:13" ht="25.5" hidden="1" customHeight="1">
      <c r="A238" s="59">
        <v>3</v>
      </c>
      <c r="B238" s="61">
        <v>1</v>
      </c>
      <c r="C238" s="61">
        <v>5</v>
      </c>
      <c r="D238" s="61">
        <v>1</v>
      </c>
      <c r="E238" s="61">
        <v>1</v>
      </c>
      <c r="F238" s="62">
        <v>2</v>
      </c>
      <c r="G238" s="89" t="s">
        <v>164</v>
      </c>
      <c r="H238" s="45">
        <v>204</v>
      </c>
      <c r="I238" s="113">
        <v>0</v>
      </c>
      <c r="J238" s="113">
        <v>0</v>
      </c>
      <c r="K238" s="113">
        <v>0</v>
      </c>
      <c r="L238" s="113">
        <v>0</v>
      </c>
      <c r="M238"/>
    </row>
    <row r="239" spans="1:13" ht="28.5" hidden="1" customHeight="1">
      <c r="A239" s="59">
        <v>3</v>
      </c>
      <c r="B239" s="61">
        <v>1</v>
      </c>
      <c r="C239" s="61">
        <v>5</v>
      </c>
      <c r="D239" s="61">
        <v>1</v>
      </c>
      <c r="E239" s="61">
        <v>1</v>
      </c>
      <c r="F239" s="62">
        <v>3</v>
      </c>
      <c r="G239" s="89" t="s">
        <v>165</v>
      </c>
      <c r="H239" s="45">
        <v>205</v>
      </c>
      <c r="I239" s="113">
        <v>0</v>
      </c>
      <c r="J239" s="113">
        <v>0</v>
      </c>
      <c r="K239" s="113">
        <v>0</v>
      </c>
      <c r="L239" s="113">
        <v>0</v>
      </c>
      <c r="M239"/>
    </row>
    <row r="240" spans="1:13" ht="41.25" hidden="1" customHeight="1">
      <c r="A240" s="41">
        <v>3</v>
      </c>
      <c r="B240" s="42">
        <v>2</v>
      </c>
      <c r="C240" s="42"/>
      <c r="D240" s="42"/>
      <c r="E240" s="42"/>
      <c r="F240" s="44"/>
      <c r="G240" s="43" t="s">
        <v>166</v>
      </c>
      <c r="H240" s="45">
        <v>206</v>
      </c>
      <c r="I240" s="109">
        <f>SUM(I241+I273)</f>
        <v>0</v>
      </c>
      <c r="J240" s="132">
        <f>SUM(J241+J273)</f>
        <v>0</v>
      </c>
      <c r="K240" s="110">
        <f>SUM(K241+K273)</f>
        <v>0</v>
      </c>
      <c r="L240" s="110">
        <f>SUM(L241+L273)</f>
        <v>0</v>
      </c>
      <c r="M240"/>
    </row>
    <row r="241" spans="1:13" ht="26.25" hidden="1" customHeight="1">
      <c r="A241" s="74">
        <v>3</v>
      </c>
      <c r="B241" s="84">
        <v>2</v>
      </c>
      <c r="C241" s="85">
        <v>1</v>
      </c>
      <c r="D241" s="85"/>
      <c r="E241" s="85"/>
      <c r="F241" s="86"/>
      <c r="G241" s="78" t="s">
        <v>167</v>
      </c>
      <c r="H241" s="45">
        <v>207</v>
      </c>
      <c r="I241" s="115">
        <f>SUM(I242+I251+I255+I259+I263+I266+I269)</f>
        <v>0</v>
      </c>
      <c r="J241" s="125">
        <f>SUM(J242+J251+J255+J259+J263+J266+J269)</f>
        <v>0</v>
      </c>
      <c r="K241" s="116">
        <f>SUM(K242+K251+K255+K259+K263+K266+K269)</f>
        <v>0</v>
      </c>
      <c r="L241" s="116">
        <f>SUM(L242+L251+L255+L259+L263+L266+L269)</f>
        <v>0</v>
      </c>
      <c r="M241"/>
    </row>
    <row r="242" spans="1:13" ht="30" hidden="1" customHeight="1">
      <c r="A242" s="60">
        <v>3</v>
      </c>
      <c r="B242" s="61">
        <v>2</v>
      </c>
      <c r="C242" s="61">
        <v>1</v>
      </c>
      <c r="D242" s="61">
        <v>1</v>
      </c>
      <c r="E242" s="61"/>
      <c r="F242" s="62"/>
      <c r="G242" s="52" t="s">
        <v>168</v>
      </c>
      <c r="H242" s="45">
        <v>208</v>
      </c>
      <c r="I242" s="115">
        <f>I243</f>
        <v>0</v>
      </c>
      <c r="J242" s="115">
        <f>J243</f>
        <v>0</v>
      </c>
      <c r="K242" s="115">
        <f>K243</f>
        <v>0</v>
      </c>
      <c r="L242" s="115">
        <f>L243</f>
        <v>0</v>
      </c>
      <c r="M242"/>
    </row>
    <row r="243" spans="1:13" ht="27" hidden="1" customHeight="1">
      <c r="A243" s="60">
        <v>3</v>
      </c>
      <c r="B243" s="60">
        <v>2</v>
      </c>
      <c r="C243" s="61">
        <v>1</v>
      </c>
      <c r="D243" s="61">
        <v>1</v>
      </c>
      <c r="E243" s="61">
        <v>1</v>
      </c>
      <c r="F243" s="62"/>
      <c r="G243" s="52" t="s">
        <v>169</v>
      </c>
      <c r="H243" s="45">
        <v>209</v>
      </c>
      <c r="I243" s="109">
        <f>SUM(I244:I244)</f>
        <v>0</v>
      </c>
      <c r="J243" s="132">
        <f>SUM(J244:J244)</f>
        <v>0</v>
      </c>
      <c r="K243" s="110">
        <f>SUM(K244:K244)</f>
        <v>0</v>
      </c>
      <c r="L243" s="110">
        <f>SUM(L244:L244)</f>
        <v>0</v>
      </c>
      <c r="M243"/>
    </row>
    <row r="244" spans="1:13" ht="25.5" hidden="1" customHeight="1">
      <c r="A244" s="74">
        <v>3</v>
      </c>
      <c r="B244" s="74">
        <v>2</v>
      </c>
      <c r="C244" s="85">
        <v>1</v>
      </c>
      <c r="D244" s="85">
        <v>1</v>
      </c>
      <c r="E244" s="85">
        <v>1</v>
      </c>
      <c r="F244" s="86">
        <v>1</v>
      </c>
      <c r="G244" s="78" t="s">
        <v>169</v>
      </c>
      <c r="H244" s="45">
        <v>210</v>
      </c>
      <c r="I244" s="113">
        <v>0</v>
      </c>
      <c r="J244" s="113">
        <v>0</v>
      </c>
      <c r="K244" s="113">
        <v>0</v>
      </c>
      <c r="L244" s="113">
        <v>0</v>
      </c>
      <c r="M244"/>
    </row>
    <row r="245" spans="1:13" ht="25.5" hidden="1" customHeight="1">
      <c r="A245" s="74">
        <v>3</v>
      </c>
      <c r="B245" s="85">
        <v>2</v>
      </c>
      <c r="C245" s="85">
        <v>1</v>
      </c>
      <c r="D245" s="85">
        <v>1</v>
      </c>
      <c r="E245" s="85">
        <v>2</v>
      </c>
      <c r="F245" s="86"/>
      <c r="G245" s="78" t="s">
        <v>170</v>
      </c>
      <c r="H245" s="45">
        <v>211</v>
      </c>
      <c r="I245" s="109">
        <f>SUM(I246:I247)</f>
        <v>0</v>
      </c>
      <c r="J245" s="109">
        <f>SUM(J246:J247)</f>
        <v>0</v>
      </c>
      <c r="K245" s="109">
        <f>SUM(K246:K247)</f>
        <v>0</v>
      </c>
      <c r="L245" s="109">
        <f>SUM(L246:L247)</f>
        <v>0</v>
      </c>
      <c r="M245"/>
    </row>
    <row r="246" spans="1:13" ht="24.75" hidden="1" customHeight="1">
      <c r="A246" s="74">
        <v>3</v>
      </c>
      <c r="B246" s="85">
        <v>2</v>
      </c>
      <c r="C246" s="85">
        <v>1</v>
      </c>
      <c r="D246" s="85">
        <v>1</v>
      </c>
      <c r="E246" s="85">
        <v>2</v>
      </c>
      <c r="F246" s="86">
        <v>1</v>
      </c>
      <c r="G246" s="78" t="s">
        <v>171</v>
      </c>
      <c r="H246" s="45">
        <v>212</v>
      </c>
      <c r="I246" s="113">
        <v>0</v>
      </c>
      <c r="J246" s="113">
        <v>0</v>
      </c>
      <c r="K246" s="113">
        <v>0</v>
      </c>
      <c r="L246" s="113">
        <v>0</v>
      </c>
      <c r="M246"/>
    </row>
    <row r="247" spans="1:13" ht="25.5" hidden="1" customHeight="1">
      <c r="A247" s="74">
        <v>3</v>
      </c>
      <c r="B247" s="85">
        <v>2</v>
      </c>
      <c r="C247" s="85">
        <v>1</v>
      </c>
      <c r="D247" s="85">
        <v>1</v>
      </c>
      <c r="E247" s="85">
        <v>2</v>
      </c>
      <c r="F247" s="86">
        <v>2</v>
      </c>
      <c r="G247" s="78" t="s">
        <v>172</v>
      </c>
      <c r="H247" s="45">
        <v>213</v>
      </c>
      <c r="I247" s="113">
        <v>0</v>
      </c>
      <c r="J247" s="113">
        <v>0</v>
      </c>
      <c r="K247" s="113">
        <v>0</v>
      </c>
      <c r="L247" s="113">
        <v>0</v>
      </c>
      <c r="M247"/>
    </row>
    <row r="248" spans="1:13" ht="25.5" hidden="1" customHeight="1">
      <c r="A248" s="74">
        <v>3</v>
      </c>
      <c r="B248" s="85">
        <v>2</v>
      </c>
      <c r="C248" s="85">
        <v>1</v>
      </c>
      <c r="D248" s="85">
        <v>1</v>
      </c>
      <c r="E248" s="85">
        <v>3</v>
      </c>
      <c r="F248" s="93"/>
      <c r="G248" s="78" t="s">
        <v>173</v>
      </c>
      <c r="H248" s="45">
        <v>214</v>
      </c>
      <c r="I248" s="109">
        <f>SUM(I249:I250)</f>
        <v>0</v>
      </c>
      <c r="J248" s="109">
        <f>SUM(J249:J250)</f>
        <v>0</v>
      </c>
      <c r="K248" s="109">
        <f>SUM(K249:K250)</f>
        <v>0</v>
      </c>
      <c r="L248" s="109">
        <f>SUM(L249:L250)</f>
        <v>0</v>
      </c>
      <c r="M248"/>
    </row>
    <row r="249" spans="1:13" ht="29.25" hidden="1" customHeight="1">
      <c r="A249" s="74">
        <v>3</v>
      </c>
      <c r="B249" s="85">
        <v>2</v>
      </c>
      <c r="C249" s="85">
        <v>1</v>
      </c>
      <c r="D249" s="85">
        <v>1</v>
      </c>
      <c r="E249" s="85">
        <v>3</v>
      </c>
      <c r="F249" s="86">
        <v>1</v>
      </c>
      <c r="G249" s="78" t="s">
        <v>174</v>
      </c>
      <c r="H249" s="45">
        <v>215</v>
      </c>
      <c r="I249" s="113">
        <v>0</v>
      </c>
      <c r="J249" s="113">
        <v>0</v>
      </c>
      <c r="K249" s="113">
        <v>0</v>
      </c>
      <c r="L249" s="113">
        <v>0</v>
      </c>
      <c r="M249"/>
    </row>
    <row r="250" spans="1:13" ht="25.5" hidden="1" customHeight="1">
      <c r="A250" s="74">
        <v>3</v>
      </c>
      <c r="B250" s="85">
        <v>2</v>
      </c>
      <c r="C250" s="85">
        <v>1</v>
      </c>
      <c r="D250" s="85">
        <v>1</v>
      </c>
      <c r="E250" s="85">
        <v>3</v>
      </c>
      <c r="F250" s="86">
        <v>2</v>
      </c>
      <c r="G250" s="78" t="s">
        <v>175</v>
      </c>
      <c r="H250" s="45">
        <v>216</v>
      </c>
      <c r="I250" s="113">
        <v>0</v>
      </c>
      <c r="J250" s="113">
        <v>0</v>
      </c>
      <c r="K250" s="113">
        <v>0</v>
      </c>
      <c r="L250" s="113">
        <v>0</v>
      </c>
      <c r="M250"/>
    </row>
    <row r="251" spans="1:13" ht="27" hidden="1" customHeight="1">
      <c r="A251" s="60">
        <v>3</v>
      </c>
      <c r="B251" s="61">
        <v>2</v>
      </c>
      <c r="C251" s="61">
        <v>1</v>
      </c>
      <c r="D251" s="61">
        <v>2</v>
      </c>
      <c r="E251" s="61"/>
      <c r="F251" s="62"/>
      <c r="G251" s="52" t="s">
        <v>176</v>
      </c>
      <c r="H251" s="45">
        <v>217</v>
      </c>
      <c r="I251" s="109">
        <f>I252</f>
        <v>0</v>
      </c>
      <c r="J251" s="109">
        <f>J252</f>
        <v>0</v>
      </c>
      <c r="K251" s="109">
        <f>K252</f>
        <v>0</v>
      </c>
      <c r="L251" s="109">
        <f>L252</f>
        <v>0</v>
      </c>
      <c r="M251"/>
    </row>
    <row r="252" spans="1:13" ht="27.7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2"/>
      <c r="G252" s="52" t="s">
        <v>176</v>
      </c>
      <c r="H252" s="45">
        <v>218</v>
      </c>
      <c r="I252" s="109">
        <f>SUM(I253:I254)</f>
        <v>0</v>
      </c>
      <c r="J252" s="132">
        <f>SUM(J253:J254)</f>
        <v>0</v>
      </c>
      <c r="K252" s="110">
        <f>SUM(K253:K254)</f>
        <v>0</v>
      </c>
      <c r="L252" s="110">
        <f>SUM(L253:L254)</f>
        <v>0</v>
      </c>
      <c r="M252"/>
    </row>
    <row r="253" spans="1:13" ht="27" hidden="1" customHeight="1">
      <c r="A253" s="74">
        <v>3</v>
      </c>
      <c r="B253" s="84">
        <v>2</v>
      </c>
      <c r="C253" s="85">
        <v>1</v>
      </c>
      <c r="D253" s="85">
        <v>2</v>
      </c>
      <c r="E253" s="85">
        <v>1</v>
      </c>
      <c r="F253" s="86">
        <v>1</v>
      </c>
      <c r="G253" s="78" t="s">
        <v>177</v>
      </c>
      <c r="H253" s="45">
        <v>219</v>
      </c>
      <c r="I253" s="113">
        <v>0</v>
      </c>
      <c r="J253" s="113">
        <v>0</v>
      </c>
      <c r="K253" s="113">
        <v>0</v>
      </c>
      <c r="L253" s="113"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2</v>
      </c>
      <c r="E254" s="61">
        <v>1</v>
      </c>
      <c r="F254" s="62">
        <v>2</v>
      </c>
      <c r="G254" s="52" t="s">
        <v>178</v>
      </c>
      <c r="H254" s="45">
        <v>220</v>
      </c>
      <c r="I254" s="113">
        <v>0</v>
      </c>
      <c r="J254" s="113">
        <v>0</v>
      </c>
      <c r="K254" s="113">
        <v>0</v>
      </c>
      <c r="L254" s="113">
        <v>0</v>
      </c>
      <c r="M254"/>
    </row>
    <row r="255" spans="1:13" ht="26.25" hidden="1" customHeight="1">
      <c r="A255" s="49">
        <v>3</v>
      </c>
      <c r="B255" s="48">
        <v>2</v>
      </c>
      <c r="C255" s="48">
        <v>1</v>
      </c>
      <c r="D255" s="48">
        <v>3</v>
      </c>
      <c r="E255" s="48"/>
      <c r="F255" s="50"/>
      <c r="G255" s="56" t="s">
        <v>179</v>
      </c>
      <c r="H255" s="45">
        <v>221</v>
      </c>
      <c r="I255" s="118">
        <f>I256</f>
        <v>0</v>
      </c>
      <c r="J255" s="119">
        <f>J256</f>
        <v>0</v>
      </c>
      <c r="K255" s="120">
        <f>K256</f>
        <v>0</v>
      </c>
      <c r="L255" s="120">
        <f>L256</f>
        <v>0</v>
      </c>
      <c r="M255"/>
    </row>
    <row r="256" spans="1:13" ht="29.2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2"/>
      <c r="G256" s="56" t="s">
        <v>179</v>
      </c>
      <c r="H256" s="45">
        <v>222</v>
      </c>
      <c r="I256" s="109">
        <f>I257+I258</f>
        <v>0</v>
      </c>
      <c r="J256" s="109">
        <f>J257+J258</f>
        <v>0</v>
      </c>
      <c r="K256" s="109">
        <f>K257+K258</f>
        <v>0</v>
      </c>
      <c r="L256" s="109">
        <f>L257+L258</f>
        <v>0</v>
      </c>
      <c r="M256"/>
    </row>
    <row r="257" spans="1:13" ht="30" hidden="1" customHeight="1">
      <c r="A257" s="60">
        <v>3</v>
      </c>
      <c r="B257" s="61">
        <v>2</v>
      </c>
      <c r="C257" s="61">
        <v>1</v>
      </c>
      <c r="D257" s="61">
        <v>3</v>
      </c>
      <c r="E257" s="61">
        <v>1</v>
      </c>
      <c r="F257" s="62">
        <v>1</v>
      </c>
      <c r="G257" s="52" t="s">
        <v>180</v>
      </c>
      <c r="H257" s="45">
        <v>223</v>
      </c>
      <c r="I257" s="113">
        <v>0</v>
      </c>
      <c r="J257" s="113">
        <v>0</v>
      </c>
      <c r="K257" s="113">
        <v>0</v>
      </c>
      <c r="L257" s="113">
        <v>0</v>
      </c>
      <c r="M257"/>
    </row>
    <row r="258" spans="1:13" ht="27.75" hidden="1" customHeight="1">
      <c r="A258" s="60">
        <v>3</v>
      </c>
      <c r="B258" s="61">
        <v>2</v>
      </c>
      <c r="C258" s="61">
        <v>1</v>
      </c>
      <c r="D258" s="61">
        <v>3</v>
      </c>
      <c r="E258" s="61">
        <v>1</v>
      </c>
      <c r="F258" s="62">
        <v>2</v>
      </c>
      <c r="G258" s="52" t="s">
        <v>181</v>
      </c>
      <c r="H258" s="45">
        <v>224</v>
      </c>
      <c r="I258" s="131">
        <v>0</v>
      </c>
      <c r="J258" s="128">
        <v>0</v>
      </c>
      <c r="K258" s="131">
        <v>0</v>
      </c>
      <c r="L258" s="131">
        <v>0</v>
      </c>
      <c r="M258"/>
    </row>
    <row r="259" spans="1:13" ht="26.25" hidden="1" customHeight="1">
      <c r="A259" s="60">
        <v>3</v>
      </c>
      <c r="B259" s="61">
        <v>2</v>
      </c>
      <c r="C259" s="61">
        <v>1</v>
      </c>
      <c r="D259" s="61">
        <v>4</v>
      </c>
      <c r="E259" s="61"/>
      <c r="F259" s="62"/>
      <c r="G259" s="52" t="s">
        <v>182</v>
      </c>
      <c r="H259" s="45">
        <v>225</v>
      </c>
      <c r="I259" s="109">
        <f>I260</f>
        <v>0</v>
      </c>
      <c r="J259" s="110">
        <f>J260</f>
        <v>0</v>
      </c>
      <c r="K259" s="109">
        <f>K260</f>
        <v>0</v>
      </c>
      <c r="L259" s="110">
        <f>L260</f>
        <v>0</v>
      </c>
      <c r="M259"/>
    </row>
    <row r="260" spans="1:13" ht="27.75" hidden="1" customHeight="1">
      <c r="A260" s="49">
        <v>3</v>
      </c>
      <c r="B260" s="48">
        <v>2</v>
      </c>
      <c r="C260" s="48">
        <v>1</v>
      </c>
      <c r="D260" s="48">
        <v>4</v>
      </c>
      <c r="E260" s="48">
        <v>1</v>
      </c>
      <c r="F260" s="50"/>
      <c r="G260" s="56" t="s">
        <v>182</v>
      </c>
      <c r="H260" s="45">
        <v>226</v>
      </c>
      <c r="I260" s="118">
        <f>SUM(I261:I262)</f>
        <v>0</v>
      </c>
      <c r="J260" s="119">
        <f>SUM(J261:J262)</f>
        <v>0</v>
      </c>
      <c r="K260" s="120">
        <f>SUM(K261:K262)</f>
        <v>0</v>
      </c>
      <c r="L260" s="120">
        <f>SUM(L261:L262)</f>
        <v>0</v>
      </c>
      <c r="M260"/>
    </row>
    <row r="261" spans="1:13" ht="25.5" hidden="1" customHeight="1">
      <c r="A261" s="60">
        <v>3</v>
      </c>
      <c r="B261" s="61">
        <v>2</v>
      </c>
      <c r="C261" s="61">
        <v>1</v>
      </c>
      <c r="D261" s="61">
        <v>4</v>
      </c>
      <c r="E261" s="61">
        <v>1</v>
      </c>
      <c r="F261" s="62">
        <v>1</v>
      </c>
      <c r="G261" s="52" t="s">
        <v>183</v>
      </c>
      <c r="H261" s="45">
        <v>227</v>
      </c>
      <c r="I261" s="113">
        <v>0</v>
      </c>
      <c r="J261" s="113">
        <v>0</v>
      </c>
      <c r="K261" s="113">
        <v>0</v>
      </c>
      <c r="L261" s="113">
        <v>0</v>
      </c>
      <c r="M261"/>
    </row>
    <row r="262" spans="1:13" ht="27.75" hidden="1" customHeight="1">
      <c r="A262" s="60">
        <v>3</v>
      </c>
      <c r="B262" s="61">
        <v>2</v>
      </c>
      <c r="C262" s="61">
        <v>1</v>
      </c>
      <c r="D262" s="61">
        <v>4</v>
      </c>
      <c r="E262" s="61">
        <v>1</v>
      </c>
      <c r="F262" s="62">
        <v>2</v>
      </c>
      <c r="G262" s="52" t="s">
        <v>184</v>
      </c>
      <c r="H262" s="45">
        <v>228</v>
      </c>
      <c r="I262" s="113">
        <v>0</v>
      </c>
      <c r="J262" s="113">
        <v>0</v>
      </c>
      <c r="K262" s="113">
        <v>0</v>
      </c>
      <c r="L262" s="113">
        <v>0</v>
      </c>
      <c r="M262"/>
    </row>
    <row r="263" spans="1:13" hidden="1">
      <c r="A263" s="60">
        <v>3</v>
      </c>
      <c r="B263" s="61">
        <v>2</v>
      </c>
      <c r="C263" s="61">
        <v>1</v>
      </c>
      <c r="D263" s="61">
        <v>5</v>
      </c>
      <c r="E263" s="61"/>
      <c r="F263" s="62"/>
      <c r="G263" s="52" t="s">
        <v>185</v>
      </c>
      <c r="H263" s="45">
        <v>229</v>
      </c>
      <c r="I263" s="109">
        <f t="shared" ref="I263:L264" si="26">I264</f>
        <v>0</v>
      </c>
      <c r="J263" s="132">
        <f t="shared" si="26"/>
        <v>0</v>
      </c>
      <c r="K263" s="110">
        <f t="shared" si="26"/>
        <v>0</v>
      </c>
      <c r="L263" s="110">
        <f t="shared" si="26"/>
        <v>0</v>
      </c>
    </row>
    <row r="264" spans="1:13" ht="29.25" hidden="1" customHeight="1">
      <c r="A264" s="60">
        <v>3</v>
      </c>
      <c r="B264" s="61">
        <v>2</v>
      </c>
      <c r="C264" s="61">
        <v>1</v>
      </c>
      <c r="D264" s="61">
        <v>5</v>
      </c>
      <c r="E264" s="61">
        <v>1</v>
      </c>
      <c r="F264" s="62"/>
      <c r="G264" s="52" t="s">
        <v>185</v>
      </c>
      <c r="H264" s="45">
        <v>230</v>
      </c>
      <c r="I264" s="110">
        <f t="shared" si="26"/>
        <v>0</v>
      </c>
      <c r="J264" s="132">
        <f t="shared" si="26"/>
        <v>0</v>
      </c>
      <c r="K264" s="110">
        <f t="shared" si="26"/>
        <v>0</v>
      </c>
      <c r="L264" s="110">
        <f t="shared" si="26"/>
        <v>0</v>
      </c>
      <c r="M264"/>
    </row>
    <row r="265" spans="1:13" hidden="1">
      <c r="A265" s="84">
        <v>3</v>
      </c>
      <c r="B265" s="85">
        <v>2</v>
      </c>
      <c r="C265" s="85">
        <v>1</v>
      </c>
      <c r="D265" s="85">
        <v>5</v>
      </c>
      <c r="E265" s="85">
        <v>1</v>
      </c>
      <c r="F265" s="86">
        <v>1</v>
      </c>
      <c r="G265" s="52" t="s">
        <v>185</v>
      </c>
      <c r="H265" s="45">
        <v>231</v>
      </c>
      <c r="I265" s="131">
        <v>0</v>
      </c>
      <c r="J265" s="131">
        <v>0</v>
      </c>
      <c r="K265" s="131">
        <v>0</v>
      </c>
      <c r="L265" s="131">
        <v>0</v>
      </c>
    </row>
    <row r="266" spans="1:13" hidden="1">
      <c r="A266" s="60">
        <v>3</v>
      </c>
      <c r="B266" s="61">
        <v>2</v>
      </c>
      <c r="C266" s="61">
        <v>1</v>
      </c>
      <c r="D266" s="61">
        <v>6</v>
      </c>
      <c r="E266" s="61"/>
      <c r="F266" s="62"/>
      <c r="G266" s="52" t="s">
        <v>186</v>
      </c>
      <c r="H266" s="45">
        <v>232</v>
      </c>
      <c r="I266" s="109">
        <f t="shared" ref="I266:L267" si="27">I267</f>
        <v>0</v>
      </c>
      <c r="J266" s="132">
        <f t="shared" si="27"/>
        <v>0</v>
      </c>
      <c r="K266" s="110">
        <f t="shared" si="27"/>
        <v>0</v>
      </c>
      <c r="L266" s="110">
        <f t="shared" si="27"/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6</v>
      </c>
      <c r="E267" s="61">
        <v>1</v>
      </c>
      <c r="F267" s="62"/>
      <c r="G267" s="52" t="s">
        <v>186</v>
      </c>
      <c r="H267" s="45">
        <v>233</v>
      </c>
      <c r="I267" s="109">
        <f t="shared" si="27"/>
        <v>0</v>
      </c>
      <c r="J267" s="132">
        <f t="shared" si="27"/>
        <v>0</v>
      </c>
      <c r="K267" s="110">
        <f t="shared" si="27"/>
        <v>0</v>
      </c>
      <c r="L267" s="110">
        <f t="shared" si="27"/>
        <v>0</v>
      </c>
    </row>
    <row r="268" spans="1:13" ht="24" hidden="1" customHeight="1">
      <c r="A268" s="49">
        <v>3</v>
      </c>
      <c r="B268" s="49">
        <v>2</v>
      </c>
      <c r="C268" s="61">
        <v>1</v>
      </c>
      <c r="D268" s="61">
        <v>6</v>
      </c>
      <c r="E268" s="61">
        <v>1</v>
      </c>
      <c r="F268" s="62">
        <v>1</v>
      </c>
      <c r="G268" s="52" t="s">
        <v>186</v>
      </c>
      <c r="H268" s="45">
        <v>234</v>
      </c>
      <c r="I268" s="131">
        <v>0</v>
      </c>
      <c r="J268" s="131">
        <v>0</v>
      </c>
      <c r="K268" s="131">
        <v>0</v>
      </c>
      <c r="L268" s="131">
        <v>0</v>
      </c>
      <c r="M268"/>
    </row>
    <row r="269" spans="1:13" ht="27.75" hidden="1" customHeight="1">
      <c r="A269" s="60">
        <v>3</v>
      </c>
      <c r="B269" s="60">
        <v>2</v>
      </c>
      <c r="C269" s="61">
        <v>1</v>
      </c>
      <c r="D269" s="61">
        <v>7</v>
      </c>
      <c r="E269" s="61"/>
      <c r="F269" s="62"/>
      <c r="G269" s="52" t="s">
        <v>187</v>
      </c>
      <c r="H269" s="45">
        <v>235</v>
      </c>
      <c r="I269" s="109">
        <f>I270</f>
        <v>0</v>
      </c>
      <c r="J269" s="132">
        <f>J270</f>
        <v>0</v>
      </c>
      <c r="K269" s="110">
        <f>K270</f>
        <v>0</v>
      </c>
      <c r="L269" s="110">
        <f>L270</f>
        <v>0</v>
      </c>
      <c r="M269"/>
    </row>
    <row r="270" spans="1:13" hidden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2"/>
      <c r="G270" s="52" t="s">
        <v>187</v>
      </c>
      <c r="H270" s="45">
        <v>236</v>
      </c>
      <c r="I270" s="109">
        <f>I271+I272</f>
        <v>0</v>
      </c>
      <c r="J270" s="109">
        <f>J271+J272</f>
        <v>0</v>
      </c>
      <c r="K270" s="109">
        <f>K271+K272</f>
        <v>0</v>
      </c>
      <c r="L270" s="109">
        <f>L271+L272</f>
        <v>0</v>
      </c>
    </row>
    <row r="271" spans="1:13" ht="27" hidden="1" customHeight="1">
      <c r="A271" s="60">
        <v>3</v>
      </c>
      <c r="B271" s="61">
        <v>2</v>
      </c>
      <c r="C271" s="61">
        <v>1</v>
      </c>
      <c r="D271" s="61">
        <v>7</v>
      </c>
      <c r="E271" s="61">
        <v>1</v>
      </c>
      <c r="F271" s="62">
        <v>1</v>
      </c>
      <c r="G271" s="52" t="s">
        <v>188</v>
      </c>
      <c r="H271" s="45">
        <v>237</v>
      </c>
      <c r="I271" s="112">
        <v>0</v>
      </c>
      <c r="J271" s="113">
        <v>0</v>
      </c>
      <c r="K271" s="113">
        <v>0</v>
      </c>
      <c r="L271" s="113">
        <v>0</v>
      </c>
      <c r="M271"/>
    </row>
    <row r="272" spans="1:13" ht="24.75" hidden="1" customHeight="1">
      <c r="A272" s="60">
        <v>3</v>
      </c>
      <c r="B272" s="61">
        <v>2</v>
      </c>
      <c r="C272" s="61">
        <v>1</v>
      </c>
      <c r="D272" s="61">
        <v>7</v>
      </c>
      <c r="E272" s="61">
        <v>1</v>
      </c>
      <c r="F272" s="62">
        <v>2</v>
      </c>
      <c r="G272" s="52" t="s">
        <v>189</v>
      </c>
      <c r="H272" s="45">
        <v>238</v>
      </c>
      <c r="I272" s="113">
        <v>0</v>
      </c>
      <c r="J272" s="113">
        <v>0</v>
      </c>
      <c r="K272" s="113">
        <v>0</v>
      </c>
      <c r="L272" s="113">
        <v>0</v>
      </c>
      <c r="M272"/>
    </row>
    <row r="273" spans="1:13" ht="38.25" hidden="1" customHeight="1">
      <c r="A273" s="60">
        <v>3</v>
      </c>
      <c r="B273" s="61">
        <v>2</v>
      </c>
      <c r="C273" s="61">
        <v>2</v>
      </c>
      <c r="D273" s="94"/>
      <c r="E273" s="94"/>
      <c r="F273" s="95"/>
      <c r="G273" s="52" t="s">
        <v>190</v>
      </c>
      <c r="H273" s="45">
        <v>239</v>
      </c>
      <c r="I273" s="109">
        <f>SUM(I274+I283+I287+I291+I295+I298+I301)</f>
        <v>0</v>
      </c>
      <c r="J273" s="132">
        <f>SUM(J274+J283+J287+J291+J295+J298+J301)</f>
        <v>0</v>
      </c>
      <c r="K273" s="110">
        <f>SUM(K274+K283+K287+K291+K295+K298+K301)</f>
        <v>0</v>
      </c>
      <c r="L273" s="110">
        <f>SUM(L274+L283+L287+L291+L295+L298+L301)</f>
        <v>0</v>
      </c>
      <c r="M273"/>
    </row>
    <row r="274" spans="1:13" hidden="1">
      <c r="A274" s="60">
        <v>3</v>
      </c>
      <c r="B274" s="61">
        <v>2</v>
      </c>
      <c r="C274" s="61">
        <v>2</v>
      </c>
      <c r="D274" s="61">
        <v>1</v>
      </c>
      <c r="E274" s="61"/>
      <c r="F274" s="62"/>
      <c r="G274" s="52" t="s">
        <v>191</v>
      </c>
      <c r="H274" s="45">
        <v>240</v>
      </c>
      <c r="I274" s="109">
        <f>I275</f>
        <v>0</v>
      </c>
      <c r="J274" s="109">
        <f>J275</f>
        <v>0</v>
      </c>
      <c r="K274" s="109">
        <f>K275</f>
        <v>0</v>
      </c>
      <c r="L274" s="109">
        <f>L275</f>
        <v>0</v>
      </c>
    </row>
    <row r="275" spans="1:13" hidden="1">
      <c r="A275" s="59">
        <v>3</v>
      </c>
      <c r="B275" s="60">
        <v>2</v>
      </c>
      <c r="C275" s="61">
        <v>2</v>
      </c>
      <c r="D275" s="61">
        <v>1</v>
      </c>
      <c r="E275" s="61">
        <v>1</v>
      </c>
      <c r="F275" s="62"/>
      <c r="G275" s="52" t="s">
        <v>169</v>
      </c>
      <c r="H275" s="45">
        <v>241</v>
      </c>
      <c r="I275" s="109">
        <f>SUM(I276)</f>
        <v>0</v>
      </c>
      <c r="J275" s="109">
        <f>SUM(J276)</f>
        <v>0</v>
      </c>
      <c r="K275" s="109">
        <f>SUM(K276)</f>
        <v>0</v>
      </c>
      <c r="L275" s="109">
        <f>SUM(L276)</f>
        <v>0</v>
      </c>
    </row>
    <row r="276" spans="1:13" hidden="1">
      <c r="A276" s="59">
        <v>3</v>
      </c>
      <c r="B276" s="60">
        <v>2</v>
      </c>
      <c r="C276" s="61">
        <v>2</v>
      </c>
      <c r="D276" s="61">
        <v>1</v>
      </c>
      <c r="E276" s="61">
        <v>1</v>
      </c>
      <c r="F276" s="62">
        <v>1</v>
      </c>
      <c r="G276" s="52" t="s">
        <v>169</v>
      </c>
      <c r="H276" s="45">
        <v>242</v>
      </c>
      <c r="I276" s="113">
        <v>0</v>
      </c>
      <c r="J276" s="113">
        <v>0</v>
      </c>
      <c r="K276" s="113">
        <v>0</v>
      </c>
      <c r="L276" s="113">
        <v>0</v>
      </c>
    </row>
    <row r="277" spans="1:13" ht="24" hidden="1" customHeight="1">
      <c r="A277" s="59">
        <v>3</v>
      </c>
      <c r="B277" s="60">
        <v>2</v>
      </c>
      <c r="C277" s="61">
        <v>2</v>
      </c>
      <c r="D277" s="61">
        <v>1</v>
      </c>
      <c r="E277" s="61">
        <v>2</v>
      </c>
      <c r="F277" s="62"/>
      <c r="G277" s="52" t="s">
        <v>192</v>
      </c>
      <c r="H277" s="45">
        <v>243</v>
      </c>
      <c r="I277" s="109">
        <f>SUM(I278:I279)</f>
        <v>0</v>
      </c>
      <c r="J277" s="109">
        <f>SUM(J278:J279)</f>
        <v>0</v>
      </c>
      <c r="K277" s="109">
        <f>SUM(K278:K279)</f>
        <v>0</v>
      </c>
      <c r="L277" s="109">
        <f>SUM(L278:L279)</f>
        <v>0</v>
      </c>
      <c r="M277"/>
    </row>
    <row r="278" spans="1:13" ht="24" hidden="1" customHeight="1">
      <c r="A278" s="59">
        <v>3</v>
      </c>
      <c r="B278" s="60">
        <v>2</v>
      </c>
      <c r="C278" s="61">
        <v>2</v>
      </c>
      <c r="D278" s="61">
        <v>1</v>
      </c>
      <c r="E278" s="61">
        <v>2</v>
      </c>
      <c r="F278" s="62">
        <v>1</v>
      </c>
      <c r="G278" s="52" t="s">
        <v>171</v>
      </c>
      <c r="H278" s="45">
        <v>244</v>
      </c>
      <c r="I278" s="113">
        <v>0</v>
      </c>
      <c r="J278" s="112">
        <v>0</v>
      </c>
      <c r="K278" s="113">
        <v>0</v>
      </c>
      <c r="L278" s="113">
        <v>0</v>
      </c>
      <c r="M278"/>
    </row>
    <row r="279" spans="1:13" ht="32.25" hidden="1" customHeight="1">
      <c r="A279" s="59">
        <v>3</v>
      </c>
      <c r="B279" s="60">
        <v>2</v>
      </c>
      <c r="C279" s="61">
        <v>2</v>
      </c>
      <c r="D279" s="61">
        <v>1</v>
      </c>
      <c r="E279" s="61">
        <v>2</v>
      </c>
      <c r="F279" s="62">
        <v>2</v>
      </c>
      <c r="G279" s="52" t="s">
        <v>172</v>
      </c>
      <c r="H279" s="45">
        <v>245</v>
      </c>
      <c r="I279" s="113">
        <v>0</v>
      </c>
      <c r="J279" s="112">
        <v>0</v>
      </c>
      <c r="K279" s="113">
        <v>0</v>
      </c>
      <c r="L279" s="113">
        <v>0</v>
      </c>
      <c r="M279"/>
    </row>
    <row r="280" spans="1:13" ht="27" hidden="1" customHeight="1">
      <c r="A280" s="59">
        <v>3</v>
      </c>
      <c r="B280" s="60">
        <v>2</v>
      </c>
      <c r="C280" s="61">
        <v>2</v>
      </c>
      <c r="D280" s="61">
        <v>1</v>
      </c>
      <c r="E280" s="61">
        <v>3</v>
      </c>
      <c r="F280" s="62"/>
      <c r="G280" s="52" t="s">
        <v>173</v>
      </c>
      <c r="H280" s="45">
        <v>246</v>
      </c>
      <c r="I280" s="109">
        <f>SUM(I281:I282)</f>
        <v>0</v>
      </c>
      <c r="J280" s="109">
        <f>SUM(J281:J282)</f>
        <v>0</v>
      </c>
      <c r="K280" s="109">
        <f>SUM(K281:K282)</f>
        <v>0</v>
      </c>
      <c r="L280" s="109">
        <f>SUM(L281:L282)</f>
        <v>0</v>
      </c>
      <c r="M280"/>
    </row>
    <row r="281" spans="1:13" ht="27.75" hidden="1" customHeight="1">
      <c r="A281" s="59">
        <v>3</v>
      </c>
      <c r="B281" s="60">
        <v>2</v>
      </c>
      <c r="C281" s="61">
        <v>2</v>
      </c>
      <c r="D281" s="61">
        <v>1</v>
      </c>
      <c r="E281" s="61">
        <v>3</v>
      </c>
      <c r="F281" s="62">
        <v>1</v>
      </c>
      <c r="G281" s="52" t="s">
        <v>174</v>
      </c>
      <c r="H281" s="45">
        <v>247</v>
      </c>
      <c r="I281" s="113">
        <v>0</v>
      </c>
      <c r="J281" s="112">
        <v>0</v>
      </c>
      <c r="K281" s="113">
        <v>0</v>
      </c>
      <c r="L281" s="113">
        <v>0</v>
      </c>
      <c r="M281"/>
    </row>
    <row r="282" spans="1:13" ht="27" hidden="1" customHeight="1">
      <c r="A282" s="59">
        <v>3</v>
      </c>
      <c r="B282" s="60">
        <v>2</v>
      </c>
      <c r="C282" s="61">
        <v>2</v>
      </c>
      <c r="D282" s="61">
        <v>1</v>
      </c>
      <c r="E282" s="61">
        <v>3</v>
      </c>
      <c r="F282" s="62">
        <v>2</v>
      </c>
      <c r="G282" s="52" t="s">
        <v>193</v>
      </c>
      <c r="H282" s="45">
        <v>248</v>
      </c>
      <c r="I282" s="113">
        <v>0</v>
      </c>
      <c r="J282" s="112">
        <v>0</v>
      </c>
      <c r="K282" s="113">
        <v>0</v>
      </c>
      <c r="L282" s="113">
        <v>0</v>
      </c>
      <c r="M282"/>
    </row>
    <row r="283" spans="1:13" ht="25.5" hidden="1" customHeight="1">
      <c r="A283" s="59">
        <v>3</v>
      </c>
      <c r="B283" s="60">
        <v>2</v>
      </c>
      <c r="C283" s="61">
        <v>2</v>
      </c>
      <c r="D283" s="61">
        <v>2</v>
      </c>
      <c r="E283" s="61"/>
      <c r="F283" s="62"/>
      <c r="G283" s="52" t="s">
        <v>194</v>
      </c>
      <c r="H283" s="45">
        <v>249</v>
      </c>
      <c r="I283" s="109">
        <f>I284</f>
        <v>0</v>
      </c>
      <c r="J283" s="110">
        <f>J284</f>
        <v>0</v>
      </c>
      <c r="K283" s="109">
        <f>K284</f>
        <v>0</v>
      </c>
      <c r="L283" s="110">
        <f>L284</f>
        <v>0</v>
      </c>
      <c r="M283"/>
    </row>
    <row r="284" spans="1:13" ht="32.25" hidden="1" customHeight="1">
      <c r="A284" s="60">
        <v>3</v>
      </c>
      <c r="B284" s="61">
        <v>2</v>
      </c>
      <c r="C284" s="48">
        <v>2</v>
      </c>
      <c r="D284" s="48">
        <v>2</v>
      </c>
      <c r="E284" s="48">
        <v>1</v>
      </c>
      <c r="F284" s="50"/>
      <c r="G284" s="52" t="s">
        <v>194</v>
      </c>
      <c r="H284" s="45">
        <v>250</v>
      </c>
      <c r="I284" s="118">
        <f>SUM(I285:I286)</f>
        <v>0</v>
      </c>
      <c r="J284" s="119">
        <f>SUM(J285:J286)</f>
        <v>0</v>
      </c>
      <c r="K284" s="120">
        <f>SUM(K285:K286)</f>
        <v>0</v>
      </c>
      <c r="L284" s="120">
        <f>SUM(L285:L286)</f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2</v>
      </c>
      <c r="E285" s="61">
        <v>1</v>
      </c>
      <c r="F285" s="62">
        <v>1</v>
      </c>
      <c r="G285" s="52" t="s">
        <v>195</v>
      </c>
      <c r="H285" s="45">
        <v>251</v>
      </c>
      <c r="I285" s="113">
        <v>0</v>
      </c>
      <c r="J285" s="113">
        <v>0</v>
      </c>
      <c r="K285" s="113">
        <v>0</v>
      </c>
      <c r="L285" s="113">
        <v>0</v>
      </c>
      <c r="M285"/>
    </row>
    <row r="286" spans="1:13" ht="25.5" hidden="1" customHeight="1">
      <c r="A286" s="60">
        <v>3</v>
      </c>
      <c r="B286" s="61">
        <v>2</v>
      </c>
      <c r="C286" s="61">
        <v>2</v>
      </c>
      <c r="D286" s="61">
        <v>2</v>
      </c>
      <c r="E286" s="61">
        <v>1</v>
      </c>
      <c r="F286" s="62">
        <v>2</v>
      </c>
      <c r="G286" s="59" t="s">
        <v>196</v>
      </c>
      <c r="H286" s="45">
        <v>252</v>
      </c>
      <c r="I286" s="113">
        <v>0</v>
      </c>
      <c r="J286" s="113">
        <v>0</v>
      </c>
      <c r="K286" s="113">
        <v>0</v>
      </c>
      <c r="L286" s="113">
        <v>0</v>
      </c>
      <c r="M286"/>
    </row>
    <row r="287" spans="1:13" ht="25.5" hidden="1" customHeight="1">
      <c r="A287" s="60">
        <v>3</v>
      </c>
      <c r="B287" s="61">
        <v>2</v>
      </c>
      <c r="C287" s="61">
        <v>2</v>
      </c>
      <c r="D287" s="61">
        <v>3</v>
      </c>
      <c r="E287" s="61"/>
      <c r="F287" s="62"/>
      <c r="G287" s="52" t="s">
        <v>197</v>
      </c>
      <c r="H287" s="45">
        <v>253</v>
      </c>
      <c r="I287" s="109">
        <f>I288</f>
        <v>0</v>
      </c>
      <c r="J287" s="132">
        <f>J288</f>
        <v>0</v>
      </c>
      <c r="K287" s="110">
        <f>K288</f>
        <v>0</v>
      </c>
      <c r="L287" s="110">
        <f>L288</f>
        <v>0</v>
      </c>
      <c r="M287"/>
    </row>
    <row r="288" spans="1:13" ht="30" hidden="1" customHeight="1">
      <c r="A288" s="49">
        <v>3</v>
      </c>
      <c r="B288" s="61">
        <v>2</v>
      </c>
      <c r="C288" s="61">
        <v>2</v>
      </c>
      <c r="D288" s="61">
        <v>3</v>
      </c>
      <c r="E288" s="61">
        <v>1</v>
      </c>
      <c r="F288" s="62"/>
      <c r="G288" s="52" t="s">
        <v>197</v>
      </c>
      <c r="H288" s="45">
        <v>254</v>
      </c>
      <c r="I288" s="109">
        <f>I289+I290</f>
        <v>0</v>
      </c>
      <c r="J288" s="109">
        <f>J289+J290</f>
        <v>0</v>
      </c>
      <c r="K288" s="109">
        <f>K289+K290</f>
        <v>0</v>
      </c>
      <c r="L288" s="109">
        <f>L289+L290</f>
        <v>0</v>
      </c>
      <c r="M288"/>
    </row>
    <row r="289" spans="1:13" ht="31.5" hidden="1" customHeight="1">
      <c r="A289" s="49">
        <v>3</v>
      </c>
      <c r="B289" s="61">
        <v>2</v>
      </c>
      <c r="C289" s="61">
        <v>2</v>
      </c>
      <c r="D289" s="61">
        <v>3</v>
      </c>
      <c r="E289" s="61">
        <v>1</v>
      </c>
      <c r="F289" s="62">
        <v>1</v>
      </c>
      <c r="G289" s="52" t="s">
        <v>198</v>
      </c>
      <c r="H289" s="45">
        <v>255</v>
      </c>
      <c r="I289" s="113">
        <v>0</v>
      </c>
      <c r="J289" s="113">
        <v>0</v>
      </c>
      <c r="K289" s="113">
        <v>0</v>
      </c>
      <c r="L289" s="113">
        <v>0</v>
      </c>
      <c r="M289"/>
    </row>
    <row r="290" spans="1:13" ht="25.5" hidden="1" customHeight="1">
      <c r="A290" s="49">
        <v>3</v>
      </c>
      <c r="B290" s="61">
        <v>2</v>
      </c>
      <c r="C290" s="61">
        <v>2</v>
      </c>
      <c r="D290" s="61">
        <v>3</v>
      </c>
      <c r="E290" s="61">
        <v>1</v>
      </c>
      <c r="F290" s="62">
        <v>2</v>
      </c>
      <c r="G290" s="52" t="s">
        <v>199</v>
      </c>
      <c r="H290" s="45">
        <v>256</v>
      </c>
      <c r="I290" s="113">
        <v>0</v>
      </c>
      <c r="J290" s="113">
        <v>0</v>
      </c>
      <c r="K290" s="113">
        <v>0</v>
      </c>
      <c r="L290" s="113">
        <v>0</v>
      </c>
      <c r="M290"/>
    </row>
    <row r="291" spans="1:13" ht="27" hidden="1" customHeight="1">
      <c r="A291" s="60">
        <v>3</v>
      </c>
      <c r="B291" s="61">
        <v>2</v>
      </c>
      <c r="C291" s="61">
        <v>2</v>
      </c>
      <c r="D291" s="61">
        <v>4</v>
      </c>
      <c r="E291" s="61"/>
      <c r="F291" s="62"/>
      <c r="G291" s="52" t="s">
        <v>200</v>
      </c>
      <c r="H291" s="45">
        <v>257</v>
      </c>
      <c r="I291" s="109">
        <f>I292</f>
        <v>0</v>
      </c>
      <c r="J291" s="132">
        <f>J292</f>
        <v>0</v>
      </c>
      <c r="K291" s="110">
        <f>K292</f>
        <v>0</v>
      </c>
      <c r="L291" s="110">
        <f>L292</f>
        <v>0</v>
      </c>
      <c r="M291"/>
    </row>
    <row r="292" spans="1:13" hidden="1">
      <c r="A292" s="60">
        <v>3</v>
      </c>
      <c r="B292" s="61">
        <v>2</v>
      </c>
      <c r="C292" s="61">
        <v>2</v>
      </c>
      <c r="D292" s="61">
        <v>4</v>
      </c>
      <c r="E292" s="61">
        <v>1</v>
      </c>
      <c r="F292" s="62"/>
      <c r="G292" s="52" t="s">
        <v>200</v>
      </c>
      <c r="H292" s="45">
        <v>258</v>
      </c>
      <c r="I292" s="109">
        <f>SUM(I293:I294)</f>
        <v>0</v>
      </c>
      <c r="J292" s="132">
        <f>SUM(J293:J294)</f>
        <v>0</v>
      </c>
      <c r="K292" s="110">
        <f>SUM(K293:K294)</f>
        <v>0</v>
      </c>
      <c r="L292" s="110">
        <f>SUM(L293:L294)</f>
        <v>0</v>
      </c>
    </row>
    <row r="293" spans="1:13" ht="30.75" hidden="1" customHeight="1">
      <c r="A293" s="60">
        <v>3</v>
      </c>
      <c r="B293" s="61">
        <v>2</v>
      </c>
      <c r="C293" s="61">
        <v>2</v>
      </c>
      <c r="D293" s="61">
        <v>4</v>
      </c>
      <c r="E293" s="61">
        <v>1</v>
      </c>
      <c r="F293" s="62">
        <v>1</v>
      </c>
      <c r="G293" s="52" t="s">
        <v>201</v>
      </c>
      <c r="H293" s="45">
        <v>259</v>
      </c>
      <c r="I293" s="113">
        <v>0</v>
      </c>
      <c r="J293" s="113">
        <v>0</v>
      </c>
      <c r="K293" s="113">
        <v>0</v>
      </c>
      <c r="L293" s="113">
        <v>0</v>
      </c>
      <c r="M293"/>
    </row>
    <row r="294" spans="1:13" ht="27.75" hidden="1" customHeight="1">
      <c r="A294" s="49">
        <v>3</v>
      </c>
      <c r="B294" s="48">
        <v>2</v>
      </c>
      <c r="C294" s="48">
        <v>2</v>
      </c>
      <c r="D294" s="48">
        <v>4</v>
      </c>
      <c r="E294" s="48">
        <v>1</v>
      </c>
      <c r="F294" s="50">
        <v>2</v>
      </c>
      <c r="G294" s="59" t="s">
        <v>202</v>
      </c>
      <c r="H294" s="45">
        <v>260</v>
      </c>
      <c r="I294" s="113">
        <v>0</v>
      </c>
      <c r="J294" s="113">
        <v>0</v>
      </c>
      <c r="K294" s="113">
        <v>0</v>
      </c>
      <c r="L294" s="113">
        <v>0</v>
      </c>
      <c r="M294"/>
    </row>
    <row r="295" spans="1:13" ht="28.5" hidden="1" customHeight="1">
      <c r="A295" s="60">
        <v>3</v>
      </c>
      <c r="B295" s="61">
        <v>2</v>
      </c>
      <c r="C295" s="61">
        <v>2</v>
      </c>
      <c r="D295" s="61">
        <v>5</v>
      </c>
      <c r="E295" s="61"/>
      <c r="F295" s="62"/>
      <c r="G295" s="52" t="s">
        <v>203</v>
      </c>
      <c r="H295" s="45">
        <v>261</v>
      </c>
      <c r="I295" s="109">
        <f t="shared" ref="I295:L296" si="28">I296</f>
        <v>0</v>
      </c>
      <c r="J295" s="132">
        <f t="shared" si="28"/>
        <v>0</v>
      </c>
      <c r="K295" s="110">
        <f t="shared" si="28"/>
        <v>0</v>
      </c>
      <c r="L295" s="110">
        <f t="shared" si="28"/>
        <v>0</v>
      </c>
      <c r="M295"/>
    </row>
    <row r="296" spans="1:13" ht="26.25" hidden="1" customHeight="1">
      <c r="A296" s="60">
        <v>3</v>
      </c>
      <c r="B296" s="61">
        <v>2</v>
      </c>
      <c r="C296" s="61">
        <v>2</v>
      </c>
      <c r="D296" s="61">
        <v>5</v>
      </c>
      <c r="E296" s="61">
        <v>1</v>
      </c>
      <c r="F296" s="62"/>
      <c r="G296" s="52" t="s">
        <v>203</v>
      </c>
      <c r="H296" s="45">
        <v>262</v>
      </c>
      <c r="I296" s="109">
        <f t="shared" si="28"/>
        <v>0</v>
      </c>
      <c r="J296" s="132">
        <f t="shared" si="28"/>
        <v>0</v>
      </c>
      <c r="K296" s="110">
        <f t="shared" si="28"/>
        <v>0</v>
      </c>
      <c r="L296" s="110">
        <f t="shared" si="28"/>
        <v>0</v>
      </c>
      <c r="M296"/>
    </row>
    <row r="297" spans="1:13" ht="26.25" hidden="1" customHeight="1">
      <c r="A297" s="60">
        <v>3</v>
      </c>
      <c r="B297" s="61">
        <v>2</v>
      </c>
      <c r="C297" s="61">
        <v>2</v>
      </c>
      <c r="D297" s="61">
        <v>5</v>
      </c>
      <c r="E297" s="61">
        <v>1</v>
      </c>
      <c r="F297" s="62">
        <v>1</v>
      </c>
      <c r="G297" s="52" t="s">
        <v>203</v>
      </c>
      <c r="H297" s="45">
        <v>263</v>
      </c>
      <c r="I297" s="113">
        <v>0</v>
      </c>
      <c r="J297" s="113">
        <v>0</v>
      </c>
      <c r="K297" s="113">
        <v>0</v>
      </c>
      <c r="L297" s="113">
        <v>0</v>
      </c>
      <c r="M297"/>
    </row>
    <row r="298" spans="1:13" ht="26.25" hidden="1" customHeight="1">
      <c r="A298" s="60">
        <v>3</v>
      </c>
      <c r="B298" s="61">
        <v>2</v>
      </c>
      <c r="C298" s="61">
        <v>2</v>
      </c>
      <c r="D298" s="61">
        <v>6</v>
      </c>
      <c r="E298" s="61"/>
      <c r="F298" s="62"/>
      <c r="G298" s="52" t="s">
        <v>186</v>
      </c>
      <c r="H298" s="45">
        <v>264</v>
      </c>
      <c r="I298" s="109">
        <f t="shared" ref="I298:L299" si="29">I299</f>
        <v>0</v>
      </c>
      <c r="J298" s="135">
        <f t="shared" si="29"/>
        <v>0</v>
      </c>
      <c r="K298" s="110">
        <f t="shared" si="29"/>
        <v>0</v>
      </c>
      <c r="L298" s="110">
        <f t="shared" si="29"/>
        <v>0</v>
      </c>
      <c r="M298"/>
    </row>
    <row r="299" spans="1:13" ht="30" hidden="1" customHeight="1">
      <c r="A299" s="60">
        <v>3</v>
      </c>
      <c r="B299" s="61">
        <v>2</v>
      </c>
      <c r="C299" s="61">
        <v>2</v>
      </c>
      <c r="D299" s="61">
        <v>6</v>
      </c>
      <c r="E299" s="61">
        <v>1</v>
      </c>
      <c r="F299" s="62"/>
      <c r="G299" s="52" t="s">
        <v>186</v>
      </c>
      <c r="H299" s="45">
        <v>265</v>
      </c>
      <c r="I299" s="109">
        <f t="shared" si="29"/>
        <v>0</v>
      </c>
      <c r="J299" s="135">
        <f t="shared" si="29"/>
        <v>0</v>
      </c>
      <c r="K299" s="110">
        <f t="shared" si="29"/>
        <v>0</v>
      </c>
      <c r="L299" s="110">
        <f t="shared" si="29"/>
        <v>0</v>
      </c>
      <c r="M299"/>
    </row>
    <row r="300" spans="1:13" ht="24.75" hidden="1" customHeight="1">
      <c r="A300" s="60">
        <v>3</v>
      </c>
      <c r="B300" s="85">
        <v>2</v>
      </c>
      <c r="C300" s="85">
        <v>2</v>
      </c>
      <c r="D300" s="61">
        <v>6</v>
      </c>
      <c r="E300" s="85">
        <v>1</v>
      </c>
      <c r="F300" s="86">
        <v>1</v>
      </c>
      <c r="G300" s="78" t="s">
        <v>186</v>
      </c>
      <c r="H300" s="45">
        <v>266</v>
      </c>
      <c r="I300" s="113">
        <v>0</v>
      </c>
      <c r="J300" s="113">
        <v>0</v>
      </c>
      <c r="K300" s="113">
        <v>0</v>
      </c>
      <c r="L300" s="113">
        <v>0</v>
      </c>
      <c r="M300"/>
    </row>
    <row r="301" spans="1:13" ht="29.25" hidden="1" customHeight="1">
      <c r="A301" s="59">
        <v>3</v>
      </c>
      <c r="B301" s="60">
        <v>2</v>
      </c>
      <c r="C301" s="61">
        <v>2</v>
      </c>
      <c r="D301" s="61">
        <v>7</v>
      </c>
      <c r="E301" s="61"/>
      <c r="F301" s="62"/>
      <c r="G301" s="52" t="s">
        <v>187</v>
      </c>
      <c r="H301" s="45">
        <v>267</v>
      </c>
      <c r="I301" s="109">
        <f>I302</f>
        <v>0</v>
      </c>
      <c r="J301" s="135">
        <f>J302</f>
        <v>0</v>
      </c>
      <c r="K301" s="110">
        <f>K302</f>
        <v>0</v>
      </c>
      <c r="L301" s="110">
        <f>L302</f>
        <v>0</v>
      </c>
      <c r="M301"/>
    </row>
    <row r="302" spans="1:13" ht="26.25" hidden="1" customHeight="1">
      <c r="A302" s="59">
        <v>3</v>
      </c>
      <c r="B302" s="60">
        <v>2</v>
      </c>
      <c r="C302" s="61">
        <v>2</v>
      </c>
      <c r="D302" s="61">
        <v>7</v>
      </c>
      <c r="E302" s="61">
        <v>1</v>
      </c>
      <c r="F302" s="62"/>
      <c r="G302" s="52" t="s">
        <v>187</v>
      </c>
      <c r="H302" s="45">
        <v>268</v>
      </c>
      <c r="I302" s="109">
        <f>I303+I304</f>
        <v>0</v>
      </c>
      <c r="J302" s="109">
        <f>J303+J304</f>
        <v>0</v>
      </c>
      <c r="K302" s="109">
        <f>K303+K304</f>
        <v>0</v>
      </c>
      <c r="L302" s="109">
        <f>L303+L304</f>
        <v>0</v>
      </c>
      <c r="M302"/>
    </row>
    <row r="303" spans="1:13" ht="27.75" hidden="1" customHeight="1">
      <c r="A303" s="59">
        <v>3</v>
      </c>
      <c r="B303" s="60">
        <v>2</v>
      </c>
      <c r="C303" s="60">
        <v>2</v>
      </c>
      <c r="D303" s="61">
        <v>7</v>
      </c>
      <c r="E303" s="61">
        <v>1</v>
      </c>
      <c r="F303" s="62">
        <v>1</v>
      </c>
      <c r="G303" s="52" t="s">
        <v>188</v>
      </c>
      <c r="H303" s="45">
        <v>269</v>
      </c>
      <c r="I303" s="113">
        <v>0</v>
      </c>
      <c r="J303" s="113">
        <v>0</v>
      </c>
      <c r="K303" s="113">
        <v>0</v>
      </c>
      <c r="L303" s="113">
        <v>0</v>
      </c>
      <c r="M303"/>
    </row>
    <row r="304" spans="1:13" ht="25.5" hidden="1" customHeight="1">
      <c r="A304" s="59">
        <v>3</v>
      </c>
      <c r="B304" s="60">
        <v>2</v>
      </c>
      <c r="C304" s="60">
        <v>2</v>
      </c>
      <c r="D304" s="61">
        <v>7</v>
      </c>
      <c r="E304" s="61">
        <v>1</v>
      </c>
      <c r="F304" s="62">
        <v>2</v>
      </c>
      <c r="G304" s="52" t="s">
        <v>189</v>
      </c>
      <c r="H304" s="45">
        <v>270</v>
      </c>
      <c r="I304" s="113">
        <v>0</v>
      </c>
      <c r="J304" s="113">
        <v>0</v>
      </c>
      <c r="K304" s="113">
        <v>0</v>
      </c>
      <c r="L304" s="113">
        <v>0</v>
      </c>
      <c r="M304"/>
    </row>
    <row r="305" spans="1:13" ht="30" hidden="1" customHeight="1">
      <c r="A305" s="54">
        <v>3</v>
      </c>
      <c r="B305" s="54">
        <v>3</v>
      </c>
      <c r="C305" s="41"/>
      <c r="D305" s="42"/>
      <c r="E305" s="42"/>
      <c r="F305" s="44"/>
      <c r="G305" s="43" t="s">
        <v>204</v>
      </c>
      <c r="H305" s="45">
        <v>271</v>
      </c>
      <c r="I305" s="109">
        <f>SUM(I306+I338)</f>
        <v>0</v>
      </c>
      <c r="J305" s="135">
        <f>SUM(J306+J338)</f>
        <v>0</v>
      </c>
      <c r="K305" s="110">
        <f>SUM(K306+K338)</f>
        <v>0</v>
      </c>
      <c r="L305" s="110">
        <f>SUM(L306+L338)</f>
        <v>0</v>
      </c>
      <c r="M305"/>
    </row>
    <row r="306" spans="1:13" ht="40.5" hidden="1" customHeight="1">
      <c r="A306" s="59">
        <v>3</v>
      </c>
      <c r="B306" s="59">
        <v>3</v>
      </c>
      <c r="C306" s="60">
        <v>1</v>
      </c>
      <c r="D306" s="61"/>
      <c r="E306" s="61"/>
      <c r="F306" s="62"/>
      <c r="G306" s="52" t="s">
        <v>205</v>
      </c>
      <c r="H306" s="45">
        <v>272</v>
      </c>
      <c r="I306" s="109">
        <f>SUM(I307+I316+I320+I324+I328+I331+I334)</f>
        <v>0</v>
      </c>
      <c r="J306" s="135">
        <f>SUM(J307+J316+J320+J324+J328+J331+J334)</f>
        <v>0</v>
      </c>
      <c r="K306" s="110">
        <f>SUM(K307+K316+K320+K324+K328+K331+K334)</f>
        <v>0</v>
      </c>
      <c r="L306" s="110">
        <f>SUM(L307+L316+L320+L324+L328+L331+L334)</f>
        <v>0</v>
      </c>
      <c r="M306"/>
    </row>
    <row r="307" spans="1:13" ht="29.25" hidden="1" customHeight="1">
      <c r="A307" s="59">
        <v>3</v>
      </c>
      <c r="B307" s="59">
        <v>3</v>
      </c>
      <c r="C307" s="60">
        <v>1</v>
      </c>
      <c r="D307" s="61">
        <v>1</v>
      </c>
      <c r="E307" s="61"/>
      <c r="F307" s="62"/>
      <c r="G307" s="52" t="s">
        <v>191</v>
      </c>
      <c r="H307" s="45">
        <v>273</v>
      </c>
      <c r="I307" s="109">
        <f>SUM(I308+I310+I313)</f>
        <v>0</v>
      </c>
      <c r="J307" s="109">
        <f>SUM(J308+J310+J313)</f>
        <v>0</v>
      </c>
      <c r="K307" s="109">
        <f>SUM(K308+K310+K313)</f>
        <v>0</v>
      </c>
      <c r="L307" s="109">
        <f>SUM(L308+L310+L313)</f>
        <v>0</v>
      </c>
      <c r="M307"/>
    </row>
    <row r="308" spans="1:13" ht="27" hidden="1" customHeight="1">
      <c r="A308" s="59">
        <v>3</v>
      </c>
      <c r="B308" s="59">
        <v>3</v>
      </c>
      <c r="C308" s="60">
        <v>1</v>
      </c>
      <c r="D308" s="61">
        <v>1</v>
      </c>
      <c r="E308" s="61">
        <v>1</v>
      </c>
      <c r="F308" s="62"/>
      <c r="G308" s="52" t="s">
        <v>169</v>
      </c>
      <c r="H308" s="45">
        <v>274</v>
      </c>
      <c r="I308" s="109">
        <f>SUM(I309:I309)</f>
        <v>0</v>
      </c>
      <c r="J308" s="135">
        <f>SUM(J309:J309)</f>
        <v>0</v>
      </c>
      <c r="K308" s="110">
        <f>SUM(K309:K309)</f>
        <v>0</v>
      </c>
      <c r="L308" s="110">
        <f>SUM(L309:L309)</f>
        <v>0</v>
      </c>
      <c r="M308"/>
    </row>
    <row r="309" spans="1:13" ht="28.5" hidden="1" customHeight="1">
      <c r="A309" s="59">
        <v>3</v>
      </c>
      <c r="B309" s="59">
        <v>3</v>
      </c>
      <c r="C309" s="60">
        <v>1</v>
      </c>
      <c r="D309" s="61">
        <v>1</v>
      </c>
      <c r="E309" s="61">
        <v>1</v>
      </c>
      <c r="F309" s="62">
        <v>1</v>
      </c>
      <c r="G309" s="52" t="s">
        <v>169</v>
      </c>
      <c r="H309" s="45">
        <v>275</v>
      </c>
      <c r="I309" s="113">
        <v>0</v>
      </c>
      <c r="J309" s="113">
        <v>0</v>
      </c>
      <c r="K309" s="113">
        <v>0</v>
      </c>
      <c r="L309" s="113">
        <v>0</v>
      </c>
      <c r="M309"/>
    </row>
    <row r="310" spans="1:13" ht="31.5" hidden="1" customHeight="1">
      <c r="A310" s="59">
        <v>3</v>
      </c>
      <c r="B310" s="59">
        <v>3</v>
      </c>
      <c r="C310" s="60">
        <v>1</v>
      </c>
      <c r="D310" s="61">
        <v>1</v>
      </c>
      <c r="E310" s="61">
        <v>2</v>
      </c>
      <c r="F310" s="62"/>
      <c r="G310" s="52" t="s">
        <v>192</v>
      </c>
      <c r="H310" s="45">
        <v>276</v>
      </c>
      <c r="I310" s="109">
        <f>SUM(I311:I312)</f>
        <v>0</v>
      </c>
      <c r="J310" s="109">
        <f>SUM(J311:J312)</f>
        <v>0</v>
      </c>
      <c r="K310" s="109">
        <f>SUM(K311:K312)</f>
        <v>0</v>
      </c>
      <c r="L310" s="109">
        <f>SUM(L311:L312)</f>
        <v>0</v>
      </c>
      <c r="M310"/>
    </row>
    <row r="311" spans="1:13" ht="25.5" hidden="1" customHeight="1">
      <c r="A311" s="59">
        <v>3</v>
      </c>
      <c r="B311" s="59">
        <v>3</v>
      </c>
      <c r="C311" s="60">
        <v>1</v>
      </c>
      <c r="D311" s="61">
        <v>1</v>
      </c>
      <c r="E311" s="61">
        <v>2</v>
      </c>
      <c r="F311" s="62">
        <v>1</v>
      </c>
      <c r="G311" s="52" t="s">
        <v>171</v>
      </c>
      <c r="H311" s="45">
        <v>277</v>
      </c>
      <c r="I311" s="113">
        <v>0</v>
      </c>
      <c r="J311" s="113">
        <v>0</v>
      </c>
      <c r="K311" s="113">
        <v>0</v>
      </c>
      <c r="L311" s="113">
        <v>0</v>
      </c>
      <c r="M311"/>
    </row>
    <row r="312" spans="1:13" ht="29.25" hidden="1" customHeight="1">
      <c r="A312" s="59">
        <v>3</v>
      </c>
      <c r="B312" s="59">
        <v>3</v>
      </c>
      <c r="C312" s="60">
        <v>1</v>
      </c>
      <c r="D312" s="61">
        <v>1</v>
      </c>
      <c r="E312" s="61">
        <v>2</v>
      </c>
      <c r="F312" s="62">
        <v>2</v>
      </c>
      <c r="G312" s="52" t="s">
        <v>172</v>
      </c>
      <c r="H312" s="45">
        <v>278</v>
      </c>
      <c r="I312" s="113">
        <v>0</v>
      </c>
      <c r="J312" s="113">
        <v>0</v>
      </c>
      <c r="K312" s="113">
        <v>0</v>
      </c>
      <c r="L312" s="113">
        <v>0</v>
      </c>
      <c r="M312"/>
    </row>
    <row r="313" spans="1:13" ht="28.5" hidden="1" customHeight="1">
      <c r="A313" s="59">
        <v>3</v>
      </c>
      <c r="B313" s="59">
        <v>3</v>
      </c>
      <c r="C313" s="60">
        <v>1</v>
      </c>
      <c r="D313" s="61">
        <v>1</v>
      </c>
      <c r="E313" s="61">
        <v>3</v>
      </c>
      <c r="F313" s="62"/>
      <c r="G313" s="52" t="s">
        <v>173</v>
      </c>
      <c r="H313" s="45">
        <v>279</v>
      </c>
      <c r="I313" s="109">
        <f>SUM(I314:I315)</f>
        <v>0</v>
      </c>
      <c r="J313" s="109">
        <f>SUM(J314:J315)</f>
        <v>0</v>
      </c>
      <c r="K313" s="109">
        <f>SUM(K314:K315)</f>
        <v>0</v>
      </c>
      <c r="L313" s="109">
        <f>SUM(L314:L315)</f>
        <v>0</v>
      </c>
      <c r="M313"/>
    </row>
    <row r="314" spans="1:13" ht="24.75" hidden="1" customHeight="1">
      <c r="A314" s="59">
        <v>3</v>
      </c>
      <c r="B314" s="59">
        <v>3</v>
      </c>
      <c r="C314" s="60">
        <v>1</v>
      </c>
      <c r="D314" s="61">
        <v>1</v>
      </c>
      <c r="E314" s="61">
        <v>3</v>
      </c>
      <c r="F314" s="62">
        <v>1</v>
      </c>
      <c r="G314" s="52" t="s">
        <v>174</v>
      </c>
      <c r="H314" s="45">
        <v>280</v>
      </c>
      <c r="I314" s="113">
        <v>0</v>
      </c>
      <c r="J314" s="113">
        <v>0</v>
      </c>
      <c r="K314" s="113">
        <v>0</v>
      </c>
      <c r="L314" s="113">
        <v>0</v>
      </c>
      <c r="M314"/>
    </row>
    <row r="315" spans="1:13" ht="22.5" hidden="1" customHeight="1">
      <c r="A315" s="59">
        <v>3</v>
      </c>
      <c r="B315" s="59">
        <v>3</v>
      </c>
      <c r="C315" s="60">
        <v>1</v>
      </c>
      <c r="D315" s="61">
        <v>1</v>
      </c>
      <c r="E315" s="61">
        <v>3</v>
      </c>
      <c r="F315" s="62">
        <v>2</v>
      </c>
      <c r="G315" s="52" t="s">
        <v>193</v>
      </c>
      <c r="H315" s="45">
        <v>281</v>
      </c>
      <c r="I315" s="113">
        <v>0</v>
      </c>
      <c r="J315" s="113">
        <v>0</v>
      </c>
      <c r="K315" s="113">
        <v>0</v>
      </c>
      <c r="L315" s="113">
        <v>0</v>
      </c>
      <c r="M315"/>
    </row>
    <row r="316" spans="1:13" hidden="1">
      <c r="A316" s="67">
        <v>3</v>
      </c>
      <c r="B316" s="49">
        <v>3</v>
      </c>
      <c r="C316" s="60">
        <v>1</v>
      </c>
      <c r="D316" s="61">
        <v>2</v>
      </c>
      <c r="E316" s="61"/>
      <c r="F316" s="62"/>
      <c r="G316" s="52" t="s">
        <v>206</v>
      </c>
      <c r="H316" s="45">
        <v>282</v>
      </c>
      <c r="I316" s="109">
        <f>I317</f>
        <v>0</v>
      </c>
      <c r="J316" s="135">
        <f>J317</f>
        <v>0</v>
      </c>
      <c r="K316" s="110">
        <f>K317</f>
        <v>0</v>
      </c>
      <c r="L316" s="110">
        <f>L317</f>
        <v>0</v>
      </c>
    </row>
    <row r="317" spans="1:13" ht="26.25" hidden="1" customHeight="1">
      <c r="A317" s="67">
        <v>3</v>
      </c>
      <c r="B317" s="67">
        <v>3</v>
      </c>
      <c r="C317" s="49">
        <v>1</v>
      </c>
      <c r="D317" s="48">
        <v>2</v>
      </c>
      <c r="E317" s="48">
        <v>1</v>
      </c>
      <c r="F317" s="50"/>
      <c r="G317" s="52" t="s">
        <v>206</v>
      </c>
      <c r="H317" s="45">
        <v>283</v>
      </c>
      <c r="I317" s="118">
        <f>SUM(I318:I319)</f>
        <v>0</v>
      </c>
      <c r="J317" s="136">
        <f>SUM(J318:J319)</f>
        <v>0</v>
      </c>
      <c r="K317" s="120">
        <f>SUM(K318:K319)</f>
        <v>0</v>
      </c>
      <c r="L317" s="120">
        <f>SUM(L318:L319)</f>
        <v>0</v>
      </c>
      <c r="M317"/>
    </row>
    <row r="318" spans="1:13" ht="25.5" hidden="1" customHeight="1">
      <c r="A318" s="59">
        <v>3</v>
      </c>
      <c r="B318" s="59">
        <v>3</v>
      </c>
      <c r="C318" s="60">
        <v>1</v>
      </c>
      <c r="D318" s="61">
        <v>2</v>
      </c>
      <c r="E318" s="61">
        <v>1</v>
      </c>
      <c r="F318" s="62">
        <v>1</v>
      </c>
      <c r="G318" s="52" t="s">
        <v>207</v>
      </c>
      <c r="H318" s="45">
        <v>284</v>
      </c>
      <c r="I318" s="113">
        <v>0</v>
      </c>
      <c r="J318" s="113">
        <v>0</v>
      </c>
      <c r="K318" s="113">
        <v>0</v>
      </c>
      <c r="L318" s="113">
        <v>0</v>
      </c>
      <c r="M318"/>
    </row>
    <row r="319" spans="1:13" ht="24" hidden="1" customHeight="1">
      <c r="A319" s="73">
        <v>3</v>
      </c>
      <c r="B319" s="82">
        <v>3</v>
      </c>
      <c r="C319" s="84">
        <v>1</v>
      </c>
      <c r="D319" s="85">
        <v>2</v>
      </c>
      <c r="E319" s="85">
        <v>1</v>
      </c>
      <c r="F319" s="86">
        <v>2</v>
      </c>
      <c r="G319" s="78" t="s">
        <v>208</v>
      </c>
      <c r="H319" s="45">
        <v>285</v>
      </c>
      <c r="I319" s="113">
        <v>0</v>
      </c>
      <c r="J319" s="113">
        <v>0</v>
      </c>
      <c r="K319" s="113">
        <v>0</v>
      </c>
      <c r="L319" s="113">
        <v>0</v>
      </c>
      <c r="M319"/>
    </row>
    <row r="320" spans="1:13" ht="27.75" hidden="1" customHeight="1">
      <c r="A320" s="60">
        <v>3</v>
      </c>
      <c r="B320" s="52">
        <v>3</v>
      </c>
      <c r="C320" s="60">
        <v>1</v>
      </c>
      <c r="D320" s="61">
        <v>3</v>
      </c>
      <c r="E320" s="61"/>
      <c r="F320" s="62"/>
      <c r="G320" s="52" t="s">
        <v>209</v>
      </c>
      <c r="H320" s="45">
        <v>286</v>
      </c>
      <c r="I320" s="109">
        <f>I321</f>
        <v>0</v>
      </c>
      <c r="J320" s="135">
        <f>J321</f>
        <v>0</v>
      </c>
      <c r="K320" s="110">
        <f>K321</f>
        <v>0</v>
      </c>
      <c r="L320" s="110">
        <f>L321</f>
        <v>0</v>
      </c>
      <c r="M320"/>
    </row>
    <row r="321" spans="1:13" ht="24" hidden="1" customHeight="1">
      <c r="A321" s="60">
        <v>3</v>
      </c>
      <c r="B321" s="78">
        <v>3</v>
      </c>
      <c r="C321" s="84">
        <v>1</v>
      </c>
      <c r="D321" s="85">
        <v>3</v>
      </c>
      <c r="E321" s="85">
        <v>1</v>
      </c>
      <c r="F321" s="86"/>
      <c r="G321" s="52" t="s">
        <v>209</v>
      </c>
      <c r="H321" s="45">
        <v>287</v>
      </c>
      <c r="I321" s="110">
        <f>I322+I323</f>
        <v>0</v>
      </c>
      <c r="J321" s="110">
        <f>J322+J323</f>
        <v>0</v>
      </c>
      <c r="K321" s="110">
        <f>K322+K323</f>
        <v>0</v>
      </c>
      <c r="L321" s="110">
        <f>L322+L323</f>
        <v>0</v>
      </c>
      <c r="M321"/>
    </row>
    <row r="322" spans="1:13" ht="27" hidden="1" customHeight="1">
      <c r="A322" s="60">
        <v>3</v>
      </c>
      <c r="B322" s="52">
        <v>3</v>
      </c>
      <c r="C322" s="60">
        <v>1</v>
      </c>
      <c r="D322" s="61">
        <v>3</v>
      </c>
      <c r="E322" s="61">
        <v>1</v>
      </c>
      <c r="F322" s="62">
        <v>1</v>
      </c>
      <c r="G322" s="52" t="s">
        <v>210</v>
      </c>
      <c r="H322" s="45">
        <v>288</v>
      </c>
      <c r="I322" s="131">
        <v>0</v>
      </c>
      <c r="J322" s="131">
        <v>0</v>
      </c>
      <c r="K322" s="131">
        <v>0</v>
      </c>
      <c r="L322" s="130">
        <v>0</v>
      </c>
      <c r="M322"/>
    </row>
    <row r="323" spans="1:13" ht="26.25" hidden="1" customHeight="1">
      <c r="A323" s="60">
        <v>3</v>
      </c>
      <c r="B323" s="52">
        <v>3</v>
      </c>
      <c r="C323" s="60">
        <v>1</v>
      </c>
      <c r="D323" s="61">
        <v>3</v>
      </c>
      <c r="E323" s="61">
        <v>1</v>
      </c>
      <c r="F323" s="62">
        <v>2</v>
      </c>
      <c r="G323" s="52" t="s">
        <v>211</v>
      </c>
      <c r="H323" s="45">
        <v>289</v>
      </c>
      <c r="I323" s="113">
        <v>0</v>
      </c>
      <c r="J323" s="113">
        <v>0</v>
      </c>
      <c r="K323" s="113">
        <v>0</v>
      </c>
      <c r="L323" s="113">
        <v>0</v>
      </c>
      <c r="M323"/>
    </row>
    <row r="324" spans="1:13" hidden="1">
      <c r="A324" s="60">
        <v>3</v>
      </c>
      <c r="B324" s="52">
        <v>3</v>
      </c>
      <c r="C324" s="60">
        <v>1</v>
      </c>
      <c r="D324" s="61">
        <v>4</v>
      </c>
      <c r="E324" s="61"/>
      <c r="F324" s="62"/>
      <c r="G324" s="52" t="s">
        <v>212</v>
      </c>
      <c r="H324" s="45">
        <v>290</v>
      </c>
      <c r="I324" s="109">
        <f>I325</f>
        <v>0</v>
      </c>
      <c r="J324" s="135">
        <f>J325</f>
        <v>0</v>
      </c>
      <c r="K324" s="110">
        <f>K325</f>
        <v>0</v>
      </c>
      <c r="L324" s="110">
        <f>L325</f>
        <v>0</v>
      </c>
    </row>
    <row r="325" spans="1:13" ht="31.5" hidden="1" customHeight="1">
      <c r="A325" s="59">
        <v>3</v>
      </c>
      <c r="B325" s="60">
        <v>3</v>
      </c>
      <c r="C325" s="61">
        <v>1</v>
      </c>
      <c r="D325" s="61">
        <v>4</v>
      </c>
      <c r="E325" s="61">
        <v>1</v>
      </c>
      <c r="F325" s="62"/>
      <c r="G325" s="52" t="s">
        <v>212</v>
      </c>
      <c r="H325" s="45">
        <v>291</v>
      </c>
      <c r="I325" s="109">
        <f>SUM(I326:I327)</f>
        <v>0</v>
      </c>
      <c r="J325" s="109">
        <f>SUM(J326:J327)</f>
        <v>0</v>
      </c>
      <c r="K325" s="109">
        <f>SUM(K326:K327)</f>
        <v>0</v>
      </c>
      <c r="L325" s="109">
        <f>SUM(L326:L327)</f>
        <v>0</v>
      </c>
      <c r="M325"/>
    </row>
    <row r="326" spans="1:13" hidden="1">
      <c r="A326" s="59">
        <v>3</v>
      </c>
      <c r="B326" s="60">
        <v>3</v>
      </c>
      <c r="C326" s="61">
        <v>1</v>
      </c>
      <c r="D326" s="61">
        <v>4</v>
      </c>
      <c r="E326" s="61">
        <v>1</v>
      </c>
      <c r="F326" s="62">
        <v>1</v>
      </c>
      <c r="G326" s="52" t="s">
        <v>213</v>
      </c>
      <c r="H326" s="45">
        <v>292</v>
      </c>
      <c r="I326" s="112">
        <v>0</v>
      </c>
      <c r="J326" s="113">
        <v>0</v>
      </c>
      <c r="K326" s="113">
        <v>0</v>
      </c>
      <c r="L326" s="112">
        <v>0</v>
      </c>
    </row>
    <row r="327" spans="1:13" ht="30.75" hidden="1" customHeight="1">
      <c r="A327" s="60">
        <v>3</v>
      </c>
      <c r="B327" s="61">
        <v>3</v>
      </c>
      <c r="C327" s="61">
        <v>1</v>
      </c>
      <c r="D327" s="61">
        <v>4</v>
      </c>
      <c r="E327" s="61">
        <v>1</v>
      </c>
      <c r="F327" s="62">
        <v>2</v>
      </c>
      <c r="G327" s="52" t="s">
        <v>214</v>
      </c>
      <c r="H327" s="45">
        <v>293</v>
      </c>
      <c r="I327" s="113">
        <v>0</v>
      </c>
      <c r="J327" s="131">
        <v>0</v>
      </c>
      <c r="K327" s="131">
        <v>0</v>
      </c>
      <c r="L327" s="130">
        <v>0</v>
      </c>
      <c r="M327"/>
    </row>
    <row r="328" spans="1:13" ht="26.25" hidden="1" customHeight="1">
      <c r="A328" s="60">
        <v>3</v>
      </c>
      <c r="B328" s="61">
        <v>3</v>
      </c>
      <c r="C328" s="61">
        <v>1</v>
      </c>
      <c r="D328" s="61">
        <v>5</v>
      </c>
      <c r="E328" s="61"/>
      <c r="F328" s="62"/>
      <c r="G328" s="52" t="s">
        <v>215</v>
      </c>
      <c r="H328" s="45">
        <v>294</v>
      </c>
      <c r="I328" s="120">
        <f t="shared" ref="I328:L329" si="30">I329</f>
        <v>0</v>
      </c>
      <c r="J328" s="135">
        <f t="shared" si="30"/>
        <v>0</v>
      </c>
      <c r="K328" s="110">
        <f t="shared" si="30"/>
        <v>0</v>
      </c>
      <c r="L328" s="110">
        <f t="shared" si="30"/>
        <v>0</v>
      </c>
      <c r="M328"/>
    </row>
    <row r="329" spans="1:13" ht="30" hidden="1" customHeight="1">
      <c r="A329" s="49">
        <v>3</v>
      </c>
      <c r="B329" s="85">
        <v>3</v>
      </c>
      <c r="C329" s="85">
        <v>1</v>
      </c>
      <c r="D329" s="85">
        <v>5</v>
      </c>
      <c r="E329" s="85">
        <v>1</v>
      </c>
      <c r="F329" s="86"/>
      <c r="G329" s="52" t="s">
        <v>215</v>
      </c>
      <c r="H329" s="45">
        <v>295</v>
      </c>
      <c r="I329" s="110">
        <f t="shared" si="30"/>
        <v>0</v>
      </c>
      <c r="J329" s="136">
        <f t="shared" si="30"/>
        <v>0</v>
      </c>
      <c r="K329" s="120">
        <f t="shared" si="30"/>
        <v>0</v>
      </c>
      <c r="L329" s="120">
        <f t="shared" si="30"/>
        <v>0</v>
      </c>
      <c r="M329"/>
    </row>
    <row r="330" spans="1:13" ht="30" hidden="1" customHeight="1">
      <c r="A330" s="60">
        <v>3</v>
      </c>
      <c r="B330" s="61">
        <v>3</v>
      </c>
      <c r="C330" s="61">
        <v>1</v>
      </c>
      <c r="D330" s="61">
        <v>5</v>
      </c>
      <c r="E330" s="61">
        <v>1</v>
      </c>
      <c r="F330" s="62">
        <v>1</v>
      </c>
      <c r="G330" s="52" t="s">
        <v>216</v>
      </c>
      <c r="H330" s="45">
        <v>296</v>
      </c>
      <c r="I330" s="113">
        <v>0</v>
      </c>
      <c r="J330" s="131">
        <v>0</v>
      </c>
      <c r="K330" s="131">
        <v>0</v>
      </c>
      <c r="L330" s="130">
        <v>0</v>
      </c>
      <c r="M330"/>
    </row>
    <row r="331" spans="1:13" ht="30" hidden="1" customHeight="1">
      <c r="A331" s="60">
        <v>3</v>
      </c>
      <c r="B331" s="61">
        <v>3</v>
      </c>
      <c r="C331" s="61">
        <v>1</v>
      </c>
      <c r="D331" s="61">
        <v>6</v>
      </c>
      <c r="E331" s="61"/>
      <c r="F331" s="62"/>
      <c r="G331" s="52" t="s">
        <v>186</v>
      </c>
      <c r="H331" s="45">
        <v>297</v>
      </c>
      <c r="I331" s="110">
        <f t="shared" ref="I331:L332" si="31">I332</f>
        <v>0</v>
      </c>
      <c r="J331" s="135">
        <f t="shared" si="31"/>
        <v>0</v>
      </c>
      <c r="K331" s="110">
        <f t="shared" si="31"/>
        <v>0</v>
      </c>
      <c r="L331" s="110">
        <f t="shared" si="31"/>
        <v>0</v>
      </c>
      <c r="M331"/>
    </row>
    <row r="332" spans="1:13" ht="30" hidden="1" customHeight="1">
      <c r="A332" s="60">
        <v>3</v>
      </c>
      <c r="B332" s="61">
        <v>3</v>
      </c>
      <c r="C332" s="61">
        <v>1</v>
      </c>
      <c r="D332" s="61">
        <v>6</v>
      </c>
      <c r="E332" s="61">
        <v>1</v>
      </c>
      <c r="F332" s="62"/>
      <c r="G332" s="52" t="s">
        <v>186</v>
      </c>
      <c r="H332" s="45">
        <v>298</v>
      </c>
      <c r="I332" s="109">
        <f t="shared" si="31"/>
        <v>0</v>
      </c>
      <c r="J332" s="135">
        <f t="shared" si="31"/>
        <v>0</v>
      </c>
      <c r="K332" s="110">
        <f t="shared" si="31"/>
        <v>0</v>
      </c>
      <c r="L332" s="110">
        <f t="shared" si="31"/>
        <v>0</v>
      </c>
      <c r="M332"/>
    </row>
    <row r="333" spans="1:13" ht="25.5" hidden="1" customHeight="1">
      <c r="A333" s="60">
        <v>3</v>
      </c>
      <c r="B333" s="61">
        <v>3</v>
      </c>
      <c r="C333" s="61">
        <v>1</v>
      </c>
      <c r="D333" s="61">
        <v>6</v>
      </c>
      <c r="E333" s="61">
        <v>1</v>
      </c>
      <c r="F333" s="62">
        <v>1</v>
      </c>
      <c r="G333" s="52" t="s">
        <v>186</v>
      </c>
      <c r="H333" s="45">
        <v>299</v>
      </c>
      <c r="I333" s="131">
        <v>0</v>
      </c>
      <c r="J333" s="131">
        <v>0</v>
      </c>
      <c r="K333" s="131">
        <v>0</v>
      </c>
      <c r="L333" s="130">
        <v>0</v>
      </c>
      <c r="M333"/>
    </row>
    <row r="334" spans="1:13" ht="22.5" hidden="1" customHeight="1">
      <c r="A334" s="60">
        <v>3</v>
      </c>
      <c r="B334" s="61">
        <v>3</v>
      </c>
      <c r="C334" s="61">
        <v>1</v>
      </c>
      <c r="D334" s="61">
        <v>7</v>
      </c>
      <c r="E334" s="61"/>
      <c r="F334" s="62"/>
      <c r="G334" s="52" t="s">
        <v>217</v>
      </c>
      <c r="H334" s="45">
        <v>300</v>
      </c>
      <c r="I334" s="109">
        <f>I335</f>
        <v>0</v>
      </c>
      <c r="J334" s="135">
        <f>J335</f>
        <v>0</v>
      </c>
      <c r="K334" s="110">
        <f>K335</f>
        <v>0</v>
      </c>
      <c r="L334" s="110">
        <f>L335</f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2"/>
      <c r="G335" s="52" t="s">
        <v>217</v>
      </c>
      <c r="H335" s="45">
        <v>301</v>
      </c>
      <c r="I335" s="109">
        <f>I336+I337</f>
        <v>0</v>
      </c>
      <c r="J335" s="109">
        <f>J336+J337</f>
        <v>0</v>
      </c>
      <c r="K335" s="109">
        <f>K336+K337</f>
        <v>0</v>
      </c>
      <c r="L335" s="109">
        <f>L336+L337</f>
        <v>0</v>
      </c>
      <c r="M335"/>
    </row>
    <row r="336" spans="1:13" ht="27" hidden="1" customHeight="1">
      <c r="A336" s="60">
        <v>3</v>
      </c>
      <c r="B336" s="61">
        <v>3</v>
      </c>
      <c r="C336" s="61">
        <v>1</v>
      </c>
      <c r="D336" s="61">
        <v>7</v>
      </c>
      <c r="E336" s="61">
        <v>1</v>
      </c>
      <c r="F336" s="62">
        <v>1</v>
      </c>
      <c r="G336" s="52" t="s">
        <v>218</v>
      </c>
      <c r="H336" s="45">
        <v>302</v>
      </c>
      <c r="I336" s="131">
        <v>0</v>
      </c>
      <c r="J336" s="131">
        <v>0</v>
      </c>
      <c r="K336" s="131">
        <v>0</v>
      </c>
      <c r="L336" s="130">
        <v>0</v>
      </c>
      <c r="M336"/>
    </row>
    <row r="337" spans="1:16" ht="27.75" hidden="1" customHeight="1">
      <c r="A337" s="60">
        <v>3</v>
      </c>
      <c r="B337" s="61">
        <v>3</v>
      </c>
      <c r="C337" s="61">
        <v>1</v>
      </c>
      <c r="D337" s="61">
        <v>7</v>
      </c>
      <c r="E337" s="61">
        <v>1</v>
      </c>
      <c r="F337" s="62">
        <v>2</v>
      </c>
      <c r="G337" s="52" t="s">
        <v>219</v>
      </c>
      <c r="H337" s="45">
        <v>303</v>
      </c>
      <c r="I337" s="113">
        <v>0</v>
      </c>
      <c r="J337" s="113">
        <v>0</v>
      </c>
      <c r="K337" s="113">
        <v>0</v>
      </c>
      <c r="L337" s="113">
        <v>0</v>
      </c>
      <c r="M337"/>
    </row>
    <row r="338" spans="1:16" ht="38.25" hidden="1" customHeight="1">
      <c r="A338" s="60">
        <v>3</v>
      </c>
      <c r="B338" s="61">
        <v>3</v>
      </c>
      <c r="C338" s="61">
        <v>2</v>
      </c>
      <c r="D338" s="61"/>
      <c r="E338" s="61"/>
      <c r="F338" s="62"/>
      <c r="G338" s="52" t="s">
        <v>220</v>
      </c>
      <c r="H338" s="45">
        <v>304</v>
      </c>
      <c r="I338" s="109">
        <f>SUM(I339+I348+I352+I356+I360+I363+I366)</f>
        <v>0</v>
      </c>
      <c r="J338" s="135">
        <f>SUM(J339+J348+J352+J356+J360+J363+J366)</f>
        <v>0</v>
      </c>
      <c r="K338" s="110">
        <f>SUM(K339+K348+K352+K356+K360+K363+K366)</f>
        <v>0</v>
      </c>
      <c r="L338" s="110">
        <f>SUM(L339+L348+L352+L356+L360+L363+L366)</f>
        <v>0</v>
      </c>
      <c r="M338"/>
    </row>
    <row r="339" spans="1:16" ht="30" hidden="1" customHeight="1">
      <c r="A339" s="60">
        <v>3</v>
      </c>
      <c r="B339" s="61">
        <v>3</v>
      </c>
      <c r="C339" s="61">
        <v>2</v>
      </c>
      <c r="D339" s="61">
        <v>1</v>
      </c>
      <c r="E339" s="61"/>
      <c r="F339" s="62"/>
      <c r="G339" s="52" t="s">
        <v>168</v>
      </c>
      <c r="H339" s="45">
        <v>305</v>
      </c>
      <c r="I339" s="109">
        <f>I340</f>
        <v>0</v>
      </c>
      <c r="J339" s="135">
        <f>J340</f>
        <v>0</v>
      </c>
      <c r="K339" s="110">
        <f>K340</f>
        <v>0</v>
      </c>
      <c r="L339" s="110">
        <f>L340</f>
        <v>0</v>
      </c>
      <c r="M339"/>
    </row>
    <row r="340" spans="1:16" hidden="1">
      <c r="A340" s="59">
        <v>3</v>
      </c>
      <c r="B340" s="60">
        <v>3</v>
      </c>
      <c r="C340" s="61">
        <v>2</v>
      </c>
      <c r="D340" s="52">
        <v>1</v>
      </c>
      <c r="E340" s="60">
        <v>1</v>
      </c>
      <c r="F340" s="62"/>
      <c r="G340" s="52" t="s">
        <v>168</v>
      </c>
      <c r="H340" s="45">
        <v>306</v>
      </c>
      <c r="I340" s="109">
        <f t="shared" ref="I340:P340" si="32">SUM(I341:I341)</f>
        <v>0</v>
      </c>
      <c r="J340" s="109">
        <f t="shared" si="32"/>
        <v>0</v>
      </c>
      <c r="K340" s="109">
        <f t="shared" si="32"/>
        <v>0</v>
      </c>
      <c r="L340" s="109">
        <f t="shared" si="32"/>
        <v>0</v>
      </c>
      <c r="M340" s="96">
        <f t="shared" si="32"/>
        <v>0</v>
      </c>
      <c r="N340" s="96">
        <f t="shared" si="32"/>
        <v>0</v>
      </c>
      <c r="O340" s="96">
        <f t="shared" si="32"/>
        <v>0</v>
      </c>
      <c r="P340" s="96">
        <f t="shared" si="32"/>
        <v>0</v>
      </c>
    </row>
    <row r="341" spans="1:16" ht="27.75" hidden="1" customHeight="1">
      <c r="A341" s="59">
        <v>3</v>
      </c>
      <c r="B341" s="60">
        <v>3</v>
      </c>
      <c r="C341" s="61">
        <v>2</v>
      </c>
      <c r="D341" s="52">
        <v>1</v>
      </c>
      <c r="E341" s="60">
        <v>1</v>
      </c>
      <c r="F341" s="62">
        <v>1</v>
      </c>
      <c r="G341" s="52" t="s">
        <v>169</v>
      </c>
      <c r="H341" s="45">
        <v>307</v>
      </c>
      <c r="I341" s="131">
        <v>0</v>
      </c>
      <c r="J341" s="131">
        <v>0</v>
      </c>
      <c r="K341" s="131">
        <v>0</v>
      </c>
      <c r="L341" s="130">
        <v>0</v>
      </c>
      <c r="M341"/>
    </row>
    <row r="342" spans="1:16" hidden="1">
      <c r="A342" s="59">
        <v>3</v>
      </c>
      <c r="B342" s="60">
        <v>3</v>
      </c>
      <c r="C342" s="61">
        <v>2</v>
      </c>
      <c r="D342" s="52">
        <v>1</v>
      </c>
      <c r="E342" s="60">
        <v>2</v>
      </c>
      <c r="F342" s="62"/>
      <c r="G342" s="78" t="s">
        <v>192</v>
      </c>
      <c r="H342" s="45">
        <v>308</v>
      </c>
      <c r="I342" s="109">
        <f>SUM(I343:I344)</f>
        <v>0</v>
      </c>
      <c r="J342" s="109">
        <f>SUM(J343:J344)</f>
        <v>0</v>
      </c>
      <c r="K342" s="109">
        <f>SUM(K343:K344)</f>
        <v>0</v>
      </c>
      <c r="L342" s="109">
        <f>SUM(L343:L344)</f>
        <v>0</v>
      </c>
    </row>
    <row r="343" spans="1:16" hidden="1">
      <c r="A343" s="59">
        <v>3</v>
      </c>
      <c r="B343" s="60">
        <v>3</v>
      </c>
      <c r="C343" s="61">
        <v>2</v>
      </c>
      <c r="D343" s="52">
        <v>1</v>
      </c>
      <c r="E343" s="60">
        <v>2</v>
      </c>
      <c r="F343" s="62">
        <v>1</v>
      </c>
      <c r="G343" s="78" t="s">
        <v>171</v>
      </c>
      <c r="H343" s="45">
        <v>309</v>
      </c>
      <c r="I343" s="131">
        <v>0</v>
      </c>
      <c r="J343" s="131">
        <v>0</v>
      </c>
      <c r="K343" s="131">
        <v>0</v>
      </c>
      <c r="L343" s="130">
        <v>0</v>
      </c>
    </row>
    <row r="344" spans="1:16" hidden="1">
      <c r="A344" s="59">
        <v>3</v>
      </c>
      <c r="B344" s="60">
        <v>3</v>
      </c>
      <c r="C344" s="61">
        <v>2</v>
      </c>
      <c r="D344" s="52">
        <v>1</v>
      </c>
      <c r="E344" s="60">
        <v>2</v>
      </c>
      <c r="F344" s="62">
        <v>2</v>
      </c>
      <c r="G344" s="78" t="s">
        <v>172</v>
      </c>
      <c r="H344" s="45">
        <v>310</v>
      </c>
      <c r="I344" s="113">
        <v>0</v>
      </c>
      <c r="J344" s="113">
        <v>0</v>
      </c>
      <c r="K344" s="113">
        <v>0</v>
      </c>
      <c r="L344" s="113">
        <v>0</v>
      </c>
    </row>
    <row r="345" spans="1:16" hidden="1">
      <c r="A345" s="59">
        <v>3</v>
      </c>
      <c r="B345" s="60">
        <v>3</v>
      </c>
      <c r="C345" s="61">
        <v>2</v>
      </c>
      <c r="D345" s="52">
        <v>1</v>
      </c>
      <c r="E345" s="60">
        <v>3</v>
      </c>
      <c r="F345" s="62"/>
      <c r="G345" s="78" t="s">
        <v>173</v>
      </c>
      <c r="H345" s="45">
        <v>311</v>
      </c>
      <c r="I345" s="109">
        <f>SUM(I346:I347)</f>
        <v>0</v>
      </c>
      <c r="J345" s="109">
        <f>SUM(J346:J347)</f>
        <v>0</v>
      </c>
      <c r="K345" s="109">
        <f>SUM(K346:K347)</f>
        <v>0</v>
      </c>
      <c r="L345" s="109">
        <f>SUM(L346:L347)</f>
        <v>0</v>
      </c>
    </row>
    <row r="346" spans="1:16" hidden="1">
      <c r="A346" s="59">
        <v>3</v>
      </c>
      <c r="B346" s="60">
        <v>3</v>
      </c>
      <c r="C346" s="61">
        <v>2</v>
      </c>
      <c r="D346" s="52">
        <v>1</v>
      </c>
      <c r="E346" s="60">
        <v>3</v>
      </c>
      <c r="F346" s="62">
        <v>1</v>
      </c>
      <c r="G346" s="78" t="s">
        <v>174</v>
      </c>
      <c r="H346" s="45">
        <v>312</v>
      </c>
      <c r="I346" s="113">
        <v>0</v>
      </c>
      <c r="J346" s="113">
        <v>0</v>
      </c>
      <c r="K346" s="113">
        <v>0</v>
      </c>
      <c r="L346" s="113">
        <v>0</v>
      </c>
    </row>
    <row r="347" spans="1:16" hidden="1">
      <c r="A347" s="59">
        <v>3</v>
      </c>
      <c r="B347" s="60">
        <v>3</v>
      </c>
      <c r="C347" s="61">
        <v>2</v>
      </c>
      <c r="D347" s="52">
        <v>1</v>
      </c>
      <c r="E347" s="60">
        <v>3</v>
      </c>
      <c r="F347" s="62">
        <v>2</v>
      </c>
      <c r="G347" s="78" t="s">
        <v>193</v>
      </c>
      <c r="H347" s="45">
        <v>313</v>
      </c>
      <c r="I347" s="117">
        <v>0</v>
      </c>
      <c r="J347" s="137">
        <v>0</v>
      </c>
      <c r="K347" s="117">
        <v>0</v>
      </c>
      <c r="L347" s="117">
        <v>0</v>
      </c>
    </row>
    <row r="348" spans="1:16" hidden="1">
      <c r="A348" s="73">
        <v>3</v>
      </c>
      <c r="B348" s="73">
        <v>3</v>
      </c>
      <c r="C348" s="84">
        <v>2</v>
      </c>
      <c r="D348" s="78">
        <v>2</v>
      </c>
      <c r="E348" s="84"/>
      <c r="F348" s="86"/>
      <c r="G348" s="78" t="s">
        <v>206</v>
      </c>
      <c r="H348" s="45">
        <v>314</v>
      </c>
      <c r="I348" s="115">
        <f>I349</f>
        <v>0</v>
      </c>
      <c r="J348" s="138">
        <f>J349</f>
        <v>0</v>
      </c>
      <c r="K348" s="116">
        <f>K349</f>
        <v>0</v>
      </c>
      <c r="L348" s="116">
        <f>L349</f>
        <v>0</v>
      </c>
    </row>
    <row r="349" spans="1:16" hidden="1">
      <c r="A349" s="59">
        <v>3</v>
      </c>
      <c r="B349" s="59">
        <v>3</v>
      </c>
      <c r="C349" s="60">
        <v>2</v>
      </c>
      <c r="D349" s="52">
        <v>2</v>
      </c>
      <c r="E349" s="60">
        <v>1</v>
      </c>
      <c r="F349" s="62"/>
      <c r="G349" s="78" t="s">
        <v>206</v>
      </c>
      <c r="H349" s="45">
        <v>315</v>
      </c>
      <c r="I349" s="109">
        <f>SUM(I350:I351)</f>
        <v>0</v>
      </c>
      <c r="J349" s="132">
        <f>SUM(J350:J351)</f>
        <v>0</v>
      </c>
      <c r="K349" s="110">
        <f>SUM(K350:K351)</f>
        <v>0</v>
      </c>
      <c r="L349" s="110">
        <f>SUM(L350:L351)</f>
        <v>0</v>
      </c>
    </row>
    <row r="350" spans="1:16" ht="25.5" hidden="1">
      <c r="A350" s="59">
        <v>3</v>
      </c>
      <c r="B350" s="59">
        <v>3</v>
      </c>
      <c r="C350" s="60">
        <v>2</v>
      </c>
      <c r="D350" s="52">
        <v>2</v>
      </c>
      <c r="E350" s="59">
        <v>1</v>
      </c>
      <c r="F350" s="69">
        <v>1</v>
      </c>
      <c r="G350" s="52" t="s">
        <v>207</v>
      </c>
      <c r="H350" s="45">
        <v>316</v>
      </c>
      <c r="I350" s="113">
        <v>0</v>
      </c>
      <c r="J350" s="113">
        <v>0</v>
      </c>
      <c r="K350" s="113">
        <v>0</v>
      </c>
      <c r="L350" s="113">
        <v>0</v>
      </c>
    </row>
    <row r="351" spans="1:16" ht="25.5" hidden="1">
      <c r="A351" s="73">
        <v>3</v>
      </c>
      <c r="B351" s="73">
        <v>3</v>
      </c>
      <c r="C351" s="74">
        <v>2</v>
      </c>
      <c r="D351" s="75">
        <v>2</v>
      </c>
      <c r="E351" s="72">
        <v>1</v>
      </c>
      <c r="F351" s="79">
        <v>2</v>
      </c>
      <c r="G351" s="72" t="s">
        <v>208</v>
      </c>
      <c r="H351" s="45">
        <v>317</v>
      </c>
      <c r="I351" s="113">
        <v>0</v>
      </c>
      <c r="J351" s="113">
        <v>0</v>
      </c>
      <c r="K351" s="113">
        <v>0</v>
      </c>
      <c r="L351" s="113">
        <v>0</v>
      </c>
    </row>
    <row r="352" spans="1:16" ht="23.25" hidden="1" customHeight="1">
      <c r="A352" s="59">
        <v>3</v>
      </c>
      <c r="B352" s="59">
        <v>3</v>
      </c>
      <c r="C352" s="60">
        <v>2</v>
      </c>
      <c r="D352" s="61">
        <v>3</v>
      </c>
      <c r="E352" s="52"/>
      <c r="F352" s="69"/>
      <c r="G352" s="52" t="s">
        <v>209</v>
      </c>
      <c r="H352" s="45">
        <v>318</v>
      </c>
      <c r="I352" s="109">
        <f>I353</f>
        <v>0</v>
      </c>
      <c r="J352" s="132">
        <f>J353</f>
        <v>0</v>
      </c>
      <c r="K352" s="110">
        <f>K353</f>
        <v>0</v>
      </c>
      <c r="L352" s="110">
        <f>L353</f>
        <v>0</v>
      </c>
      <c r="M352"/>
    </row>
    <row r="353" spans="1:13" ht="27.75" hidden="1" customHeight="1">
      <c r="A353" s="59">
        <v>3</v>
      </c>
      <c r="B353" s="59">
        <v>3</v>
      </c>
      <c r="C353" s="60">
        <v>2</v>
      </c>
      <c r="D353" s="61">
        <v>3</v>
      </c>
      <c r="E353" s="52">
        <v>1</v>
      </c>
      <c r="F353" s="69"/>
      <c r="G353" s="52" t="s">
        <v>209</v>
      </c>
      <c r="H353" s="45">
        <v>319</v>
      </c>
      <c r="I353" s="109">
        <f>I354+I355</f>
        <v>0</v>
      </c>
      <c r="J353" s="109">
        <f>J354+J355</f>
        <v>0</v>
      </c>
      <c r="K353" s="109">
        <f>K354+K355</f>
        <v>0</v>
      </c>
      <c r="L353" s="109">
        <f>L354+L355</f>
        <v>0</v>
      </c>
      <c r="M353"/>
    </row>
    <row r="354" spans="1:13" ht="28.5" hidden="1" customHeight="1">
      <c r="A354" s="59">
        <v>3</v>
      </c>
      <c r="B354" s="59">
        <v>3</v>
      </c>
      <c r="C354" s="60">
        <v>2</v>
      </c>
      <c r="D354" s="61">
        <v>3</v>
      </c>
      <c r="E354" s="52">
        <v>1</v>
      </c>
      <c r="F354" s="69">
        <v>1</v>
      </c>
      <c r="G354" s="52" t="s">
        <v>210</v>
      </c>
      <c r="H354" s="45">
        <v>320</v>
      </c>
      <c r="I354" s="131">
        <v>0</v>
      </c>
      <c r="J354" s="131">
        <v>0</v>
      </c>
      <c r="K354" s="131">
        <v>0</v>
      </c>
      <c r="L354" s="130">
        <v>0</v>
      </c>
      <c r="M354"/>
    </row>
    <row r="355" spans="1:13" ht="27.75" hidden="1" customHeight="1">
      <c r="A355" s="59">
        <v>3</v>
      </c>
      <c r="B355" s="59">
        <v>3</v>
      </c>
      <c r="C355" s="60">
        <v>2</v>
      </c>
      <c r="D355" s="61">
        <v>3</v>
      </c>
      <c r="E355" s="52">
        <v>1</v>
      </c>
      <c r="F355" s="69">
        <v>2</v>
      </c>
      <c r="G355" s="52" t="s">
        <v>211</v>
      </c>
      <c r="H355" s="45">
        <v>321</v>
      </c>
      <c r="I355" s="113">
        <v>0</v>
      </c>
      <c r="J355" s="113">
        <v>0</v>
      </c>
      <c r="K355" s="113">
        <v>0</v>
      </c>
      <c r="L355" s="113">
        <v>0</v>
      </c>
      <c r="M355"/>
    </row>
    <row r="356" spans="1:13" hidden="1">
      <c r="A356" s="59">
        <v>3</v>
      </c>
      <c r="B356" s="59">
        <v>3</v>
      </c>
      <c r="C356" s="60">
        <v>2</v>
      </c>
      <c r="D356" s="61">
        <v>4</v>
      </c>
      <c r="E356" s="61"/>
      <c r="F356" s="62"/>
      <c r="G356" s="52" t="s">
        <v>212</v>
      </c>
      <c r="H356" s="45">
        <v>322</v>
      </c>
      <c r="I356" s="109">
        <f>I357</f>
        <v>0</v>
      </c>
      <c r="J356" s="132">
        <f>J357</f>
        <v>0</v>
      </c>
      <c r="K356" s="110">
        <f>K357</f>
        <v>0</v>
      </c>
      <c r="L356" s="110">
        <f>L357</f>
        <v>0</v>
      </c>
    </row>
    <row r="357" spans="1:13" hidden="1">
      <c r="A357" s="67">
        <v>3</v>
      </c>
      <c r="B357" s="67">
        <v>3</v>
      </c>
      <c r="C357" s="49">
        <v>2</v>
      </c>
      <c r="D357" s="48">
        <v>4</v>
      </c>
      <c r="E357" s="48">
        <v>1</v>
      </c>
      <c r="F357" s="50"/>
      <c r="G357" s="52" t="s">
        <v>212</v>
      </c>
      <c r="H357" s="45">
        <v>323</v>
      </c>
      <c r="I357" s="118">
        <f>SUM(I358:I359)</f>
        <v>0</v>
      </c>
      <c r="J357" s="119">
        <f>SUM(J358:J359)</f>
        <v>0</v>
      </c>
      <c r="K357" s="120">
        <f>SUM(K358:K359)</f>
        <v>0</v>
      </c>
      <c r="L357" s="120">
        <f>SUM(L358:L359)</f>
        <v>0</v>
      </c>
    </row>
    <row r="358" spans="1:13" ht="30.75" hidden="1" customHeight="1">
      <c r="A358" s="59">
        <v>3</v>
      </c>
      <c r="B358" s="59">
        <v>3</v>
      </c>
      <c r="C358" s="60">
        <v>2</v>
      </c>
      <c r="D358" s="61">
        <v>4</v>
      </c>
      <c r="E358" s="61">
        <v>1</v>
      </c>
      <c r="F358" s="62">
        <v>1</v>
      </c>
      <c r="G358" s="52" t="s">
        <v>213</v>
      </c>
      <c r="H358" s="45">
        <v>324</v>
      </c>
      <c r="I358" s="113">
        <v>0</v>
      </c>
      <c r="J358" s="113">
        <v>0</v>
      </c>
      <c r="K358" s="113">
        <v>0</v>
      </c>
      <c r="L358" s="113">
        <v>0</v>
      </c>
      <c r="M358"/>
    </row>
    <row r="359" spans="1:13" hidden="1">
      <c r="A359" s="59">
        <v>3</v>
      </c>
      <c r="B359" s="59">
        <v>3</v>
      </c>
      <c r="C359" s="60">
        <v>2</v>
      </c>
      <c r="D359" s="61">
        <v>4</v>
      </c>
      <c r="E359" s="61">
        <v>1</v>
      </c>
      <c r="F359" s="62">
        <v>2</v>
      </c>
      <c r="G359" s="52" t="s">
        <v>221</v>
      </c>
      <c r="H359" s="45">
        <v>325</v>
      </c>
      <c r="I359" s="113">
        <v>0</v>
      </c>
      <c r="J359" s="113">
        <v>0</v>
      </c>
      <c r="K359" s="113">
        <v>0</v>
      </c>
      <c r="L359" s="113">
        <v>0</v>
      </c>
    </row>
    <row r="360" spans="1:13" hidden="1">
      <c r="A360" s="59">
        <v>3</v>
      </c>
      <c r="B360" s="59">
        <v>3</v>
      </c>
      <c r="C360" s="60">
        <v>2</v>
      </c>
      <c r="D360" s="61">
        <v>5</v>
      </c>
      <c r="E360" s="61"/>
      <c r="F360" s="62"/>
      <c r="G360" s="52" t="s">
        <v>215</v>
      </c>
      <c r="H360" s="45">
        <v>326</v>
      </c>
      <c r="I360" s="109">
        <f t="shared" ref="I360:L361" si="33">I361</f>
        <v>0</v>
      </c>
      <c r="J360" s="132">
        <f t="shared" si="33"/>
        <v>0</v>
      </c>
      <c r="K360" s="110">
        <f t="shared" si="33"/>
        <v>0</v>
      </c>
      <c r="L360" s="110">
        <f t="shared" si="33"/>
        <v>0</v>
      </c>
    </row>
    <row r="361" spans="1:13" hidden="1">
      <c r="A361" s="67">
        <v>3</v>
      </c>
      <c r="B361" s="67">
        <v>3</v>
      </c>
      <c r="C361" s="49">
        <v>2</v>
      </c>
      <c r="D361" s="48">
        <v>5</v>
      </c>
      <c r="E361" s="48">
        <v>1</v>
      </c>
      <c r="F361" s="50"/>
      <c r="G361" s="52" t="s">
        <v>215</v>
      </c>
      <c r="H361" s="45">
        <v>327</v>
      </c>
      <c r="I361" s="118">
        <f t="shared" si="33"/>
        <v>0</v>
      </c>
      <c r="J361" s="119">
        <f t="shared" si="33"/>
        <v>0</v>
      </c>
      <c r="K361" s="120">
        <f t="shared" si="33"/>
        <v>0</v>
      </c>
      <c r="L361" s="120">
        <f t="shared" si="33"/>
        <v>0</v>
      </c>
    </row>
    <row r="362" spans="1:13" hidden="1">
      <c r="A362" s="59">
        <v>3</v>
      </c>
      <c r="B362" s="59">
        <v>3</v>
      </c>
      <c r="C362" s="60">
        <v>2</v>
      </c>
      <c r="D362" s="61">
        <v>5</v>
      </c>
      <c r="E362" s="61">
        <v>1</v>
      </c>
      <c r="F362" s="62">
        <v>1</v>
      </c>
      <c r="G362" s="52" t="s">
        <v>215</v>
      </c>
      <c r="H362" s="45">
        <v>328</v>
      </c>
      <c r="I362" s="131">
        <v>0</v>
      </c>
      <c r="J362" s="131">
        <v>0</v>
      </c>
      <c r="K362" s="131">
        <v>0</v>
      </c>
      <c r="L362" s="130">
        <v>0</v>
      </c>
    </row>
    <row r="363" spans="1:13" ht="30.75" hidden="1" customHeight="1">
      <c r="A363" s="59">
        <v>3</v>
      </c>
      <c r="B363" s="59">
        <v>3</v>
      </c>
      <c r="C363" s="60">
        <v>2</v>
      </c>
      <c r="D363" s="61">
        <v>6</v>
      </c>
      <c r="E363" s="61"/>
      <c r="F363" s="62"/>
      <c r="G363" s="52" t="s">
        <v>186</v>
      </c>
      <c r="H363" s="45">
        <v>329</v>
      </c>
      <c r="I363" s="109">
        <f t="shared" ref="I363:L364" si="34">I364</f>
        <v>0</v>
      </c>
      <c r="J363" s="132">
        <f t="shared" si="34"/>
        <v>0</v>
      </c>
      <c r="K363" s="110">
        <f t="shared" si="34"/>
        <v>0</v>
      </c>
      <c r="L363" s="110">
        <f t="shared" si="34"/>
        <v>0</v>
      </c>
      <c r="M363"/>
    </row>
    <row r="364" spans="1:13" ht="25.5" hidden="1" customHeight="1">
      <c r="A364" s="59">
        <v>3</v>
      </c>
      <c r="B364" s="59">
        <v>3</v>
      </c>
      <c r="C364" s="60">
        <v>2</v>
      </c>
      <c r="D364" s="61">
        <v>6</v>
      </c>
      <c r="E364" s="61">
        <v>1</v>
      </c>
      <c r="F364" s="62"/>
      <c r="G364" s="52" t="s">
        <v>186</v>
      </c>
      <c r="H364" s="45">
        <v>330</v>
      </c>
      <c r="I364" s="109">
        <f t="shared" si="34"/>
        <v>0</v>
      </c>
      <c r="J364" s="132">
        <f t="shared" si="34"/>
        <v>0</v>
      </c>
      <c r="K364" s="110">
        <f t="shared" si="34"/>
        <v>0</v>
      </c>
      <c r="L364" s="110">
        <f t="shared" si="34"/>
        <v>0</v>
      </c>
      <c r="M364"/>
    </row>
    <row r="365" spans="1:13" ht="24" hidden="1" customHeight="1">
      <c r="A365" s="73">
        <v>3</v>
      </c>
      <c r="B365" s="73">
        <v>3</v>
      </c>
      <c r="C365" s="74">
        <v>2</v>
      </c>
      <c r="D365" s="75">
        <v>6</v>
      </c>
      <c r="E365" s="75">
        <v>1</v>
      </c>
      <c r="F365" s="87">
        <v>1</v>
      </c>
      <c r="G365" s="72" t="s">
        <v>186</v>
      </c>
      <c r="H365" s="45">
        <v>331</v>
      </c>
      <c r="I365" s="131">
        <v>0</v>
      </c>
      <c r="J365" s="131">
        <v>0</v>
      </c>
      <c r="K365" s="131">
        <v>0</v>
      </c>
      <c r="L365" s="130">
        <v>0</v>
      </c>
      <c r="M365"/>
    </row>
    <row r="366" spans="1:13" ht="28.5" hidden="1" customHeight="1">
      <c r="A366" s="59">
        <v>3</v>
      </c>
      <c r="B366" s="59">
        <v>3</v>
      </c>
      <c r="C366" s="60">
        <v>2</v>
      </c>
      <c r="D366" s="61">
        <v>7</v>
      </c>
      <c r="E366" s="61"/>
      <c r="F366" s="62"/>
      <c r="G366" s="52" t="s">
        <v>217</v>
      </c>
      <c r="H366" s="45">
        <v>332</v>
      </c>
      <c r="I366" s="109">
        <f>I367</f>
        <v>0</v>
      </c>
      <c r="J366" s="132">
        <f>J367</f>
        <v>0</v>
      </c>
      <c r="K366" s="110">
        <f>K367</f>
        <v>0</v>
      </c>
      <c r="L366" s="110">
        <f>L367</f>
        <v>0</v>
      </c>
      <c r="M366"/>
    </row>
    <row r="367" spans="1:13" ht="28.5" hidden="1" customHeight="1">
      <c r="A367" s="73">
        <v>3</v>
      </c>
      <c r="B367" s="73">
        <v>3</v>
      </c>
      <c r="C367" s="74">
        <v>2</v>
      </c>
      <c r="D367" s="75">
        <v>7</v>
      </c>
      <c r="E367" s="75">
        <v>1</v>
      </c>
      <c r="F367" s="87"/>
      <c r="G367" s="52" t="s">
        <v>217</v>
      </c>
      <c r="H367" s="45">
        <v>333</v>
      </c>
      <c r="I367" s="109">
        <f>SUM(I368:I369)</f>
        <v>0</v>
      </c>
      <c r="J367" s="109">
        <f>SUM(J368:J369)</f>
        <v>0</v>
      </c>
      <c r="K367" s="109">
        <f>SUM(K368:K369)</f>
        <v>0</v>
      </c>
      <c r="L367" s="109">
        <f>SUM(L368:L369)</f>
        <v>0</v>
      </c>
      <c r="M367"/>
    </row>
    <row r="368" spans="1:13" ht="27" hidden="1" customHeight="1">
      <c r="A368" s="59">
        <v>3</v>
      </c>
      <c r="B368" s="59">
        <v>3</v>
      </c>
      <c r="C368" s="60">
        <v>2</v>
      </c>
      <c r="D368" s="61">
        <v>7</v>
      </c>
      <c r="E368" s="61">
        <v>1</v>
      </c>
      <c r="F368" s="62">
        <v>1</v>
      </c>
      <c r="G368" s="52" t="s">
        <v>218</v>
      </c>
      <c r="H368" s="45">
        <v>334</v>
      </c>
      <c r="I368" s="131">
        <v>0</v>
      </c>
      <c r="J368" s="131">
        <v>0</v>
      </c>
      <c r="K368" s="131">
        <v>0</v>
      </c>
      <c r="L368" s="130">
        <v>0</v>
      </c>
      <c r="M368"/>
    </row>
    <row r="369" spans="1:13" ht="30" hidden="1" customHeight="1">
      <c r="A369" s="59">
        <v>3</v>
      </c>
      <c r="B369" s="59">
        <v>3</v>
      </c>
      <c r="C369" s="60">
        <v>2</v>
      </c>
      <c r="D369" s="61">
        <v>7</v>
      </c>
      <c r="E369" s="61">
        <v>1</v>
      </c>
      <c r="F369" s="62">
        <v>2</v>
      </c>
      <c r="G369" s="52" t="s">
        <v>219</v>
      </c>
      <c r="H369" s="45">
        <v>335</v>
      </c>
      <c r="I369" s="113">
        <v>0</v>
      </c>
      <c r="J369" s="113">
        <v>0</v>
      </c>
      <c r="K369" s="113">
        <v>0</v>
      </c>
      <c r="L369" s="113">
        <v>0</v>
      </c>
      <c r="M369"/>
    </row>
    <row r="370" spans="1:13" ht="39.75" customHeight="1">
      <c r="A370" s="97"/>
      <c r="B370" s="97"/>
      <c r="C370" s="98"/>
      <c r="D370" s="99"/>
      <c r="E370" s="100"/>
      <c r="F370" s="101"/>
      <c r="G370" s="102" t="s">
        <v>222</v>
      </c>
      <c r="H370" s="45">
        <v>336</v>
      </c>
      <c r="I370" s="139">
        <f>SUM(I35+I186)</f>
        <v>15100</v>
      </c>
      <c r="J370" s="139">
        <f>SUM(J35+J186)</f>
        <v>0</v>
      </c>
      <c r="K370" s="139">
        <f>SUM(K35+K186)</f>
        <v>0</v>
      </c>
      <c r="L370" s="139">
        <f>SUM(L35+L186)</f>
        <v>0</v>
      </c>
      <c r="M370"/>
    </row>
    <row r="371" spans="1:13" ht="18.75" customHeight="1">
      <c r="G371" s="46"/>
      <c r="H371" s="45"/>
      <c r="I371" s="103"/>
      <c r="J371" s="144"/>
      <c r="L371" s="322"/>
    </row>
    <row r="372" spans="1:13" ht="23.25" customHeight="1">
      <c r="A372" s="366" t="s">
        <v>230</v>
      </c>
      <c r="B372" s="366"/>
      <c r="C372" s="366"/>
      <c r="D372" s="366"/>
      <c r="E372" s="366"/>
      <c r="F372" s="366"/>
      <c r="G372" s="366"/>
      <c r="H372" s="151"/>
      <c r="I372" s="104"/>
      <c r="K372" s="328" t="s">
        <v>231</v>
      </c>
      <c r="L372" s="328"/>
    </row>
    <row r="373" spans="1:13" ht="18.75" customHeight="1">
      <c r="A373" s="105"/>
      <c r="B373" s="105"/>
      <c r="C373" s="105"/>
      <c r="D373" s="346" t="s">
        <v>223</v>
      </c>
      <c r="E373" s="346"/>
      <c r="F373" s="346"/>
      <c r="G373" s="346"/>
      <c r="H373"/>
      <c r="I373" s="143" t="s">
        <v>224</v>
      </c>
      <c r="K373" s="327" t="s">
        <v>225</v>
      </c>
      <c r="L373" s="327"/>
    </row>
    <row r="374" spans="1:13" ht="10.5" customHeight="1">
      <c r="I374" s="106"/>
      <c r="K374" s="106"/>
      <c r="L374" s="106"/>
    </row>
    <row r="375" spans="1:13" ht="24.75" customHeight="1">
      <c r="A375" s="362" t="s">
        <v>226</v>
      </c>
      <c r="B375" s="362"/>
      <c r="C375" s="362"/>
      <c r="D375" s="362"/>
      <c r="E375" s="362"/>
      <c r="F375" s="362"/>
      <c r="G375" s="362"/>
      <c r="I375" s="106"/>
      <c r="K375" s="347" t="s">
        <v>227</v>
      </c>
      <c r="L375" s="347"/>
    </row>
    <row r="376" spans="1:13" ht="33.75" customHeight="1">
      <c r="D376" s="329" t="s">
        <v>228</v>
      </c>
      <c r="E376" s="330"/>
      <c r="F376" s="330"/>
      <c r="G376" s="330"/>
      <c r="H376" s="107"/>
      <c r="I376" s="108" t="s">
        <v>224</v>
      </c>
      <c r="K376" s="327" t="s">
        <v>225</v>
      </c>
      <c r="L376" s="327"/>
    </row>
    <row r="377" spans="1:13" ht="7.5" customHeight="1"/>
    <row r="378" spans="1:13" ht="8.25" customHeight="1">
      <c r="H378" s="23" t="s">
        <v>229</v>
      </c>
    </row>
  </sheetData>
  <mergeCells count="32">
    <mergeCell ref="K375:L375"/>
    <mergeCell ref="A375:G375"/>
    <mergeCell ref="D376:G376"/>
    <mergeCell ref="K376:L376"/>
    <mergeCell ref="L32:L33"/>
    <mergeCell ref="A34:F34"/>
    <mergeCell ref="A372:G372"/>
    <mergeCell ref="D373:G373"/>
    <mergeCell ref="K373:L373"/>
    <mergeCell ref="A32:F33"/>
    <mergeCell ref="G32:G33"/>
    <mergeCell ref="H32:H33"/>
    <mergeCell ref="I32:J32"/>
    <mergeCell ref="K32:K33"/>
    <mergeCell ref="K372:L372"/>
    <mergeCell ref="E22:K22"/>
    <mergeCell ref="A23:L23"/>
    <mergeCell ref="A27:I27"/>
    <mergeCell ref="A28:I28"/>
    <mergeCell ref="G30:H30"/>
    <mergeCell ref="G20:K20"/>
    <mergeCell ref="I1:L1"/>
    <mergeCell ref="I2:L2"/>
    <mergeCell ref="A8:L8"/>
    <mergeCell ref="A10:L10"/>
    <mergeCell ref="A11:L11"/>
    <mergeCell ref="G13:K13"/>
    <mergeCell ref="A14:L14"/>
    <mergeCell ref="G15:K15"/>
    <mergeCell ref="G16:K16"/>
    <mergeCell ref="B17:L17"/>
    <mergeCell ref="G19:K1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E8AAD-EA7B-4E05-92D0-E0B9157F81A7}">
  <dimension ref="A1:R378"/>
  <sheetViews>
    <sheetView topLeftCell="A48" workbookViewId="0">
      <selection activeCell="S374" sqref="S374"/>
    </sheetView>
  </sheetViews>
  <sheetFormatPr defaultColWidth="9.140625" defaultRowHeight="12.75"/>
  <cols>
    <col min="1" max="4" width="2" style="23" customWidth="1"/>
    <col min="5" max="5" width="2.140625" style="23" customWidth="1"/>
    <col min="6" max="6" width="2.85546875" style="148" customWidth="1"/>
    <col min="7" max="7" width="30" style="23" customWidth="1"/>
    <col min="8" max="8" width="4" style="23" customWidth="1"/>
    <col min="9" max="9" width="8.7109375" style="23" customWidth="1"/>
    <col min="10" max="11" width="11.5703125" style="23" customWidth="1"/>
    <col min="12" max="12" width="10" style="23" customWidth="1"/>
    <col min="13" max="13" width="0.140625" style="23" hidden="1" customWidth="1"/>
    <col min="14" max="14" width="6.140625" style="23" hidden="1" customWidth="1"/>
    <col min="15" max="15" width="8.85546875" style="23" hidden="1" customWidth="1"/>
    <col min="16" max="16" width="9.140625" style="23"/>
    <col min="17" max="17" width="6.140625" style="23" customWidth="1"/>
    <col min="18" max="18" width="9.140625" style="23"/>
  </cols>
  <sheetData>
    <row r="1" spans="1:17" ht="24.75" customHeight="1">
      <c r="G1" s="1"/>
      <c r="H1" s="4"/>
      <c r="I1" s="350" t="s">
        <v>0</v>
      </c>
      <c r="J1" s="350"/>
      <c r="K1" s="350"/>
      <c r="L1" s="350"/>
      <c r="M1" s="3"/>
      <c r="N1" s="150"/>
      <c r="O1" s="150"/>
      <c r="P1" s="150"/>
      <c r="Q1" s="150"/>
    </row>
    <row r="2" spans="1:17" ht="22.5" customHeight="1">
      <c r="H2" s="4"/>
      <c r="I2" s="351" t="s">
        <v>1</v>
      </c>
      <c r="J2" s="351"/>
      <c r="K2" s="351"/>
      <c r="L2" s="351"/>
      <c r="M2" s="3"/>
      <c r="N2" s="150"/>
      <c r="O2" s="150"/>
      <c r="P2" s="150"/>
      <c r="Q2" s="5"/>
    </row>
    <row r="3" spans="1:17" ht="13.5" customHeight="1">
      <c r="H3" s="19"/>
      <c r="I3" s="150" t="s">
        <v>2</v>
      </c>
      <c r="J3" s="150"/>
      <c r="K3" s="2"/>
      <c r="L3" s="2"/>
      <c r="M3" s="3"/>
      <c r="N3" s="150"/>
      <c r="O3" s="150"/>
      <c r="P3" s="150"/>
      <c r="Q3" s="6"/>
    </row>
    <row r="4" spans="1:17" ht="6" customHeight="1">
      <c r="G4" s="7" t="s">
        <v>3</v>
      </c>
      <c r="H4" s="4"/>
      <c r="I4"/>
      <c r="J4" s="2"/>
      <c r="K4" s="2"/>
      <c r="L4" s="2"/>
      <c r="M4" s="3"/>
      <c r="N4" s="8"/>
      <c r="O4" s="8"/>
      <c r="P4" s="150"/>
      <c r="Q4" s="6"/>
    </row>
    <row r="5" spans="1:17" ht="5.25" customHeight="1">
      <c r="H5" s="9"/>
      <c r="I5"/>
      <c r="J5" s="2"/>
      <c r="K5" s="2"/>
      <c r="L5" s="2"/>
      <c r="M5" s="3"/>
      <c r="N5" s="150"/>
      <c r="O5" s="150"/>
      <c r="P5" s="150"/>
      <c r="Q5" s="6"/>
    </row>
    <row r="6" spans="1:17" ht="3.75" customHeight="1">
      <c r="H6" s="9"/>
      <c r="I6"/>
      <c r="J6" s="10"/>
      <c r="K6" s="2"/>
      <c r="L6" s="2"/>
      <c r="M6" s="3"/>
      <c r="N6" s="150"/>
      <c r="O6" s="150"/>
      <c r="P6" s="150"/>
    </row>
    <row r="7" spans="1:17" ht="6.75" customHeight="1">
      <c r="H7" s="9"/>
      <c r="I7"/>
      <c r="K7" s="150"/>
      <c r="L7" s="150"/>
      <c r="M7" s="3"/>
      <c r="N7" s="150"/>
      <c r="O7" s="150"/>
      <c r="P7" s="150"/>
      <c r="Q7" s="12"/>
    </row>
    <row r="8" spans="1:17" ht="29.25" customHeight="1">
      <c r="A8" s="356" t="s">
        <v>4</v>
      </c>
      <c r="B8" s="356"/>
      <c r="C8" s="356"/>
      <c r="D8" s="356"/>
      <c r="E8" s="356"/>
      <c r="F8" s="356"/>
      <c r="G8" s="356"/>
      <c r="H8" s="356"/>
      <c r="I8" s="356"/>
      <c r="J8" s="356"/>
      <c r="K8" s="356"/>
      <c r="L8" s="356"/>
      <c r="M8" s="11"/>
      <c r="N8" s="11"/>
      <c r="O8" s="11"/>
      <c r="P8" s="11"/>
      <c r="Q8" s="11"/>
    </row>
    <row r="9" spans="1:17" ht="8.25" customHeight="1">
      <c r="G9" s="11"/>
      <c r="H9" s="12"/>
      <c r="I9" s="12"/>
      <c r="J9" s="13"/>
      <c r="K9" s="13"/>
      <c r="L9" s="14"/>
      <c r="M9" s="3"/>
    </row>
    <row r="10" spans="1:17" ht="18" customHeight="1">
      <c r="A10" s="349" t="s">
        <v>5</v>
      </c>
      <c r="B10" s="349"/>
      <c r="C10" s="349"/>
      <c r="D10" s="349"/>
      <c r="E10" s="349"/>
      <c r="F10" s="349"/>
      <c r="G10" s="349"/>
      <c r="H10" s="349"/>
      <c r="I10" s="349"/>
      <c r="J10" s="349"/>
      <c r="K10" s="349"/>
      <c r="L10" s="349"/>
      <c r="M10" s="3"/>
    </row>
    <row r="11" spans="1:17" ht="18.75" customHeight="1">
      <c r="A11" s="353" t="s">
        <v>6</v>
      </c>
      <c r="B11" s="354"/>
      <c r="C11" s="354"/>
      <c r="D11" s="354"/>
      <c r="E11" s="354"/>
      <c r="F11" s="354"/>
      <c r="G11" s="354"/>
      <c r="H11" s="354"/>
      <c r="I11" s="354"/>
      <c r="J11" s="354"/>
      <c r="K11" s="354"/>
      <c r="L11" s="354"/>
      <c r="M11" s="3"/>
    </row>
    <row r="12" spans="1:17" ht="7.5" customHeight="1">
      <c r="A12" s="146"/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3"/>
    </row>
    <row r="13" spans="1:17" ht="14.25" customHeight="1">
      <c r="A13" s="146"/>
      <c r="B13" s="147"/>
      <c r="C13" s="147"/>
      <c r="D13" s="147"/>
      <c r="E13" s="147"/>
      <c r="F13" s="147"/>
      <c r="G13" s="355" t="s">
        <v>7</v>
      </c>
      <c r="H13" s="355"/>
      <c r="I13" s="355"/>
      <c r="J13" s="355"/>
      <c r="K13" s="355"/>
      <c r="L13" s="147"/>
      <c r="M13" s="3"/>
    </row>
    <row r="14" spans="1:17" ht="16.5" customHeight="1">
      <c r="A14" s="356" t="s">
        <v>8</v>
      </c>
      <c r="B14" s="356"/>
      <c r="C14" s="356"/>
      <c r="D14" s="356"/>
      <c r="E14" s="356"/>
      <c r="F14" s="356"/>
      <c r="G14" s="356"/>
      <c r="H14" s="356"/>
      <c r="I14" s="356"/>
      <c r="J14" s="356"/>
      <c r="K14" s="356"/>
      <c r="L14" s="356"/>
      <c r="M14" s="3"/>
      <c r="P14" s="23" t="s">
        <v>9</v>
      </c>
    </row>
    <row r="15" spans="1:17" ht="15.75" customHeight="1">
      <c r="G15" s="347" t="s">
        <v>10</v>
      </c>
      <c r="H15" s="347"/>
      <c r="I15" s="347"/>
      <c r="J15" s="347"/>
      <c r="K15" s="347"/>
      <c r="M15" s="3"/>
    </row>
    <row r="16" spans="1:17" ht="12" customHeight="1">
      <c r="G16" s="357" t="s">
        <v>11</v>
      </c>
      <c r="H16" s="357"/>
      <c r="I16" s="357"/>
      <c r="J16" s="357"/>
      <c r="K16" s="357"/>
    </row>
    <row r="17" spans="1:13" ht="12" customHeight="1">
      <c r="B17" s="356" t="s">
        <v>12</v>
      </c>
      <c r="C17" s="356"/>
      <c r="D17" s="356"/>
      <c r="E17" s="356"/>
      <c r="F17" s="356"/>
      <c r="G17" s="356"/>
      <c r="H17" s="356"/>
      <c r="I17" s="356"/>
      <c r="J17" s="356"/>
      <c r="K17" s="356"/>
      <c r="L17" s="356"/>
    </row>
    <row r="18" spans="1:13" ht="12" customHeight="1"/>
    <row r="19" spans="1:13" ht="12.75" customHeight="1">
      <c r="G19" s="347" t="s">
        <v>13</v>
      </c>
      <c r="H19" s="347"/>
      <c r="I19" s="347"/>
      <c r="J19" s="347"/>
      <c r="K19" s="347"/>
    </row>
    <row r="20" spans="1:13" ht="11.25" customHeight="1">
      <c r="G20" s="358" t="s">
        <v>14</v>
      </c>
      <c r="H20" s="358"/>
      <c r="I20" s="358"/>
      <c r="J20" s="358"/>
      <c r="K20" s="358"/>
    </row>
    <row r="21" spans="1:13" ht="11.25" customHeight="1">
      <c r="G21" s="150"/>
      <c r="H21" s="150"/>
      <c r="I21" s="150"/>
      <c r="J21" s="150"/>
      <c r="K21" s="150"/>
    </row>
    <row r="22" spans="1:13">
      <c r="B22"/>
      <c r="C22"/>
      <c r="D22"/>
      <c r="E22" s="359"/>
      <c r="F22" s="359"/>
      <c r="G22" s="359"/>
      <c r="H22" s="359"/>
      <c r="I22" s="359"/>
      <c r="J22" s="359"/>
      <c r="K22" s="359"/>
      <c r="L22"/>
    </row>
    <row r="23" spans="1:13" ht="12" customHeight="1">
      <c r="A23" s="360" t="s">
        <v>15</v>
      </c>
      <c r="B23" s="360"/>
      <c r="C23" s="360"/>
      <c r="D23" s="360"/>
      <c r="E23" s="360"/>
      <c r="F23" s="360"/>
      <c r="G23" s="360"/>
      <c r="H23" s="360"/>
      <c r="I23" s="360"/>
      <c r="J23" s="360"/>
      <c r="K23" s="360"/>
      <c r="L23" s="360"/>
      <c r="M23" s="15"/>
    </row>
    <row r="24" spans="1:13" ht="12" customHeight="1">
      <c r="F24" s="23"/>
      <c r="J24" s="16"/>
      <c r="K24" s="14"/>
      <c r="L24" s="17" t="s">
        <v>16</v>
      </c>
      <c r="M24" s="15"/>
    </row>
    <row r="25" spans="1:13" ht="11.25" customHeight="1">
      <c r="F25" s="23"/>
      <c r="J25" s="18" t="s">
        <v>17</v>
      </c>
      <c r="K25" s="19"/>
      <c r="L25" s="22"/>
      <c r="M25" s="15"/>
    </row>
    <row r="26" spans="1:13" ht="12" customHeight="1">
      <c r="E26" s="150"/>
      <c r="F26" s="149"/>
      <c r="I26" s="20"/>
      <c r="J26" s="20"/>
      <c r="K26" s="21" t="s">
        <v>18</v>
      </c>
      <c r="L26" s="22"/>
      <c r="M26" s="15"/>
    </row>
    <row r="27" spans="1:13" ht="12.75" customHeight="1">
      <c r="A27" s="323"/>
      <c r="B27" s="323"/>
      <c r="C27" s="323"/>
      <c r="D27" s="323"/>
      <c r="E27" s="323"/>
      <c r="F27" s="323"/>
      <c r="G27" s="323"/>
      <c r="H27" s="323"/>
      <c r="I27" s="323"/>
      <c r="K27" s="21" t="s">
        <v>19</v>
      </c>
      <c r="L27" s="24" t="s">
        <v>20</v>
      </c>
      <c r="M27" s="15"/>
    </row>
    <row r="28" spans="1:13" ht="12" customHeight="1">
      <c r="A28" s="323" t="s">
        <v>9</v>
      </c>
      <c r="B28" s="323"/>
      <c r="C28" s="323"/>
      <c r="D28" s="323"/>
      <c r="E28" s="323"/>
      <c r="F28" s="323"/>
      <c r="G28" s="323"/>
      <c r="H28" s="323"/>
      <c r="I28" s="323"/>
      <c r="J28" s="145" t="s">
        <v>21</v>
      </c>
      <c r="K28" s="25"/>
      <c r="L28" s="22"/>
      <c r="M28" s="15"/>
    </row>
    <row r="29" spans="1:13" ht="12.75" customHeight="1">
      <c r="F29" s="23"/>
      <c r="G29" s="26" t="s">
        <v>22</v>
      </c>
      <c r="H29" s="97" t="s">
        <v>237</v>
      </c>
      <c r="I29" s="98"/>
      <c r="J29" s="27"/>
      <c r="K29" s="22"/>
      <c r="L29" s="22"/>
      <c r="M29" s="15"/>
    </row>
    <row r="30" spans="1:13" ht="13.5" customHeight="1">
      <c r="F30" s="23"/>
      <c r="G30" s="352" t="s">
        <v>23</v>
      </c>
      <c r="H30" s="352"/>
      <c r="I30" s="140"/>
      <c r="J30" s="141"/>
      <c r="K30" s="142"/>
      <c r="L30" s="142"/>
      <c r="M30" s="15"/>
    </row>
    <row r="31" spans="1:13" ht="14.25" customHeight="1">
      <c r="A31" s="28" t="s">
        <v>238</v>
      </c>
      <c r="B31" s="28"/>
      <c r="C31" s="28"/>
      <c r="D31" s="28"/>
      <c r="E31" s="28"/>
      <c r="F31" s="29"/>
      <c r="G31" s="30"/>
      <c r="I31" s="30"/>
      <c r="J31" s="30"/>
      <c r="K31" s="31"/>
      <c r="L31" s="32" t="s">
        <v>24</v>
      </c>
      <c r="M31" s="33"/>
    </row>
    <row r="32" spans="1:13" ht="24" customHeight="1">
      <c r="A32" s="331" t="s">
        <v>25</v>
      </c>
      <c r="B32" s="332"/>
      <c r="C32" s="332"/>
      <c r="D32" s="332"/>
      <c r="E32" s="332"/>
      <c r="F32" s="332"/>
      <c r="G32" s="335" t="s">
        <v>26</v>
      </c>
      <c r="H32" s="337" t="s">
        <v>27</v>
      </c>
      <c r="I32" s="339" t="s">
        <v>28</v>
      </c>
      <c r="J32" s="340"/>
      <c r="K32" s="341" t="s">
        <v>29</v>
      </c>
      <c r="L32" s="343" t="s">
        <v>30</v>
      </c>
      <c r="M32" s="33"/>
    </row>
    <row r="33" spans="1:18" ht="46.5" customHeight="1">
      <c r="A33" s="333"/>
      <c r="B33" s="334"/>
      <c r="C33" s="334"/>
      <c r="D33" s="334"/>
      <c r="E33" s="334"/>
      <c r="F33" s="334"/>
      <c r="G33" s="336"/>
      <c r="H33" s="338"/>
      <c r="I33" s="34" t="s">
        <v>31</v>
      </c>
      <c r="J33" s="35" t="s">
        <v>32</v>
      </c>
      <c r="K33" s="342"/>
      <c r="L33" s="344"/>
    </row>
    <row r="34" spans="1:18" ht="11.25" customHeight="1">
      <c r="A34" s="324" t="s">
        <v>33</v>
      </c>
      <c r="B34" s="325"/>
      <c r="C34" s="325"/>
      <c r="D34" s="325"/>
      <c r="E34" s="325"/>
      <c r="F34" s="326"/>
      <c r="G34" s="36">
        <v>2</v>
      </c>
      <c r="H34" s="37">
        <v>3</v>
      </c>
      <c r="I34" s="38" t="s">
        <v>34</v>
      </c>
      <c r="J34" s="39" t="s">
        <v>35</v>
      </c>
      <c r="K34" s="40">
        <v>6</v>
      </c>
      <c r="L34" s="40">
        <v>7</v>
      </c>
    </row>
    <row r="35" spans="1:18" s="46" customFormat="1" ht="14.25" customHeight="1">
      <c r="A35" s="41">
        <v>2</v>
      </c>
      <c r="B35" s="41"/>
      <c r="C35" s="42"/>
      <c r="D35" s="43"/>
      <c r="E35" s="41"/>
      <c r="F35" s="44"/>
      <c r="G35" s="43" t="s">
        <v>36</v>
      </c>
      <c r="H35" s="45">
        <v>1</v>
      </c>
      <c r="I35" s="109">
        <f>SUM(I36+I47+I67+I88+I95+I115+I141+I160+I170)</f>
        <v>574000</v>
      </c>
      <c r="J35" s="109">
        <f>SUM(J36+J47+J67+J88+J95+J115+J141+J160+J170)</f>
        <v>101000</v>
      </c>
      <c r="K35" s="110">
        <f>SUM(K36+K47+K67+K88+K95+K115+K141+K160+K170)</f>
        <v>90857.82</v>
      </c>
      <c r="L35" s="109">
        <f>SUM(L36+L47+L67+L88+L95+L115+L141+L160+L170)</f>
        <v>90857.82</v>
      </c>
    </row>
    <row r="36" spans="1:18" ht="24.75" customHeight="1">
      <c r="A36" s="41">
        <v>2</v>
      </c>
      <c r="B36" s="47">
        <v>1</v>
      </c>
      <c r="C36" s="48"/>
      <c r="D36" s="56"/>
      <c r="E36" s="49"/>
      <c r="F36" s="50"/>
      <c r="G36" s="51" t="s">
        <v>37</v>
      </c>
      <c r="H36" s="45">
        <v>2</v>
      </c>
      <c r="I36" s="109">
        <f>SUM(I37+I43)</f>
        <v>558200</v>
      </c>
      <c r="J36" s="109">
        <f>SUM(J37+J43)</f>
        <v>95500</v>
      </c>
      <c r="K36" s="122">
        <f>SUM(K37+K43)</f>
        <v>89436.800000000003</v>
      </c>
      <c r="L36" s="114">
        <f>SUM(L37+L43)</f>
        <v>89436.800000000003</v>
      </c>
      <c r="M36"/>
    </row>
    <row r="37" spans="1:18" ht="14.25" customHeight="1">
      <c r="A37" s="60">
        <v>2</v>
      </c>
      <c r="B37" s="60">
        <v>1</v>
      </c>
      <c r="C37" s="61">
        <v>1</v>
      </c>
      <c r="D37" s="52"/>
      <c r="E37" s="60"/>
      <c r="F37" s="62"/>
      <c r="G37" s="52" t="s">
        <v>38</v>
      </c>
      <c r="H37" s="45">
        <v>3</v>
      </c>
      <c r="I37" s="109">
        <f>SUM(I38)</f>
        <v>549900</v>
      </c>
      <c r="J37" s="109">
        <f>SUM(J38)</f>
        <v>94000</v>
      </c>
      <c r="K37" s="110">
        <f>SUM(K38)</f>
        <v>88136.16</v>
      </c>
      <c r="L37" s="109">
        <f>SUM(L38)</f>
        <v>88136.16</v>
      </c>
      <c r="M37"/>
      <c r="Q37"/>
    </row>
    <row r="38" spans="1:18" ht="13.5" customHeight="1">
      <c r="A38" s="59">
        <v>2</v>
      </c>
      <c r="B38" s="60">
        <v>1</v>
      </c>
      <c r="C38" s="61">
        <v>1</v>
      </c>
      <c r="D38" s="52">
        <v>1</v>
      </c>
      <c r="E38" s="60"/>
      <c r="F38" s="62"/>
      <c r="G38" s="52" t="s">
        <v>38</v>
      </c>
      <c r="H38" s="45">
        <v>4</v>
      </c>
      <c r="I38" s="109">
        <f>SUM(I39+I41)</f>
        <v>549900</v>
      </c>
      <c r="J38" s="109">
        <f t="shared" ref="J38:L39" si="0">SUM(J39)</f>
        <v>94000</v>
      </c>
      <c r="K38" s="109">
        <f t="shared" si="0"/>
        <v>88136.16</v>
      </c>
      <c r="L38" s="109">
        <f t="shared" si="0"/>
        <v>88136.16</v>
      </c>
      <c r="M38"/>
      <c r="Q38" s="53"/>
    </row>
    <row r="39" spans="1:18" ht="14.25" customHeight="1">
      <c r="A39" s="59">
        <v>2</v>
      </c>
      <c r="B39" s="60">
        <v>1</v>
      </c>
      <c r="C39" s="61">
        <v>1</v>
      </c>
      <c r="D39" s="52">
        <v>1</v>
      </c>
      <c r="E39" s="60">
        <v>1</v>
      </c>
      <c r="F39" s="62"/>
      <c r="G39" s="52" t="s">
        <v>39</v>
      </c>
      <c r="H39" s="45">
        <v>5</v>
      </c>
      <c r="I39" s="110">
        <f>SUM(I40)</f>
        <v>549900</v>
      </c>
      <c r="J39" s="110">
        <f t="shared" si="0"/>
        <v>94000</v>
      </c>
      <c r="K39" s="110">
        <f t="shared" si="0"/>
        <v>88136.16</v>
      </c>
      <c r="L39" s="110">
        <f t="shared" si="0"/>
        <v>88136.16</v>
      </c>
      <c r="M39"/>
      <c r="Q39" s="53"/>
    </row>
    <row r="40" spans="1:18" ht="14.25" customHeight="1">
      <c r="A40" s="59">
        <v>2</v>
      </c>
      <c r="B40" s="60">
        <v>1</v>
      </c>
      <c r="C40" s="61">
        <v>1</v>
      </c>
      <c r="D40" s="52">
        <v>1</v>
      </c>
      <c r="E40" s="60">
        <v>1</v>
      </c>
      <c r="F40" s="62">
        <v>1</v>
      </c>
      <c r="G40" s="52" t="s">
        <v>39</v>
      </c>
      <c r="H40" s="45">
        <v>6</v>
      </c>
      <c r="I40" s="111">
        <v>549900</v>
      </c>
      <c r="J40" s="112">
        <v>94000</v>
      </c>
      <c r="K40" s="112">
        <v>88136.16</v>
      </c>
      <c r="L40" s="112">
        <v>88136.16</v>
      </c>
      <c r="M40"/>
      <c r="Q40" s="53"/>
    </row>
    <row r="41" spans="1:18" ht="12.75" hidden="1" customHeight="1">
      <c r="A41" s="59">
        <v>2</v>
      </c>
      <c r="B41" s="60">
        <v>1</v>
      </c>
      <c r="C41" s="61">
        <v>1</v>
      </c>
      <c r="D41" s="52">
        <v>1</v>
      </c>
      <c r="E41" s="60">
        <v>2</v>
      </c>
      <c r="F41" s="62"/>
      <c r="G41" s="52" t="s">
        <v>40</v>
      </c>
      <c r="H41" s="45">
        <v>7</v>
      </c>
      <c r="I41" s="110">
        <f>I42</f>
        <v>0</v>
      </c>
      <c r="J41" s="110">
        <f>J42</f>
        <v>0</v>
      </c>
      <c r="K41" s="110">
        <f>K42</f>
        <v>0</v>
      </c>
      <c r="L41" s="110">
        <f>L42</f>
        <v>0</v>
      </c>
      <c r="M41"/>
      <c r="Q41" s="53"/>
    </row>
    <row r="42" spans="1:18" ht="12.75" hidden="1" customHeight="1">
      <c r="A42" s="59">
        <v>2</v>
      </c>
      <c r="B42" s="60">
        <v>1</v>
      </c>
      <c r="C42" s="61">
        <v>1</v>
      </c>
      <c r="D42" s="52">
        <v>1</v>
      </c>
      <c r="E42" s="60">
        <v>2</v>
      </c>
      <c r="F42" s="62">
        <v>1</v>
      </c>
      <c r="G42" s="52" t="s">
        <v>40</v>
      </c>
      <c r="H42" s="45">
        <v>8</v>
      </c>
      <c r="I42" s="112">
        <v>0</v>
      </c>
      <c r="J42" s="113">
        <v>0</v>
      </c>
      <c r="K42" s="112">
        <v>0</v>
      </c>
      <c r="L42" s="113">
        <v>0</v>
      </c>
      <c r="M42"/>
      <c r="Q42" s="53"/>
    </row>
    <row r="43" spans="1:18" ht="13.5" customHeight="1">
      <c r="A43" s="59">
        <v>2</v>
      </c>
      <c r="B43" s="60">
        <v>1</v>
      </c>
      <c r="C43" s="61">
        <v>2</v>
      </c>
      <c r="D43" s="52"/>
      <c r="E43" s="60"/>
      <c r="F43" s="62"/>
      <c r="G43" s="52" t="s">
        <v>41</v>
      </c>
      <c r="H43" s="45">
        <v>9</v>
      </c>
      <c r="I43" s="110">
        <f t="shared" ref="I43:L45" si="1">I44</f>
        <v>8300</v>
      </c>
      <c r="J43" s="109">
        <f t="shared" si="1"/>
        <v>1500</v>
      </c>
      <c r="K43" s="110">
        <f t="shared" si="1"/>
        <v>1300.6400000000001</v>
      </c>
      <c r="L43" s="109">
        <f t="shared" si="1"/>
        <v>1300.6400000000001</v>
      </c>
      <c r="M43"/>
      <c r="Q43" s="53"/>
    </row>
    <row r="44" spans="1:18">
      <c r="A44" s="59">
        <v>2</v>
      </c>
      <c r="B44" s="60">
        <v>1</v>
      </c>
      <c r="C44" s="61">
        <v>2</v>
      </c>
      <c r="D44" s="52">
        <v>1</v>
      </c>
      <c r="E44" s="60"/>
      <c r="F44" s="62"/>
      <c r="G44" s="52" t="s">
        <v>41</v>
      </c>
      <c r="H44" s="45">
        <v>10</v>
      </c>
      <c r="I44" s="110">
        <f t="shared" si="1"/>
        <v>8300</v>
      </c>
      <c r="J44" s="109">
        <f t="shared" si="1"/>
        <v>1500</v>
      </c>
      <c r="K44" s="109">
        <f t="shared" si="1"/>
        <v>1300.6400000000001</v>
      </c>
      <c r="L44" s="109">
        <f t="shared" si="1"/>
        <v>1300.6400000000001</v>
      </c>
      <c r="Q44"/>
    </row>
    <row r="45" spans="1:18" ht="13.5" customHeight="1">
      <c r="A45" s="59">
        <v>2</v>
      </c>
      <c r="B45" s="60">
        <v>1</v>
      </c>
      <c r="C45" s="61">
        <v>2</v>
      </c>
      <c r="D45" s="52">
        <v>1</v>
      </c>
      <c r="E45" s="60">
        <v>1</v>
      </c>
      <c r="F45" s="62"/>
      <c r="G45" s="52" t="s">
        <v>41</v>
      </c>
      <c r="H45" s="45">
        <v>11</v>
      </c>
      <c r="I45" s="109">
        <f t="shared" si="1"/>
        <v>8300</v>
      </c>
      <c r="J45" s="109">
        <f t="shared" si="1"/>
        <v>1500</v>
      </c>
      <c r="K45" s="109">
        <f t="shared" si="1"/>
        <v>1300.6400000000001</v>
      </c>
      <c r="L45" s="109">
        <f t="shared" si="1"/>
        <v>1300.6400000000001</v>
      </c>
      <c r="M45"/>
      <c r="Q45" s="53"/>
    </row>
    <row r="46" spans="1:18" ht="14.25" customHeight="1">
      <c r="A46" s="59">
        <v>2</v>
      </c>
      <c r="B46" s="60">
        <v>1</v>
      </c>
      <c r="C46" s="61">
        <v>2</v>
      </c>
      <c r="D46" s="52">
        <v>1</v>
      </c>
      <c r="E46" s="60">
        <v>1</v>
      </c>
      <c r="F46" s="62">
        <v>1</v>
      </c>
      <c r="G46" s="52" t="s">
        <v>41</v>
      </c>
      <c r="H46" s="45">
        <v>12</v>
      </c>
      <c r="I46" s="113">
        <v>8300</v>
      </c>
      <c r="J46" s="112">
        <v>1500</v>
      </c>
      <c r="K46" s="112">
        <v>1300.6400000000001</v>
      </c>
      <c r="L46" s="112">
        <v>1300.6400000000001</v>
      </c>
      <c r="M46"/>
      <c r="Q46" s="53"/>
    </row>
    <row r="47" spans="1:18" ht="26.25" customHeight="1">
      <c r="A47" s="54">
        <v>2</v>
      </c>
      <c r="B47" s="55">
        <v>2</v>
      </c>
      <c r="C47" s="48"/>
      <c r="D47" s="56"/>
      <c r="E47" s="49"/>
      <c r="F47" s="50"/>
      <c r="G47" s="51" t="s">
        <v>42</v>
      </c>
      <c r="H47" s="45">
        <v>13</v>
      </c>
      <c r="I47" s="118">
        <f t="shared" ref="I47:L49" si="2">I48</f>
        <v>10800</v>
      </c>
      <c r="J47" s="120">
        <f t="shared" si="2"/>
        <v>4100</v>
      </c>
      <c r="K47" s="118">
        <f t="shared" si="2"/>
        <v>274.06</v>
      </c>
      <c r="L47" s="118">
        <f t="shared" si="2"/>
        <v>274.06</v>
      </c>
      <c r="M47"/>
    </row>
    <row r="48" spans="1:18" ht="27" customHeight="1">
      <c r="A48" s="59">
        <v>2</v>
      </c>
      <c r="B48" s="60">
        <v>2</v>
      </c>
      <c r="C48" s="61">
        <v>1</v>
      </c>
      <c r="D48" s="52"/>
      <c r="E48" s="60"/>
      <c r="F48" s="62"/>
      <c r="G48" s="56" t="s">
        <v>42</v>
      </c>
      <c r="H48" s="45">
        <v>14</v>
      </c>
      <c r="I48" s="109">
        <f t="shared" si="2"/>
        <v>10800</v>
      </c>
      <c r="J48" s="110">
        <f t="shared" si="2"/>
        <v>4100</v>
      </c>
      <c r="K48" s="109">
        <f t="shared" si="2"/>
        <v>274.06</v>
      </c>
      <c r="L48" s="110">
        <f t="shared" si="2"/>
        <v>274.06</v>
      </c>
      <c r="M48"/>
      <c r="Q48"/>
      <c r="R48" s="53"/>
    </row>
    <row r="49" spans="1:18" ht="15.75" customHeight="1">
      <c r="A49" s="59">
        <v>2</v>
      </c>
      <c r="B49" s="60">
        <v>2</v>
      </c>
      <c r="C49" s="61">
        <v>1</v>
      </c>
      <c r="D49" s="52">
        <v>1</v>
      </c>
      <c r="E49" s="60"/>
      <c r="F49" s="62"/>
      <c r="G49" s="56" t="s">
        <v>42</v>
      </c>
      <c r="H49" s="45">
        <v>15</v>
      </c>
      <c r="I49" s="109">
        <f t="shared" si="2"/>
        <v>10800</v>
      </c>
      <c r="J49" s="110">
        <f t="shared" si="2"/>
        <v>4100</v>
      </c>
      <c r="K49" s="114">
        <f t="shared" si="2"/>
        <v>274.06</v>
      </c>
      <c r="L49" s="114">
        <f t="shared" si="2"/>
        <v>274.06</v>
      </c>
      <c r="M49"/>
      <c r="Q49" s="53"/>
      <c r="R49"/>
    </row>
    <row r="50" spans="1:18" ht="24.75" customHeight="1">
      <c r="A50" s="73">
        <v>2</v>
      </c>
      <c r="B50" s="74">
        <v>2</v>
      </c>
      <c r="C50" s="75">
        <v>1</v>
      </c>
      <c r="D50" s="72">
        <v>1</v>
      </c>
      <c r="E50" s="74">
        <v>1</v>
      </c>
      <c r="F50" s="87"/>
      <c r="G50" s="56" t="s">
        <v>42</v>
      </c>
      <c r="H50" s="45">
        <v>16</v>
      </c>
      <c r="I50" s="115">
        <f>SUM(I51:I66)</f>
        <v>10800</v>
      </c>
      <c r="J50" s="115">
        <f>SUM(J51:J66)</f>
        <v>4100</v>
      </c>
      <c r="K50" s="116">
        <f>SUM(K51:K66)</f>
        <v>274.06</v>
      </c>
      <c r="L50" s="116">
        <f>SUM(L51:L66)</f>
        <v>274.06</v>
      </c>
      <c r="M50"/>
      <c r="Q50" s="53"/>
      <c r="R50"/>
    </row>
    <row r="51" spans="1:18" ht="15.75" hidden="1" customHeight="1">
      <c r="A51" s="59">
        <v>2</v>
      </c>
      <c r="B51" s="60">
        <v>2</v>
      </c>
      <c r="C51" s="61">
        <v>1</v>
      </c>
      <c r="D51" s="52">
        <v>1</v>
      </c>
      <c r="E51" s="60">
        <v>1</v>
      </c>
      <c r="F51" s="57">
        <v>1</v>
      </c>
      <c r="G51" s="52" t="s">
        <v>43</v>
      </c>
      <c r="H51" s="45">
        <v>17</v>
      </c>
      <c r="I51" s="112">
        <v>0</v>
      </c>
      <c r="J51" s="112">
        <v>0</v>
      </c>
      <c r="K51" s="112">
        <v>0</v>
      </c>
      <c r="L51" s="112">
        <v>0</v>
      </c>
      <c r="M51"/>
      <c r="Q51" s="53"/>
      <c r="R51"/>
    </row>
    <row r="52" spans="1:18" ht="26.25" hidden="1" customHeight="1">
      <c r="A52" s="59">
        <v>2</v>
      </c>
      <c r="B52" s="60">
        <v>2</v>
      </c>
      <c r="C52" s="61">
        <v>1</v>
      </c>
      <c r="D52" s="52">
        <v>1</v>
      </c>
      <c r="E52" s="60">
        <v>1</v>
      </c>
      <c r="F52" s="62">
        <v>2</v>
      </c>
      <c r="G52" s="52" t="s">
        <v>44</v>
      </c>
      <c r="H52" s="45">
        <v>18</v>
      </c>
      <c r="I52" s="112">
        <v>0</v>
      </c>
      <c r="J52" s="112">
        <v>0</v>
      </c>
      <c r="K52" s="112">
        <v>0</v>
      </c>
      <c r="L52" s="112">
        <v>0</v>
      </c>
      <c r="M52"/>
      <c r="Q52" s="53"/>
      <c r="R52"/>
    </row>
    <row r="53" spans="1:18" ht="26.25" hidden="1" customHeight="1">
      <c r="A53" s="59">
        <v>2</v>
      </c>
      <c r="B53" s="60">
        <v>2</v>
      </c>
      <c r="C53" s="61">
        <v>1</v>
      </c>
      <c r="D53" s="52">
        <v>1</v>
      </c>
      <c r="E53" s="60">
        <v>1</v>
      </c>
      <c r="F53" s="62">
        <v>5</v>
      </c>
      <c r="G53" s="52" t="s">
        <v>45</v>
      </c>
      <c r="H53" s="45">
        <v>19</v>
      </c>
      <c r="I53" s="112">
        <v>0</v>
      </c>
      <c r="J53" s="112">
        <v>0</v>
      </c>
      <c r="K53" s="112">
        <v>0</v>
      </c>
      <c r="L53" s="112">
        <v>0</v>
      </c>
      <c r="M53"/>
      <c r="Q53" s="53"/>
      <c r="R53"/>
    </row>
    <row r="54" spans="1:18" ht="27" hidden="1" customHeight="1">
      <c r="A54" s="59">
        <v>2</v>
      </c>
      <c r="B54" s="60">
        <v>2</v>
      </c>
      <c r="C54" s="61">
        <v>1</v>
      </c>
      <c r="D54" s="52">
        <v>1</v>
      </c>
      <c r="E54" s="60">
        <v>1</v>
      </c>
      <c r="F54" s="62">
        <v>6</v>
      </c>
      <c r="G54" s="52" t="s">
        <v>46</v>
      </c>
      <c r="H54" s="45">
        <v>20</v>
      </c>
      <c r="I54" s="112">
        <v>0</v>
      </c>
      <c r="J54" s="112">
        <v>0</v>
      </c>
      <c r="K54" s="112">
        <v>0</v>
      </c>
      <c r="L54" s="112">
        <v>0</v>
      </c>
      <c r="M54"/>
      <c r="Q54" s="53"/>
      <c r="R54"/>
    </row>
    <row r="55" spans="1:18" ht="26.25" hidden="1" customHeight="1">
      <c r="A55" s="67">
        <v>2</v>
      </c>
      <c r="B55" s="49">
        <v>2</v>
      </c>
      <c r="C55" s="48">
        <v>1</v>
      </c>
      <c r="D55" s="56">
        <v>1</v>
      </c>
      <c r="E55" s="49">
        <v>1</v>
      </c>
      <c r="F55" s="50">
        <v>7</v>
      </c>
      <c r="G55" s="56" t="s">
        <v>47</v>
      </c>
      <c r="H55" s="45">
        <v>21</v>
      </c>
      <c r="I55" s="112">
        <v>0</v>
      </c>
      <c r="J55" s="112">
        <v>0</v>
      </c>
      <c r="K55" s="112">
        <v>0</v>
      </c>
      <c r="L55" s="112">
        <v>0</v>
      </c>
      <c r="M55"/>
      <c r="Q55" s="53"/>
      <c r="R55"/>
    </row>
    <row r="56" spans="1:18" ht="12" hidden="1" customHeight="1">
      <c r="A56" s="59">
        <v>2</v>
      </c>
      <c r="B56" s="60">
        <v>2</v>
      </c>
      <c r="C56" s="61">
        <v>1</v>
      </c>
      <c r="D56" s="52">
        <v>1</v>
      </c>
      <c r="E56" s="60">
        <v>1</v>
      </c>
      <c r="F56" s="62">
        <v>11</v>
      </c>
      <c r="G56" s="52" t="s">
        <v>48</v>
      </c>
      <c r="H56" s="45">
        <v>22</v>
      </c>
      <c r="I56" s="113">
        <v>0</v>
      </c>
      <c r="J56" s="112">
        <v>0</v>
      </c>
      <c r="K56" s="112">
        <v>0</v>
      </c>
      <c r="L56" s="112">
        <v>0</v>
      </c>
      <c r="M56"/>
      <c r="Q56" s="53"/>
      <c r="R56"/>
    </row>
    <row r="57" spans="1:18" ht="15.75" hidden="1" customHeight="1">
      <c r="A57" s="73">
        <v>2</v>
      </c>
      <c r="B57" s="84">
        <v>2</v>
      </c>
      <c r="C57" s="85">
        <v>1</v>
      </c>
      <c r="D57" s="85">
        <v>1</v>
      </c>
      <c r="E57" s="85">
        <v>1</v>
      </c>
      <c r="F57" s="86">
        <v>12</v>
      </c>
      <c r="G57" s="78" t="s">
        <v>49</v>
      </c>
      <c r="H57" s="45">
        <v>23</v>
      </c>
      <c r="I57" s="117">
        <v>0</v>
      </c>
      <c r="J57" s="112">
        <v>0</v>
      </c>
      <c r="K57" s="112">
        <v>0</v>
      </c>
      <c r="L57" s="112">
        <v>0</v>
      </c>
      <c r="M57"/>
      <c r="Q57" s="53"/>
      <c r="R57"/>
    </row>
    <row r="58" spans="1:18" ht="25.5" hidden="1" customHeight="1">
      <c r="A58" s="59">
        <v>2</v>
      </c>
      <c r="B58" s="60">
        <v>2</v>
      </c>
      <c r="C58" s="61">
        <v>1</v>
      </c>
      <c r="D58" s="61">
        <v>1</v>
      </c>
      <c r="E58" s="61">
        <v>1</v>
      </c>
      <c r="F58" s="62">
        <v>14</v>
      </c>
      <c r="G58" s="58" t="s">
        <v>50</v>
      </c>
      <c r="H58" s="45">
        <v>24</v>
      </c>
      <c r="I58" s="113">
        <v>0</v>
      </c>
      <c r="J58" s="113">
        <v>0</v>
      </c>
      <c r="K58" s="113">
        <v>0</v>
      </c>
      <c r="L58" s="113">
        <v>0</v>
      </c>
      <c r="M58"/>
      <c r="Q58" s="53"/>
      <c r="R58"/>
    </row>
    <row r="59" spans="1:18" ht="27.75" hidden="1" customHeight="1">
      <c r="A59" s="59">
        <v>2</v>
      </c>
      <c r="B59" s="60">
        <v>2</v>
      </c>
      <c r="C59" s="61">
        <v>1</v>
      </c>
      <c r="D59" s="61">
        <v>1</v>
      </c>
      <c r="E59" s="61">
        <v>1</v>
      </c>
      <c r="F59" s="62">
        <v>15</v>
      </c>
      <c r="G59" s="52" t="s">
        <v>51</v>
      </c>
      <c r="H59" s="45">
        <v>25</v>
      </c>
      <c r="I59" s="113">
        <v>0</v>
      </c>
      <c r="J59" s="112">
        <v>0</v>
      </c>
      <c r="K59" s="112">
        <v>0</v>
      </c>
      <c r="L59" s="112">
        <v>0</v>
      </c>
      <c r="M59"/>
      <c r="Q59" s="53"/>
      <c r="R59"/>
    </row>
    <row r="60" spans="1:18" ht="15.75" customHeight="1">
      <c r="A60" s="59">
        <v>2</v>
      </c>
      <c r="B60" s="60">
        <v>2</v>
      </c>
      <c r="C60" s="61">
        <v>1</v>
      </c>
      <c r="D60" s="61">
        <v>1</v>
      </c>
      <c r="E60" s="61">
        <v>1</v>
      </c>
      <c r="F60" s="62">
        <v>16</v>
      </c>
      <c r="G60" s="52" t="s">
        <v>52</v>
      </c>
      <c r="H60" s="45">
        <v>26</v>
      </c>
      <c r="I60" s="113">
        <v>1900</v>
      </c>
      <c r="J60" s="112">
        <v>1100</v>
      </c>
      <c r="K60" s="112">
        <v>114.06</v>
      </c>
      <c r="L60" s="112">
        <v>114.06</v>
      </c>
      <c r="M60"/>
      <c r="Q60" s="53"/>
      <c r="R60"/>
    </row>
    <row r="61" spans="1:18" ht="27.75" hidden="1" customHeight="1">
      <c r="A61" s="59">
        <v>2</v>
      </c>
      <c r="B61" s="60">
        <v>2</v>
      </c>
      <c r="C61" s="61">
        <v>1</v>
      </c>
      <c r="D61" s="61">
        <v>1</v>
      </c>
      <c r="E61" s="61">
        <v>1</v>
      </c>
      <c r="F61" s="62">
        <v>17</v>
      </c>
      <c r="G61" s="52" t="s">
        <v>53</v>
      </c>
      <c r="H61" s="45">
        <v>27</v>
      </c>
      <c r="I61" s="113">
        <v>0</v>
      </c>
      <c r="J61" s="113">
        <v>0</v>
      </c>
      <c r="K61" s="113">
        <v>0</v>
      </c>
      <c r="L61" s="113">
        <v>0</v>
      </c>
      <c r="M61"/>
      <c r="Q61" s="53"/>
      <c r="R61"/>
    </row>
    <row r="62" spans="1:18" ht="14.25" hidden="1" customHeight="1">
      <c r="A62" s="59">
        <v>2</v>
      </c>
      <c r="B62" s="60">
        <v>2</v>
      </c>
      <c r="C62" s="61">
        <v>1</v>
      </c>
      <c r="D62" s="61">
        <v>1</v>
      </c>
      <c r="E62" s="61">
        <v>1</v>
      </c>
      <c r="F62" s="62">
        <v>20</v>
      </c>
      <c r="G62" s="52" t="s">
        <v>54</v>
      </c>
      <c r="H62" s="45">
        <v>28</v>
      </c>
      <c r="I62" s="113">
        <v>0</v>
      </c>
      <c r="J62" s="112">
        <v>0</v>
      </c>
      <c r="K62" s="112">
        <v>0</v>
      </c>
      <c r="L62" s="112">
        <v>0</v>
      </c>
      <c r="M62"/>
      <c r="Q62" s="53"/>
      <c r="R62"/>
    </row>
    <row r="63" spans="1:18" ht="27.75" customHeight="1">
      <c r="A63" s="59">
        <v>2</v>
      </c>
      <c r="B63" s="60">
        <v>2</v>
      </c>
      <c r="C63" s="61">
        <v>1</v>
      </c>
      <c r="D63" s="61">
        <v>1</v>
      </c>
      <c r="E63" s="61">
        <v>1</v>
      </c>
      <c r="F63" s="62">
        <v>21</v>
      </c>
      <c r="G63" s="52" t="s">
        <v>55</v>
      </c>
      <c r="H63" s="45">
        <v>29</v>
      </c>
      <c r="I63" s="113">
        <v>1500</v>
      </c>
      <c r="J63" s="112">
        <v>500</v>
      </c>
      <c r="K63" s="112">
        <v>135</v>
      </c>
      <c r="L63" s="112">
        <v>135</v>
      </c>
      <c r="M63"/>
      <c r="Q63" s="53"/>
      <c r="R63"/>
    </row>
    <row r="64" spans="1:18" ht="12" hidden="1" customHeight="1">
      <c r="A64" s="59">
        <v>2</v>
      </c>
      <c r="B64" s="60">
        <v>2</v>
      </c>
      <c r="C64" s="61">
        <v>1</v>
      </c>
      <c r="D64" s="61">
        <v>1</v>
      </c>
      <c r="E64" s="61">
        <v>1</v>
      </c>
      <c r="F64" s="62">
        <v>22</v>
      </c>
      <c r="G64" s="52" t="s">
        <v>56</v>
      </c>
      <c r="H64" s="45">
        <v>30</v>
      </c>
      <c r="I64" s="113">
        <v>0</v>
      </c>
      <c r="J64" s="112">
        <v>0</v>
      </c>
      <c r="K64" s="112">
        <v>0</v>
      </c>
      <c r="L64" s="112">
        <v>0</v>
      </c>
      <c r="M64"/>
      <c r="Q64" s="53"/>
      <c r="R64"/>
    </row>
    <row r="65" spans="1:18" ht="12" hidden="1" customHeight="1">
      <c r="A65" s="59">
        <v>2</v>
      </c>
      <c r="B65" s="60">
        <v>2</v>
      </c>
      <c r="C65" s="61">
        <v>1</v>
      </c>
      <c r="D65" s="61">
        <v>1</v>
      </c>
      <c r="E65" s="61">
        <v>1</v>
      </c>
      <c r="F65" s="62">
        <v>23</v>
      </c>
      <c r="G65" s="52" t="s">
        <v>57</v>
      </c>
      <c r="H65" s="45">
        <v>31</v>
      </c>
      <c r="I65" s="113">
        <v>0</v>
      </c>
      <c r="J65" s="112">
        <v>0</v>
      </c>
      <c r="K65" s="112">
        <v>0</v>
      </c>
      <c r="L65" s="112">
        <v>0</v>
      </c>
      <c r="M65"/>
      <c r="Q65" s="53"/>
      <c r="R65"/>
    </row>
    <row r="66" spans="1:18" ht="15" customHeight="1">
      <c r="A66" s="59">
        <v>2</v>
      </c>
      <c r="B66" s="60">
        <v>2</v>
      </c>
      <c r="C66" s="61">
        <v>1</v>
      </c>
      <c r="D66" s="61">
        <v>1</v>
      </c>
      <c r="E66" s="61">
        <v>1</v>
      </c>
      <c r="F66" s="62">
        <v>30</v>
      </c>
      <c r="G66" s="52" t="s">
        <v>58</v>
      </c>
      <c r="H66" s="45">
        <v>32</v>
      </c>
      <c r="I66" s="113">
        <v>7400</v>
      </c>
      <c r="J66" s="112">
        <v>2500</v>
      </c>
      <c r="K66" s="112">
        <v>25</v>
      </c>
      <c r="L66" s="112">
        <v>25</v>
      </c>
      <c r="M66"/>
      <c r="Q66" s="53"/>
      <c r="R66"/>
    </row>
    <row r="67" spans="1:18" ht="14.25" hidden="1" customHeight="1">
      <c r="A67" s="63">
        <v>2</v>
      </c>
      <c r="B67" s="64">
        <v>3</v>
      </c>
      <c r="C67" s="47"/>
      <c r="D67" s="48"/>
      <c r="E67" s="48"/>
      <c r="F67" s="50"/>
      <c r="G67" s="65" t="s">
        <v>59</v>
      </c>
      <c r="H67" s="45">
        <v>33</v>
      </c>
      <c r="I67" s="118">
        <f>I68</f>
        <v>0</v>
      </c>
      <c r="J67" s="118">
        <f>J68</f>
        <v>0</v>
      </c>
      <c r="K67" s="118">
        <f>K68</f>
        <v>0</v>
      </c>
      <c r="L67" s="118">
        <f>L68</f>
        <v>0</v>
      </c>
      <c r="M67"/>
    </row>
    <row r="68" spans="1:18" ht="13.5" hidden="1" customHeight="1">
      <c r="A68" s="59">
        <v>2</v>
      </c>
      <c r="B68" s="60">
        <v>3</v>
      </c>
      <c r="C68" s="61">
        <v>1</v>
      </c>
      <c r="D68" s="61"/>
      <c r="E68" s="61"/>
      <c r="F68" s="62"/>
      <c r="G68" s="52" t="s">
        <v>60</v>
      </c>
      <c r="H68" s="45">
        <v>34</v>
      </c>
      <c r="I68" s="109">
        <f>SUM(I69+I74+I79)</f>
        <v>0</v>
      </c>
      <c r="J68" s="132">
        <f>SUM(J69+J74+J79)</f>
        <v>0</v>
      </c>
      <c r="K68" s="110">
        <f>SUM(K69+K74+K79)</f>
        <v>0</v>
      </c>
      <c r="L68" s="109">
        <f>SUM(L69+L74+L79)</f>
        <v>0</v>
      </c>
      <c r="M68"/>
      <c r="Q68"/>
      <c r="R68" s="53"/>
    </row>
    <row r="69" spans="1:18" ht="15" hidden="1" customHeight="1">
      <c r="A69" s="59">
        <v>2</v>
      </c>
      <c r="B69" s="60">
        <v>3</v>
      </c>
      <c r="C69" s="61">
        <v>1</v>
      </c>
      <c r="D69" s="61">
        <v>1</v>
      </c>
      <c r="E69" s="61"/>
      <c r="F69" s="62"/>
      <c r="G69" s="52" t="s">
        <v>61</v>
      </c>
      <c r="H69" s="45">
        <v>35</v>
      </c>
      <c r="I69" s="109">
        <f>I70</f>
        <v>0</v>
      </c>
      <c r="J69" s="132">
        <f>J70</f>
        <v>0</v>
      </c>
      <c r="K69" s="110">
        <f>K70</f>
        <v>0</v>
      </c>
      <c r="L69" s="109">
        <f>L70</f>
        <v>0</v>
      </c>
      <c r="M69"/>
      <c r="Q69" s="53"/>
      <c r="R69"/>
    </row>
    <row r="70" spans="1:18" ht="13.5" hidden="1" customHeight="1">
      <c r="A70" s="59">
        <v>2</v>
      </c>
      <c r="B70" s="60">
        <v>3</v>
      </c>
      <c r="C70" s="61">
        <v>1</v>
      </c>
      <c r="D70" s="61">
        <v>1</v>
      </c>
      <c r="E70" s="61">
        <v>1</v>
      </c>
      <c r="F70" s="62"/>
      <c r="G70" s="52" t="s">
        <v>61</v>
      </c>
      <c r="H70" s="45">
        <v>36</v>
      </c>
      <c r="I70" s="109">
        <f>SUM(I71:I73)</f>
        <v>0</v>
      </c>
      <c r="J70" s="132">
        <f>SUM(J71:J73)</f>
        <v>0</v>
      </c>
      <c r="K70" s="110">
        <f>SUM(K71:K73)</f>
        <v>0</v>
      </c>
      <c r="L70" s="109">
        <f>SUM(L71:L73)</f>
        <v>0</v>
      </c>
      <c r="M70"/>
      <c r="Q70" s="53"/>
      <c r="R70"/>
    </row>
    <row r="71" spans="1:18" s="66" customFormat="1" ht="25.5" hidden="1" customHeight="1">
      <c r="A71" s="59">
        <v>2</v>
      </c>
      <c r="B71" s="60">
        <v>3</v>
      </c>
      <c r="C71" s="61">
        <v>1</v>
      </c>
      <c r="D71" s="61">
        <v>1</v>
      </c>
      <c r="E71" s="61">
        <v>1</v>
      </c>
      <c r="F71" s="62">
        <v>1</v>
      </c>
      <c r="G71" s="52" t="s">
        <v>62</v>
      </c>
      <c r="H71" s="45">
        <v>37</v>
      </c>
      <c r="I71" s="113">
        <v>0</v>
      </c>
      <c r="J71" s="113">
        <v>0</v>
      </c>
      <c r="K71" s="113">
        <v>0</v>
      </c>
      <c r="L71" s="113">
        <v>0</v>
      </c>
      <c r="Q71" s="53"/>
      <c r="R71"/>
    </row>
    <row r="72" spans="1:18" ht="19.5" hidden="1" customHeight="1">
      <c r="A72" s="59">
        <v>2</v>
      </c>
      <c r="B72" s="49">
        <v>3</v>
      </c>
      <c r="C72" s="48">
        <v>1</v>
      </c>
      <c r="D72" s="48">
        <v>1</v>
      </c>
      <c r="E72" s="48">
        <v>1</v>
      </c>
      <c r="F72" s="50">
        <v>2</v>
      </c>
      <c r="G72" s="56" t="s">
        <v>63</v>
      </c>
      <c r="H72" s="45">
        <v>38</v>
      </c>
      <c r="I72" s="111">
        <v>0</v>
      </c>
      <c r="J72" s="111">
        <v>0</v>
      </c>
      <c r="K72" s="111">
        <v>0</v>
      </c>
      <c r="L72" s="111">
        <v>0</v>
      </c>
      <c r="M72"/>
      <c r="Q72" s="53"/>
      <c r="R72"/>
    </row>
    <row r="73" spans="1:18" ht="16.5" hidden="1" customHeight="1">
      <c r="A73" s="60">
        <v>2</v>
      </c>
      <c r="B73" s="61">
        <v>3</v>
      </c>
      <c r="C73" s="61">
        <v>1</v>
      </c>
      <c r="D73" s="61">
        <v>1</v>
      </c>
      <c r="E73" s="61">
        <v>1</v>
      </c>
      <c r="F73" s="62">
        <v>3</v>
      </c>
      <c r="G73" s="52" t="s">
        <v>64</v>
      </c>
      <c r="H73" s="45">
        <v>39</v>
      </c>
      <c r="I73" s="113">
        <v>0</v>
      </c>
      <c r="J73" s="113">
        <v>0</v>
      </c>
      <c r="K73" s="113">
        <v>0</v>
      </c>
      <c r="L73" s="113">
        <v>0</v>
      </c>
      <c r="M73"/>
      <c r="Q73" s="53"/>
      <c r="R73"/>
    </row>
    <row r="74" spans="1:18" ht="29.25" hidden="1" customHeight="1">
      <c r="A74" s="49">
        <v>2</v>
      </c>
      <c r="B74" s="48">
        <v>3</v>
      </c>
      <c r="C74" s="48">
        <v>1</v>
      </c>
      <c r="D74" s="48">
        <v>2</v>
      </c>
      <c r="E74" s="48"/>
      <c r="F74" s="50"/>
      <c r="G74" s="56" t="s">
        <v>65</v>
      </c>
      <c r="H74" s="45">
        <v>40</v>
      </c>
      <c r="I74" s="118">
        <f>I75</f>
        <v>0</v>
      </c>
      <c r="J74" s="119">
        <f>J75</f>
        <v>0</v>
      </c>
      <c r="K74" s="120">
        <f>K75</f>
        <v>0</v>
      </c>
      <c r="L74" s="120">
        <f>L75</f>
        <v>0</v>
      </c>
      <c r="M74"/>
      <c r="Q74" s="53"/>
      <c r="R74"/>
    </row>
    <row r="75" spans="1:18" ht="27" hidden="1" customHeight="1">
      <c r="A75" s="74">
        <v>2</v>
      </c>
      <c r="B75" s="75">
        <v>3</v>
      </c>
      <c r="C75" s="75">
        <v>1</v>
      </c>
      <c r="D75" s="75">
        <v>2</v>
      </c>
      <c r="E75" s="75">
        <v>1</v>
      </c>
      <c r="F75" s="87"/>
      <c r="G75" s="56" t="s">
        <v>65</v>
      </c>
      <c r="H75" s="45">
        <v>41</v>
      </c>
      <c r="I75" s="114">
        <f>SUM(I76:I78)</f>
        <v>0</v>
      </c>
      <c r="J75" s="121">
        <f>SUM(J76:J78)</f>
        <v>0</v>
      </c>
      <c r="K75" s="122">
        <f>SUM(K76:K78)</f>
        <v>0</v>
      </c>
      <c r="L75" s="110">
        <f>SUM(L76:L78)</f>
        <v>0</v>
      </c>
      <c r="M75"/>
      <c r="Q75" s="53"/>
      <c r="R75"/>
    </row>
    <row r="76" spans="1:18" s="66" customFormat="1" ht="27" hidden="1" customHeight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2">
        <v>1</v>
      </c>
      <c r="G76" s="59" t="s">
        <v>62</v>
      </c>
      <c r="H76" s="45">
        <v>42</v>
      </c>
      <c r="I76" s="113">
        <v>0</v>
      </c>
      <c r="J76" s="113">
        <v>0</v>
      </c>
      <c r="K76" s="113">
        <v>0</v>
      </c>
      <c r="L76" s="113">
        <v>0</v>
      </c>
      <c r="Q76" s="53"/>
      <c r="R76"/>
    </row>
    <row r="77" spans="1:18" ht="16.5" hidden="1" customHeight="1">
      <c r="A77" s="60">
        <v>2</v>
      </c>
      <c r="B77" s="61">
        <v>3</v>
      </c>
      <c r="C77" s="61">
        <v>1</v>
      </c>
      <c r="D77" s="61">
        <v>2</v>
      </c>
      <c r="E77" s="61">
        <v>1</v>
      </c>
      <c r="F77" s="62">
        <v>2</v>
      </c>
      <c r="G77" s="59" t="s">
        <v>63</v>
      </c>
      <c r="H77" s="45">
        <v>43</v>
      </c>
      <c r="I77" s="113">
        <v>0</v>
      </c>
      <c r="J77" s="113">
        <v>0</v>
      </c>
      <c r="K77" s="113">
        <v>0</v>
      </c>
      <c r="L77" s="113">
        <v>0</v>
      </c>
      <c r="M77"/>
      <c r="Q77" s="53"/>
      <c r="R77"/>
    </row>
    <row r="78" spans="1:18" ht="15" hidden="1" customHeight="1">
      <c r="A78" s="60">
        <v>2</v>
      </c>
      <c r="B78" s="61">
        <v>3</v>
      </c>
      <c r="C78" s="61">
        <v>1</v>
      </c>
      <c r="D78" s="61">
        <v>2</v>
      </c>
      <c r="E78" s="61">
        <v>1</v>
      </c>
      <c r="F78" s="62">
        <v>3</v>
      </c>
      <c r="G78" s="59" t="s">
        <v>64</v>
      </c>
      <c r="H78" s="45">
        <v>44</v>
      </c>
      <c r="I78" s="113">
        <v>0</v>
      </c>
      <c r="J78" s="113">
        <v>0</v>
      </c>
      <c r="K78" s="113">
        <v>0</v>
      </c>
      <c r="L78" s="113">
        <v>0</v>
      </c>
      <c r="M78"/>
      <c r="Q78" s="53"/>
      <c r="R78"/>
    </row>
    <row r="79" spans="1:18" ht="27.75" hidden="1" customHeight="1">
      <c r="A79" s="60">
        <v>2</v>
      </c>
      <c r="B79" s="61">
        <v>3</v>
      </c>
      <c r="C79" s="61">
        <v>1</v>
      </c>
      <c r="D79" s="61">
        <v>3</v>
      </c>
      <c r="E79" s="61"/>
      <c r="F79" s="62"/>
      <c r="G79" s="59" t="s">
        <v>66</v>
      </c>
      <c r="H79" s="45">
        <v>45</v>
      </c>
      <c r="I79" s="109">
        <f>I80</f>
        <v>0</v>
      </c>
      <c r="J79" s="132">
        <f>J80</f>
        <v>0</v>
      </c>
      <c r="K79" s="110">
        <f>K80</f>
        <v>0</v>
      </c>
      <c r="L79" s="110">
        <f>L80</f>
        <v>0</v>
      </c>
      <c r="M79"/>
      <c r="Q79" s="53"/>
      <c r="R79"/>
    </row>
    <row r="80" spans="1:18" ht="26.25" hidden="1" customHeight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2"/>
      <c r="G80" s="59" t="s">
        <v>67</v>
      </c>
      <c r="H80" s="45">
        <v>46</v>
      </c>
      <c r="I80" s="109">
        <f>SUM(I81:I83)</f>
        <v>0</v>
      </c>
      <c r="J80" s="132">
        <f>SUM(J81:J83)</f>
        <v>0</v>
      </c>
      <c r="K80" s="110">
        <f>SUM(K81:K83)</f>
        <v>0</v>
      </c>
      <c r="L80" s="110">
        <f>SUM(L81:L83)</f>
        <v>0</v>
      </c>
      <c r="M80"/>
      <c r="Q80" s="53"/>
      <c r="R80"/>
    </row>
    <row r="81" spans="1:18" ht="15" hidden="1" customHeight="1">
      <c r="A81" s="49">
        <v>2</v>
      </c>
      <c r="B81" s="48">
        <v>3</v>
      </c>
      <c r="C81" s="48">
        <v>1</v>
      </c>
      <c r="D81" s="48">
        <v>3</v>
      </c>
      <c r="E81" s="48">
        <v>1</v>
      </c>
      <c r="F81" s="50">
        <v>1</v>
      </c>
      <c r="G81" s="67" t="s">
        <v>68</v>
      </c>
      <c r="H81" s="45">
        <v>47</v>
      </c>
      <c r="I81" s="111">
        <v>0</v>
      </c>
      <c r="J81" s="111">
        <v>0</v>
      </c>
      <c r="K81" s="111">
        <v>0</v>
      </c>
      <c r="L81" s="111">
        <v>0</v>
      </c>
      <c r="M81"/>
      <c r="Q81" s="53"/>
      <c r="R81"/>
    </row>
    <row r="82" spans="1:18" ht="16.5" hidden="1" customHeight="1">
      <c r="A82" s="60">
        <v>2</v>
      </c>
      <c r="B82" s="61">
        <v>3</v>
      </c>
      <c r="C82" s="61">
        <v>1</v>
      </c>
      <c r="D82" s="61">
        <v>3</v>
      </c>
      <c r="E82" s="61">
        <v>1</v>
      </c>
      <c r="F82" s="62">
        <v>2</v>
      </c>
      <c r="G82" s="59" t="s">
        <v>69</v>
      </c>
      <c r="H82" s="45">
        <v>48</v>
      </c>
      <c r="I82" s="113">
        <v>0</v>
      </c>
      <c r="J82" s="113">
        <v>0</v>
      </c>
      <c r="K82" s="113">
        <v>0</v>
      </c>
      <c r="L82" s="113">
        <v>0</v>
      </c>
      <c r="M82"/>
      <c r="Q82" s="53"/>
      <c r="R82"/>
    </row>
    <row r="83" spans="1:18" ht="17.25" hidden="1" customHeight="1">
      <c r="A83" s="49">
        <v>2</v>
      </c>
      <c r="B83" s="48">
        <v>3</v>
      </c>
      <c r="C83" s="48">
        <v>1</v>
      </c>
      <c r="D83" s="48">
        <v>3</v>
      </c>
      <c r="E83" s="48">
        <v>1</v>
      </c>
      <c r="F83" s="50">
        <v>3</v>
      </c>
      <c r="G83" s="67" t="s">
        <v>70</v>
      </c>
      <c r="H83" s="45">
        <v>49</v>
      </c>
      <c r="I83" s="111">
        <v>0</v>
      </c>
      <c r="J83" s="111">
        <v>0</v>
      </c>
      <c r="K83" s="111">
        <v>0</v>
      </c>
      <c r="L83" s="111">
        <v>0</v>
      </c>
      <c r="M83"/>
      <c r="Q83" s="53"/>
      <c r="R83"/>
    </row>
    <row r="84" spans="1:18" ht="12.75" hidden="1" customHeight="1">
      <c r="A84" s="49">
        <v>2</v>
      </c>
      <c r="B84" s="48">
        <v>3</v>
      </c>
      <c r="C84" s="48">
        <v>2</v>
      </c>
      <c r="D84" s="48"/>
      <c r="E84" s="48"/>
      <c r="F84" s="50"/>
      <c r="G84" s="67" t="s">
        <v>71</v>
      </c>
      <c r="H84" s="45">
        <v>50</v>
      </c>
      <c r="I84" s="109">
        <f t="shared" ref="I84:L85" si="3">I85</f>
        <v>0</v>
      </c>
      <c r="J84" s="109">
        <f t="shared" si="3"/>
        <v>0</v>
      </c>
      <c r="K84" s="109">
        <f t="shared" si="3"/>
        <v>0</v>
      </c>
      <c r="L84" s="109">
        <f t="shared" si="3"/>
        <v>0</v>
      </c>
      <c r="M84"/>
    </row>
    <row r="85" spans="1:18" ht="12" hidden="1" customHeight="1">
      <c r="A85" s="49">
        <v>2</v>
      </c>
      <c r="B85" s="48">
        <v>3</v>
      </c>
      <c r="C85" s="48">
        <v>2</v>
      </c>
      <c r="D85" s="48">
        <v>1</v>
      </c>
      <c r="E85" s="48"/>
      <c r="F85" s="50"/>
      <c r="G85" s="67" t="s">
        <v>71</v>
      </c>
      <c r="H85" s="45">
        <v>51</v>
      </c>
      <c r="I85" s="109">
        <f t="shared" si="3"/>
        <v>0</v>
      </c>
      <c r="J85" s="109">
        <f t="shared" si="3"/>
        <v>0</v>
      </c>
      <c r="K85" s="109">
        <f t="shared" si="3"/>
        <v>0</v>
      </c>
      <c r="L85" s="109">
        <f t="shared" si="3"/>
        <v>0</v>
      </c>
      <c r="M85"/>
    </row>
    <row r="86" spans="1:18" ht="15.75" hidden="1" customHeight="1">
      <c r="A86" s="49">
        <v>2</v>
      </c>
      <c r="B86" s="48">
        <v>3</v>
      </c>
      <c r="C86" s="48">
        <v>2</v>
      </c>
      <c r="D86" s="48">
        <v>1</v>
      </c>
      <c r="E86" s="48">
        <v>1</v>
      </c>
      <c r="F86" s="50"/>
      <c r="G86" s="67" t="s">
        <v>71</v>
      </c>
      <c r="H86" s="45">
        <v>52</v>
      </c>
      <c r="I86" s="109">
        <f>SUM(I87)</f>
        <v>0</v>
      </c>
      <c r="J86" s="109">
        <f>SUM(J87)</f>
        <v>0</v>
      </c>
      <c r="K86" s="109">
        <f>SUM(K87)</f>
        <v>0</v>
      </c>
      <c r="L86" s="109">
        <f>SUM(L87)</f>
        <v>0</v>
      </c>
      <c r="M86"/>
    </row>
    <row r="87" spans="1:18" ht="13.5" hidden="1" customHeight="1">
      <c r="A87" s="49">
        <v>2</v>
      </c>
      <c r="B87" s="48">
        <v>3</v>
      </c>
      <c r="C87" s="48">
        <v>2</v>
      </c>
      <c r="D87" s="48">
        <v>1</v>
      </c>
      <c r="E87" s="48">
        <v>1</v>
      </c>
      <c r="F87" s="50">
        <v>1</v>
      </c>
      <c r="G87" s="67" t="s">
        <v>71</v>
      </c>
      <c r="H87" s="45">
        <v>53</v>
      </c>
      <c r="I87" s="113">
        <v>0</v>
      </c>
      <c r="J87" s="113">
        <v>0</v>
      </c>
      <c r="K87" s="113">
        <v>0</v>
      </c>
      <c r="L87" s="113">
        <v>0</v>
      </c>
      <c r="M87"/>
    </row>
    <row r="88" spans="1:18" ht="16.5" hidden="1" customHeight="1">
      <c r="A88" s="41">
        <v>2</v>
      </c>
      <c r="B88" s="42">
        <v>4</v>
      </c>
      <c r="C88" s="42"/>
      <c r="D88" s="42"/>
      <c r="E88" s="42"/>
      <c r="F88" s="44"/>
      <c r="G88" s="68" t="s">
        <v>72</v>
      </c>
      <c r="H88" s="45">
        <v>54</v>
      </c>
      <c r="I88" s="109">
        <f t="shared" ref="I88:L90" si="4">I89</f>
        <v>0</v>
      </c>
      <c r="J88" s="132">
        <f t="shared" si="4"/>
        <v>0</v>
      </c>
      <c r="K88" s="110">
        <f t="shared" si="4"/>
        <v>0</v>
      </c>
      <c r="L88" s="110">
        <f t="shared" si="4"/>
        <v>0</v>
      </c>
      <c r="M88"/>
    </row>
    <row r="89" spans="1:18" ht="15.75" hidden="1" customHeight="1">
      <c r="A89" s="60">
        <v>2</v>
      </c>
      <c r="B89" s="61">
        <v>4</v>
      </c>
      <c r="C89" s="61">
        <v>1</v>
      </c>
      <c r="D89" s="61"/>
      <c r="E89" s="61"/>
      <c r="F89" s="62"/>
      <c r="G89" s="59" t="s">
        <v>73</v>
      </c>
      <c r="H89" s="45">
        <v>55</v>
      </c>
      <c r="I89" s="109">
        <f t="shared" si="4"/>
        <v>0</v>
      </c>
      <c r="J89" s="132">
        <f t="shared" si="4"/>
        <v>0</v>
      </c>
      <c r="K89" s="110">
        <f t="shared" si="4"/>
        <v>0</v>
      </c>
      <c r="L89" s="110">
        <f t="shared" si="4"/>
        <v>0</v>
      </c>
      <c r="M89"/>
    </row>
    <row r="90" spans="1:18" ht="17.25" hidden="1" customHeight="1">
      <c r="A90" s="60">
        <v>2</v>
      </c>
      <c r="B90" s="61">
        <v>4</v>
      </c>
      <c r="C90" s="61">
        <v>1</v>
      </c>
      <c r="D90" s="61">
        <v>1</v>
      </c>
      <c r="E90" s="61"/>
      <c r="F90" s="62"/>
      <c r="G90" s="59" t="s">
        <v>73</v>
      </c>
      <c r="H90" s="45">
        <v>56</v>
      </c>
      <c r="I90" s="109">
        <f t="shared" si="4"/>
        <v>0</v>
      </c>
      <c r="J90" s="132">
        <f t="shared" si="4"/>
        <v>0</v>
      </c>
      <c r="K90" s="110">
        <f t="shared" si="4"/>
        <v>0</v>
      </c>
      <c r="L90" s="110">
        <f t="shared" si="4"/>
        <v>0</v>
      </c>
      <c r="M90"/>
    </row>
    <row r="91" spans="1:18" ht="18" hidden="1" customHeight="1">
      <c r="A91" s="60">
        <v>2</v>
      </c>
      <c r="B91" s="61">
        <v>4</v>
      </c>
      <c r="C91" s="61">
        <v>1</v>
      </c>
      <c r="D91" s="61">
        <v>1</v>
      </c>
      <c r="E91" s="61">
        <v>1</v>
      </c>
      <c r="F91" s="62"/>
      <c r="G91" s="59" t="s">
        <v>73</v>
      </c>
      <c r="H91" s="45">
        <v>57</v>
      </c>
      <c r="I91" s="109">
        <f>SUM(I92:I94)</f>
        <v>0</v>
      </c>
      <c r="J91" s="132">
        <f>SUM(J92:J94)</f>
        <v>0</v>
      </c>
      <c r="K91" s="110">
        <f>SUM(K92:K94)</f>
        <v>0</v>
      </c>
      <c r="L91" s="110">
        <f>SUM(L92:L94)</f>
        <v>0</v>
      </c>
      <c r="M91"/>
    </row>
    <row r="92" spans="1:18" ht="14.25" hidden="1" customHeight="1">
      <c r="A92" s="60">
        <v>2</v>
      </c>
      <c r="B92" s="61">
        <v>4</v>
      </c>
      <c r="C92" s="61">
        <v>1</v>
      </c>
      <c r="D92" s="61">
        <v>1</v>
      </c>
      <c r="E92" s="61">
        <v>1</v>
      </c>
      <c r="F92" s="62">
        <v>1</v>
      </c>
      <c r="G92" s="59" t="s">
        <v>74</v>
      </c>
      <c r="H92" s="45">
        <v>58</v>
      </c>
      <c r="I92" s="113">
        <v>0</v>
      </c>
      <c r="J92" s="113">
        <v>0</v>
      </c>
      <c r="K92" s="113">
        <v>0</v>
      </c>
      <c r="L92" s="113">
        <v>0</v>
      </c>
      <c r="M92"/>
    </row>
    <row r="93" spans="1:18" ht="13.5" hidden="1" customHeight="1">
      <c r="A93" s="60">
        <v>2</v>
      </c>
      <c r="B93" s="60">
        <v>4</v>
      </c>
      <c r="C93" s="60">
        <v>1</v>
      </c>
      <c r="D93" s="61">
        <v>1</v>
      </c>
      <c r="E93" s="61">
        <v>1</v>
      </c>
      <c r="F93" s="69">
        <v>2</v>
      </c>
      <c r="G93" s="52" t="s">
        <v>75</v>
      </c>
      <c r="H93" s="45">
        <v>59</v>
      </c>
      <c r="I93" s="113">
        <v>0</v>
      </c>
      <c r="J93" s="113">
        <v>0</v>
      </c>
      <c r="K93" s="113">
        <v>0</v>
      </c>
      <c r="L93" s="113">
        <v>0</v>
      </c>
      <c r="M93"/>
    </row>
    <row r="94" spans="1:18" hidden="1">
      <c r="A94" s="60">
        <v>2</v>
      </c>
      <c r="B94" s="61">
        <v>4</v>
      </c>
      <c r="C94" s="60">
        <v>1</v>
      </c>
      <c r="D94" s="61">
        <v>1</v>
      </c>
      <c r="E94" s="61">
        <v>1</v>
      </c>
      <c r="F94" s="69">
        <v>3</v>
      </c>
      <c r="G94" s="52" t="s">
        <v>76</v>
      </c>
      <c r="H94" s="45">
        <v>60</v>
      </c>
      <c r="I94" s="113">
        <v>0</v>
      </c>
      <c r="J94" s="113">
        <v>0</v>
      </c>
      <c r="K94" s="113">
        <v>0</v>
      </c>
      <c r="L94" s="113">
        <v>0</v>
      </c>
    </row>
    <row r="95" spans="1:18" hidden="1">
      <c r="A95" s="41">
        <v>2</v>
      </c>
      <c r="B95" s="42">
        <v>5</v>
      </c>
      <c r="C95" s="41"/>
      <c r="D95" s="42"/>
      <c r="E95" s="42"/>
      <c r="F95" s="70"/>
      <c r="G95" s="43" t="s">
        <v>77</v>
      </c>
      <c r="H95" s="45">
        <v>61</v>
      </c>
      <c r="I95" s="109">
        <f>SUM(I96+I101+I106)</f>
        <v>0</v>
      </c>
      <c r="J95" s="132">
        <f>SUM(J96+J101+J106)</f>
        <v>0</v>
      </c>
      <c r="K95" s="110">
        <f>SUM(K96+K101+K106)</f>
        <v>0</v>
      </c>
      <c r="L95" s="110">
        <f>SUM(L96+L101+L106)</f>
        <v>0</v>
      </c>
    </row>
    <row r="96" spans="1:18" hidden="1">
      <c r="A96" s="49">
        <v>2</v>
      </c>
      <c r="B96" s="48">
        <v>5</v>
      </c>
      <c r="C96" s="49">
        <v>1</v>
      </c>
      <c r="D96" s="48"/>
      <c r="E96" s="48"/>
      <c r="F96" s="71"/>
      <c r="G96" s="56" t="s">
        <v>78</v>
      </c>
      <c r="H96" s="45">
        <v>62</v>
      </c>
      <c r="I96" s="118">
        <f t="shared" ref="I96:L97" si="5">I97</f>
        <v>0</v>
      </c>
      <c r="J96" s="119">
        <f t="shared" si="5"/>
        <v>0</v>
      </c>
      <c r="K96" s="120">
        <f t="shared" si="5"/>
        <v>0</v>
      </c>
      <c r="L96" s="120">
        <f t="shared" si="5"/>
        <v>0</v>
      </c>
    </row>
    <row r="97" spans="1:13" hidden="1">
      <c r="A97" s="60">
        <v>2</v>
      </c>
      <c r="B97" s="61">
        <v>5</v>
      </c>
      <c r="C97" s="60">
        <v>1</v>
      </c>
      <c r="D97" s="61">
        <v>1</v>
      </c>
      <c r="E97" s="61"/>
      <c r="F97" s="69"/>
      <c r="G97" s="52" t="s">
        <v>78</v>
      </c>
      <c r="H97" s="45">
        <v>63</v>
      </c>
      <c r="I97" s="109">
        <f t="shared" si="5"/>
        <v>0</v>
      </c>
      <c r="J97" s="132">
        <f t="shared" si="5"/>
        <v>0</v>
      </c>
      <c r="K97" s="110">
        <f t="shared" si="5"/>
        <v>0</v>
      </c>
      <c r="L97" s="110">
        <f t="shared" si="5"/>
        <v>0</v>
      </c>
    </row>
    <row r="98" spans="1:13" hidden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69"/>
      <c r="G98" s="52" t="s">
        <v>78</v>
      </c>
      <c r="H98" s="45">
        <v>64</v>
      </c>
      <c r="I98" s="109">
        <f>SUM(I99:I100)</f>
        <v>0</v>
      </c>
      <c r="J98" s="132">
        <f>SUM(J99:J100)</f>
        <v>0</v>
      </c>
      <c r="K98" s="110">
        <f>SUM(K99:K100)</f>
        <v>0</v>
      </c>
      <c r="L98" s="110">
        <f>SUM(L99:L100)</f>
        <v>0</v>
      </c>
    </row>
    <row r="99" spans="1:13" ht="25.5" hidden="1" customHeight="1">
      <c r="A99" s="60">
        <v>2</v>
      </c>
      <c r="B99" s="61">
        <v>5</v>
      </c>
      <c r="C99" s="60">
        <v>1</v>
      </c>
      <c r="D99" s="61">
        <v>1</v>
      </c>
      <c r="E99" s="61">
        <v>1</v>
      </c>
      <c r="F99" s="69">
        <v>1</v>
      </c>
      <c r="G99" s="52" t="s">
        <v>79</v>
      </c>
      <c r="H99" s="45">
        <v>65</v>
      </c>
      <c r="I99" s="113">
        <v>0</v>
      </c>
      <c r="J99" s="113">
        <v>0</v>
      </c>
      <c r="K99" s="113">
        <v>0</v>
      </c>
      <c r="L99" s="113">
        <v>0</v>
      </c>
      <c r="M99"/>
    </row>
    <row r="100" spans="1:13" ht="15.75" hidden="1" customHeight="1">
      <c r="A100" s="60">
        <v>2</v>
      </c>
      <c r="B100" s="61">
        <v>5</v>
      </c>
      <c r="C100" s="60">
        <v>1</v>
      </c>
      <c r="D100" s="61">
        <v>1</v>
      </c>
      <c r="E100" s="61">
        <v>1</v>
      </c>
      <c r="F100" s="69">
        <v>2</v>
      </c>
      <c r="G100" s="52" t="s">
        <v>80</v>
      </c>
      <c r="H100" s="45">
        <v>66</v>
      </c>
      <c r="I100" s="113">
        <v>0</v>
      </c>
      <c r="J100" s="113">
        <v>0</v>
      </c>
      <c r="K100" s="113">
        <v>0</v>
      </c>
      <c r="L100" s="113">
        <v>0</v>
      </c>
      <c r="M100"/>
    </row>
    <row r="101" spans="1:13" ht="12" hidden="1" customHeight="1">
      <c r="A101" s="60">
        <v>2</v>
      </c>
      <c r="B101" s="61">
        <v>5</v>
      </c>
      <c r="C101" s="60">
        <v>2</v>
      </c>
      <c r="D101" s="61"/>
      <c r="E101" s="61"/>
      <c r="F101" s="69"/>
      <c r="G101" s="52" t="s">
        <v>81</v>
      </c>
      <c r="H101" s="45">
        <v>67</v>
      </c>
      <c r="I101" s="109">
        <f t="shared" ref="I101:L102" si="6">I102</f>
        <v>0</v>
      </c>
      <c r="J101" s="132">
        <f t="shared" si="6"/>
        <v>0</v>
      </c>
      <c r="K101" s="110">
        <f t="shared" si="6"/>
        <v>0</v>
      </c>
      <c r="L101" s="109">
        <f t="shared" si="6"/>
        <v>0</v>
      </c>
      <c r="M101"/>
    </row>
    <row r="102" spans="1:13" ht="15.75" hidden="1" customHeight="1">
      <c r="A102" s="59">
        <v>2</v>
      </c>
      <c r="B102" s="60">
        <v>5</v>
      </c>
      <c r="C102" s="61">
        <v>2</v>
      </c>
      <c r="D102" s="52">
        <v>1</v>
      </c>
      <c r="E102" s="60"/>
      <c r="F102" s="69"/>
      <c r="G102" s="52" t="s">
        <v>81</v>
      </c>
      <c r="H102" s="45">
        <v>68</v>
      </c>
      <c r="I102" s="109">
        <f t="shared" si="6"/>
        <v>0</v>
      </c>
      <c r="J102" s="132">
        <f t="shared" si="6"/>
        <v>0</v>
      </c>
      <c r="K102" s="110">
        <f t="shared" si="6"/>
        <v>0</v>
      </c>
      <c r="L102" s="109">
        <f t="shared" si="6"/>
        <v>0</v>
      </c>
      <c r="M102"/>
    </row>
    <row r="103" spans="1:13" ht="15" hidden="1" customHeight="1">
      <c r="A103" s="59">
        <v>2</v>
      </c>
      <c r="B103" s="60">
        <v>5</v>
      </c>
      <c r="C103" s="61">
        <v>2</v>
      </c>
      <c r="D103" s="52">
        <v>1</v>
      </c>
      <c r="E103" s="60">
        <v>1</v>
      </c>
      <c r="F103" s="69"/>
      <c r="G103" s="52" t="s">
        <v>81</v>
      </c>
      <c r="H103" s="45">
        <v>69</v>
      </c>
      <c r="I103" s="109">
        <f>SUM(I104:I105)</f>
        <v>0</v>
      </c>
      <c r="J103" s="132">
        <f>SUM(J104:J105)</f>
        <v>0</v>
      </c>
      <c r="K103" s="110">
        <f>SUM(K104:K105)</f>
        <v>0</v>
      </c>
      <c r="L103" s="109">
        <f>SUM(L104:L105)</f>
        <v>0</v>
      </c>
      <c r="M103"/>
    </row>
    <row r="104" spans="1:13" ht="25.5" hidden="1" customHeight="1">
      <c r="A104" s="59">
        <v>2</v>
      </c>
      <c r="B104" s="60">
        <v>5</v>
      </c>
      <c r="C104" s="61">
        <v>2</v>
      </c>
      <c r="D104" s="52">
        <v>1</v>
      </c>
      <c r="E104" s="60">
        <v>1</v>
      </c>
      <c r="F104" s="69">
        <v>1</v>
      </c>
      <c r="G104" s="52" t="s">
        <v>82</v>
      </c>
      <c r="H104" s="45">
        <v>70</v>
      </c>
      <c r="I104" s="113">
        <v>0</v>
      </c>
      <c r="J104" s="113">
        <v>0</v>
      </c>
      <c r="K104" s="113">
        <v>0</v>
      </c>
      <c r="L104" s="113">
        <v>0</v>
      </c>
      <c r="M104"/>
    </row>
    <row r="105" spans="1:13" ht="25.5" hidden="1" customHeight="1">
      <c r="A105" s="59">
        <v>2</v>
      </c>
      <c r="B105" s="60">
        <v>5</v>
      </c>
      <c r="C105" s="61">
        <v>2</v>
      </c>
      <c r="D105" s="52">
        <v>1</v>
      </c>
      <c r="E105" s="60">
        <v>1</v>
      </c>
      <c r="F105" s="69">
        <v>2</v>
      </c>
      <c r="G105" s="52" t="s">
        <v>83</v>
      </c>
      <c r="H105" s="45">
        <v>71</v>
      </c>
      <c r="I105" s="113">
        <v>0</v>
      </c>
      <c r="J105" s="113">
        <v>0</v>
      </c>
      <c r="K105" s="113">
        <v>0</v>
      </c>
      <c r="L105" s="113">
        <v>0</v>
      </c>
      <c r="M105"/>
    </row>
    <row r="106" spans="1:13" ht="28.5" hidden="1" customHeight="1">
      <c r="A106" s="59">
        <v>2</v>
      </c>
      <c r="B106" s="60">
        <v>5</v>
      </c>
      <c r="C106" s="61">
        <v>3</v>
      </c>
      <c r="D106" s="52"/>
      <c r="E106" s="60"/>
      <c r="F106" s="69"/>
      <c r="G106" s="52" t="s">
        <v>84</v>
      </c>
      <c r="H106" s="45">
        <v>72</v>
      </c>
      <c r="I106" s="109">
        <f t="shared" ref="I106:L107" si="7">I107</f>
        <v>0</v>
      </c>
      <c r="J106" s="132">
        <f t="shared" si="7"/>
        <v>0</v>
      </c>
      <c r="K106" s="110">
        <f t="shared" si="7"/>
        <v>0</v>
      </c>
      <c r="L106" s="109">
        <f t="shared" si="7"/>
        <v>0</v>
      </c>
      <c r="M106"/>
    </row>
    <row r="107" spans="1:13" ht="27" hidden="1" customHeight="1">
      <c r="A107" s="59">
        <v>2</v>
      </c>
      <c r="B107" s="60">
        <v>5</v>
      </c>
      <c r="C107" s="61">
        <v>3</v>
      </c>
      <c r="D107" s="52">
        <v>1</v>
      </c>
      <c r="E107" s="60"/>
      <c r="F107" s="69"/>
      <c r="G107" s="52" t="s">
        <v>85</v>
      </c>
      <c r="H107" s="45">
        <v>73</v>
      </c>
      <c r="I107" s="109">
        <f t="shared" si="7"/>
        <v>0</v>
      </c>
      <c r="J107" s="132">
        <f t="shared" si="7"/>
        <v>0</v>
      </c>
      <c r="K107" s="110">
        <f t="shared" si="7"/>
        <v>0</v>
      </c>
      <c r="L107" s="109">
        <f t="shared" si="7"/>
        <v>0</v>
      </c>
      <c r="M107"/>
    </row>
    <row r="108" spans="1:13" ht="30" hidden="1" customHeight="1">
      <c r="A108" s="73">
        <v>2</v>
      </c>
      <c r="B108" s="74">
        <v>5</v>
      </c>
      <c r="C108" s="75">
        <v>3</v>
      </c>
      <c r="D108" s="72">
        <v>1</v>
      </c>
      <c r="E108" s="74">
        <v>1</v>
      </c>
      <c r="F108" s="76"/>
      <c r="G108" s="72" t="s">
        <v>85</v>
      </c>
      <c r="H108" s="45">
        <v>74</v>
      </c>
      <c r="I108" s="114">
        <f>SUM(I109:I110)</f>
        <v>0</v>
      </c>
      <c r="J108" s="121">
        <f>SUM(J109:J110)</f>
        <v>0</v>
      </c>
      <c r="K108" s="122">
        <f>SUM(K109:K110)</f>
        <v>0</v>
      </c>
      <c r="L108" s="114">
        <f>SUM(L109:L110)</f>
        <v>0</v>
      </c>
      <c r="M108"/>
    </row>
    <row r="109" spans="1:13" ht="26.25" hidden="1" customHeight="1">
      <c r="A109" s="59">
        <v>2</v>
      </c>
      <c r="B109" s="60">
        <v>5</v>
      </c>
      <c r="C109" s="61">
        <v>3</v>
      </c>
      <c r="D109" s="52">
        <v>1</v>
      </c>
      <c r="E109" s="60">
        <v>1</v>
      </c>
      <c r="F109" s="69">
        <v>1</v>
      </c>
      <c r="G109" s="52" t="s">
        <v>85</v>
      </c>
      <c r="H109" s="45">
        <v>75</v>
      </c>
      <c r="I109" s="113">
        <v>0</v>
      </c>
      <c r="J109" s="113">
        <v>0</v>
      </c>
      <c r="K109" s="113">
        <v>0</v>
      </c>
      <c r="L109" s="113">
        <v>0</v>
      </c>
      <c r="M109"/>
    </row>
    <row r="110" spans="1:13" ht="26.25" hidden="1" customHeight="1">
      <c r="A110" s="73">
        <v>2</v>
      </c>
      <c r="B110" s="74">
        <v>5</v>
      </c>
      <c r="C110" s="75">
        <v>3</v>
      </c>
      <c r="D110" s="72">
        <v>1</v>
      </c>
      <c r="E110" s="74">
        <v>1</v>
      </c>
      <c r="F110" s="76">
        <v>2</v>
      </c>
      <c r="G110" s="72" t="s">
        <v>86</v>
      </c>
      <c r="H110" s="45">
        <v>76</v>
      </c>
      <c r="I110" s="113">
        <v>0</v>
      </c>
      <c r="J110" s="113">
        <v>0</v>
      </c>
      <c r="K110" s="113">
        <v>0</v>
      </c>
      <c r="L110" s="113">
        <v>0</v>
      </c>
      <c r="M110"/>
    </row>
    <row r="111" spans="1:13" ht="27.75" hidden="1" customHeight="1">
      <c r="A111" s="73">
        <v>2</v>
      </c>
      <c r="B111" s="74">
        <v>5</v>
      </c>
      <c r="C111" s="75">
        <v>3</v>
      </c>
      <c r="D111" s="72">
        <v>2</v>
      </c>
      <c r="E111" s="74"/>
      <c r="F111" s="76"/>
      <c r="G111" s="72" t="s">
        <v>87</v>
      </c>
      <c r="H111" s="45">
        <v>77</v>
      </c>
      <c r="I111" s="114">
        <f>I112</f>
        <v>0</v>
      </c>
      <c r="J111" s="114">
        <f>J112</f>
        <v>0</v>
      </c>
      <c r="K111" s="114">
        <f>K112</f>
        <v>0</v>
      </c>
      <c r="L111" s="114">
        <f>L112</f>
        <v>0</v>
      </c>
      <c r="M111"/>
    </row>
    <row r="112" spans="1:13" ht="25.5" hidden="1" customHeight="1">
      <c r="A112" s="73">
        <v>2</v>
      </c>
      <c r="B112" s="74">
        <v>5</v>
      </c>
      <c r="C112" s="75">
        <v>3</v>
      </c>
      <c r="D112" s="72">
        <v>2</v>
      </c>
      <c r="E112" s="74">
        <v>1</v>
      </c>
      <c r="F112" s="76"/>
      <c r="G112" s="72" t="s">
        <v>87</v>
      </c>
      <c r="H112" s="45">
        <v>78</v>
      </c>
      <c r="I112" s="114">
        <f>SUM(I113:I114)</f>
        <v>0</v>
      </c>
      <c r="J112" s="114">
        <f>SUM(J113:J114)</f>
        <v>0</v>
      </c>
      <c r="K112" s="114">
        <f>SUM(K113:K114)</f>
        <v>0</v>
      </c>
      <c r="L112" s="114">
        <f>SUM(L113:L114)</f>
        <v>0</v>
      </c>
      <c r="M112"/>
    </row>
    <row r="113" spans="1:13" ht="30" hidden="1" customHeight="1">
      <c r="A113" s="73">
        <v>2</v>
      </c>
      <c r="B113" s="74">
        <v>5</v>
      </c>
      <c r="C113" s="75">
        <v>3</v>
      </c>
      <c r="D113" s="72">
        <v>2</v>
      </c>
      <c r="E113" s="74">
        <v>1</v>
      </c>
      <c r="F113" s="76">
        <v>1</v>
      </c>
      <c r="G113" s="72" t="s">
        <v>87</v>
      </c>
      <c r="H113" s="45">
        <v>79</v>
      </c>
      <c r="I113" s="113">
        <v>0</v>
      </c>
      <c r="J113" s="113">
        <v>0</v>
      </c>
      <c r="K113" s="113">
        <v>0</v>
      </c>
      <c r="L113" s="113">
        <v>0</v>
      </c>
      <c r="M113"/>
    </row>
    <row r="114" spans="1:13" ht="18" hidden="1" customHeight="1">
      <c r="A114" s="73">
        <v>2</v>
      </c>
      <c r="B114" s="74">
        <v>5</v>
      </c>
      <c r="C114" s="75">
        <v>3</v>
      </c>
      <c r="D114" s="72">
        <v>2</v>
      </c>
      <c r="E114" s="74">
        <v>1</v>
      </c>
      <c r="F114" s="76">
        <v>2</v>
      </c>
      <c r="G114" s="72" t="s">
        <v>88</v>
      </c>
      <c r="H114" s="45">
        <v>80</v>
      </c>
      <c r="I114" s="113">
        <v>0</v>
      </c>
      <c r="J114" s="113">
        <v>0</v>
      </c>
      <c r="K114" s="113">
        <v>0</v>
      </c>
      <c r="L114" s="113">
        <v>0</v>
      </c>
      <c r="M114"/>
    </row>
    <row r="115" spans="1:13" ht="16.5" hidden="1" customHeight="1">
      <c r="A115" s="68">
        <v>2</v>
      </c>
      <c r="B115" s="41">
        <v>6</v>
      </c>
      <c r="C115" s="42"/>
      <c r="D115" s="43"/>
      <c r="E115" s="41"/>
      <c r="F115" s="70"/>
      <c r="G115" s="77" t="s">
        <v>89</v>
      </c>
      <c r="H115" s="45">
        <v>81</v>
      </c>
      <c r="I115" s="109">
        <f>SUM(I116+I121+I125+I129+I133+I137)</f>
        <v>0</v>
      </c>
      <c r="J115" s="109">
        <f>SUM(J116+J121+J125+J129+J133+J137)</f>
        <v>0</v>
      </c>
      <c r="K115" s="109">
        <f>SUM(K116+K121+K125+K129+K133+K137)</f>
        <v>0</v>
      </c>
      <c r="L115" s="109">
        <f>SUM(L116+L121+L125+L129+L133+L137)</f>
        <v>0</v>
      </c>
      <c r="M115"/>
    </row>
    <row r="116" spans="1:13" ht="14.25" hidden="1" customHeight="1">
      <c r="A116" s="73">
        <v>2</v>
      </c>
      <c r="B116" s="74">
        <v>6</v>
      </c>
      <c r="C116" s="75">
        <v>1</v>
      </c>
      <c r="D116" s="72"/>
      <c r="E116" s="74"/>
      <c r="F116" s="76"/>
      <c r="G116" s="72" t="s">
        <v>90</v>
      </c>
      <c r="H116" s="45">
        <v>82</v>
      </c>
      <c r="I116" s="114">
        <f t="shared" ref="I116:L117" si="8">I117</f>
        <v>0</v>
      </c>
      <c r="J116" s="121">
        <f t="shared" si="8"/>
        <v>0</v>
      </c>
      <c r="K116" s="122">
        <f t="shared" si="8"/>
        <v>0</v>
      </c>
      <c r="L116" s="114">
        <f t="shared" si="8"/>
        <v>0</v>
      </c>
      <c r="M116"/>
    </row>
    <row r="117" spans="1:13" ht="14.25" hidden="1" customHeight="1">
      <c r="A117" s="59">
        <v>2</v>
      </c>
      <c r="B117" s="60">
        <v>6</v>
      </c>
      <c r="C117" s="61">
        <v>1</v>
      </c>
      <c r="D117" s="52">
        <v>1</v>
      </c>
      <c r="E117" s="60"/>
      <c r="F117" s="69"/>
      <c r="G117" s="52" t="s">
        <v>90</v>
      </c>
      <c r="H117" s="45">
        <v>83</v>
      </c>
      <c r="I117" s="109">
        <f t="shared" si="8"/>
        <v>0</v>
      </c>
      <c r="J117" s="132">
        <f t="shared" si="8"/>
        <v>0</v>
      </c>
      <c r="K117" s="110">
        <f t="shared" si="8"/>
        <v>0</v>
      </c>
      <c r="L117" s="109">
        <f t="shared" si="8"/>
        <v>0</v>
      </c>
      <c r="M117"/>
    </row>
    <row r="118" spans="1:13" hidden="1">
      <c r="A118" s="59">
        <v>2</v>
      </c>
      <c r="B118" s="60">
        <v>6</v>
      </c>
      <c r="C118" s="61">
        <v>1</v>
      </c>
      <c r="D118" s="52">
        <v>1</v>
      </c>
      <c r="E118" s="60">
        <v>1</v>
      </c>
      <c r="F118" s="69"/>
      <c r="G118" s="52" t="s">
        <v>90</v>
      </c>
      <c r="H118" s="45">
        <v>84</v>
      </c>
      <c r="I118" s="109">
        <f>SUM(I119:I120)</f>
        <v>0</v>
      </c>
      <c r="J118" s="132">
        <f>SUM(J119:J120)</f>
        <v>0</v>
      </c>
      <c r="K118" s="110">
        <f>SUM(K119:K120)</f>
        <v>0</v>
      </c>
      <c r="L118" s="109">
        <f>SUM(L119:L120)</f>
        <v>0</v>
      </c>
    </row>
    <row r="119" spans="1:13" ht="13.5" hidden="1" customHeight="1">
      <c r="A119" s="59">
        <v>2</v>
      </c>
      <c r="B119" s="60">
        <v>6</v>
      </c>
      <c r="C119" s="61">
        <v>1</v>
      </c>
      <c r="D119" s="52">
        <v>1</v>
      </c>
      <c r="E119" s="60">
        <v>1</v>
      </c>
      <c r="F119" s="69">
        <v>1</v>
      </c>
      <c r="G119" s="52" t="s">
        <v>91</v>
      </c>
      <c r="H119" s="45">
        <v>85</v>
      </c>
      <c r="I119" s="113">
        <v>0</v>
      </c>
      <c r="J119" s="113">
        <v>0</v>
      </c>
      <c r="K119" s="113">
        <v>0</v>
      </c>
      <c r="L119" s="113">
        <v>0</v>
      </c>
      <c r="M119"/>
    </row>
    <row r="120" spans="1:13" hidden="1">
      <c r="A120" s="67">
        <v>2</v>
      </c>
      <c r="B120" s="49">
        <v>6</v>
      </c>
      <c r="C120" s="48">
        <v>1</v>
      </c>
      <c r="D120" s="56">
        <v>1</v>
      </c>
      <c r="E120" s="49">
        <v>1</v>
      </c>
      <c r="F120" s="71">
        <v>2</v>
      </c>
      <c r="G120" s="56" t="s">
        <v>92</v>
      </c>
      <c r="H120" s="45">
        <v>86</v>
      </c>
      <c r="I120" s="111">
        <v>0</v>
      </c>
      <c r="J120" s="111">
        <v>0</v>
      </c>
      <c r="K120" s="111">
        <v>0</v>
      </c>
      <c r="L120" s="111">
        <v>0</v>
      </c>
    </row>
    <row r="121" spans="1:13" ht="25.5" hidden="1" customHeight="1">
      <c r="A121" s="59">
        <v>2</v>
      </c>
      <c r="B121" s="60">
        <v>6</v>
      </c>
      <c r="C121" s="61">
        <v>2</v>
      </c>
      <c r="D121" s="52"/>
      <c r="E121" s="60"/>
      <c r="F121" s="69"/>
      <c r="G121" s="52" t="s">
        <v>93</v>
      </c>
      <c r="H121" s="45">
        <v>87</v>
      </c>
      <c r="I121" s="109">
        <f t="shared" ref="I121:L123" si="9">I122</f>
        <v>0</v>
      </c>
      <c r="J121" s="132">
        <f t="shared" si="9"/>
        <v>0</v>
      </c>
      <c r="K121" s="110">
        <f t="shared" si="9"/>
        <v>0</v>
      </c>
      <c r="L121" s="109">
        <f t="shared" si="9"/>
        <v>0</v>
      </c>
      <c r="M121"/>
    </row>
    <row r="122" spans="1:13" ht="14.25" hidden="1" customHeight="1">
      <c r="A122" s="59">
        <v>2</v>
      </c>
      <c r="B122" s="60">
        <v>6</v>
      </c>
      <c r="C122" s="61">
        <v>2</v>
      </c>
      <c r="D122" s="52">
        <v>1</v>
      </c>
      <c r="E122" s="60"/>
      <c r="F122" s="69"/>
      <c r="G122" s="52" t="s">
        <v>93</v>
      </c>
      <c r="H122" s="45">
        <v>88</v>
      </c>
      <c r="I122" s="109">
        <f t="shared" si="9"/>
        <v>0</v>
      </c>
      <c r="J122" s="132">
        <f t="shared" si="9"/>
        <v>0</v>
      </c>
      <c r="K122" s="110">
        <f t="shared" si="9"/>
        <v>0</v>
      </c>
      <c r="L122" s="109">
        <f t="shared" si="9"/>
        <v>0</v>
      </c>
      <c r="M122"/>
    </row>
    <row r="123" spans="1:13" ht="14.25" hidden="1" customHeight="1">
      <c r="A123" s="59">
        <v>2</v>
      </c>
      <c r="B123" s="60">
        <v>6</v>
      </c>
      <c r="C123" s="61">
        <v>2</v>
      </c>
      <c r="D123" s="52">
        <v>1</v>
      </c>
      <c r="E123" s="60">
        <v>1</v>
      </c>
      <c r="F123" s="69"/>
      <c r="G123" s="52" t="s">
        <v>93</v>
      </c>
      <c r="H123" s="45">
        <v>89</v>
      </c>
      <c r="I123" s="139">
        <f t="shared" si="9"/>
        <v>0</v>
      </c>
      <c r="J123" s="123">
        <f t="shared" si="9"/>
        <v>0</v>
      </c>
      <c r="K123" s="124">
        <f t="shared" si="9"/>
        <v>0</v>
      </c>
      <c r="L123" s="139">
        <f t="shared" si="9"/>
        <v>0</v>
      </c>
      <c r="M123"/>
    </row>
    <row r="124" spans="1:13" ht="25.5" hidden="1" customHeight="1">
      <c r="A124" s="59">
        <v>2</v>
      </c>
      <c r="B124" s="60">
        <v>6</v>
      </c>
      <c r="C124" s="61">
        <v>2</v>
      </c>
      <c r="D124" s="52">
        <v>1</v>
      </c>
      <c r="E124" s="60">
        <v>1</v>
      </c>
      <c r="F124" s="69">
        <v>1</v>
      </c>
      <c r="G124" s="52" t="s">
        <v>93</v>
      </c>
      <c r="H124" s="45">
        <v>90</v>
      </c>
      <c r="I124" s="113">
        <v>0</v>
      </c>
      <c r="J124" s="113">
        <v>0</v>
      </c>
      <c r="K124" s="113">
        <v>0</v>
      </c>
      <c r="L124" s="113">
        <v>0</v>
      </c>
      <c r="M124"/>
    </row>
    <row r="125" spans="1:13" ht="26.25" hidden="1" customHeight="1">
      <c r="A125" s="67">
        <v>2</v>
      </c>
      <c r="B125" s="49">
        <v>6</v>
      </c>
      <c r="C125" s="48">
        <v>3</v>
      </c>
      <c r="D125" s="56"/>
      <c r="E125" s="49"/>
      <c r="F125" s="71"/>
      <c r="G125" s="56" t="s">
        <v>94</v>
      </c>
      <c r="H125" s="45">
        <v>91</v>
      </c>
      <c r="I125" s="118">
        <f t="shared" ref="I125:L127" si="10">I126</f>
        <v>0</v>
      </c>
      <c r="J125" s="119">
        <f t="shared" si="10"/>
        <v>0</v>
      </c>
      <c r="K125" s="120">
        <f t="shared" si="10"/>
        <v>0</v>
      </c>
      <c r="L125" s="118">
        <f t="shared" si="10"/>
        <v>0</v>
      </c>
      <c r="M125"/>
    </row>
    <row r="126" spans="1:13" ht="25.5" hidden="1" customHeight="1">
      <c r="A126" s="59">
        <v>2</v>
      </c>
      <c r="B126" s="60">
        <v>6</v>
      </c>
      <c r="C126" s="61">
        <v>3</v>
      </c>
      <c r="D126" s="52">
        <v>1</v>
      </c>
      <c r="E126" s="60"/>
      <c r="F126" s="69"/>
      <c r="G126" s="52" t="s">
        <v>94</v>
      </c>
      <c r="H126" s="45">
        <v>92</v>
      </c>
      <c r="I126" s="109">
        <f t="shared" si="10"/>
        <v>0</v>
      </c>
      <c r="J126" s="132">
        <f t="shared" si="10"/>
        <v>0</v>
      </c>
      <c r="K126" s="110">
        <f t="shared" si="10"/>
        <v>0</v>
      </c>
      <c r="L126" s="109">
        <f t="shared" si="10"/>
        <v>0</v>
      </c>
      <c r="M126"/>
    </row>
    <row r="127" spans="1:13" ht="26.25" hidden="1" customHeight="1">
      <c r="A127" s="59">
        <v>2</v>
      </c>
      <c r="B127" s="60">
        <v>6</v>
      </c>
      <c r="C127" s="61">
        <v>3</v>
      </c>
      <c r="D127" s="52">
        <v>1</v>
      </c>
      <c r="E127" s="60">
        <v>1</v>
      </c>
      <c r="F127" s="69"/>
      <c r="G127" s="52" t="s">
        <v>94</v>
      </c>
      <c r="H127" s="45">
        <v>93</v>
      </c>
      <c r="I127" s="109">
        <f t="shared" si="10"/>
        <v>0</v>
      </c>
      <c r="J127" s="132">
        <f t="shared" si="10"/>
        <v>0</v>
      </c>
      <c r="K127" s="110">
        <f t="shared" si="10"/>
        <v>0</v>
      </c>
      <c r="L127" s="109">
        <f t="shared" si="10"/>
        <v>0</v>
      </c>
      <c r="M127"/>
    </row>
    <row r="128" spans="1:13" ht="27" hidden="1" customHeight="1">
      <c r="A128" s="59">
        <v>2</v>
      </c>
      <c r="B128" s="60">
        <v>6</v>
      </c>
      <c r="C128" s="61">
        <v>3</v>
      </c>
      <c r="D128" s="52">
        <v>1</v>
      </c>
      <c r="E128" s="60">
        <v>1</v>
      </c>
      <c r="F128" s="69">
        <v>1</v>
      </c>
      <c r="G128" s="52" t="s">
        <v>94</v>
      </c>
      <c r="H128" s="45">
        <v>94</v>
      </c>
      <c r="I128" s="113">
        <v>0</v>
      </c>
      <c r="J128" s="113">
        <v>0</v>
      </c>
      <c r="K128" s="113">
        <v>0</v>
      </c>
      <c r="L128" s="113">
        <v>0</v>
      </c>
      <c r="M128"/>
    </row>
    <row r="129" spans="1:13" ht="25.5" hidden="1" customHeight="1">
      <c r="A129" s="67">
        <v>2</v>
      </c>
      <c r="B129" s="49">
        <v>6</v>
      </c>
      <c r="C129" s="48">
        <v>4</v>
      </c>
      <c r="D129" s="56"/>
      <c r="E129" s="49"/>
      <c r="F129" s="71"/>
      <c r="G129" s="56" t="s">
        <v>95</v>
      </c>
      <c r="H129" s="45">
        <v>95</v>
      </c>
      <c r="I129" s="118">
        <f t="shared" ref="I129:L131" si="11">I130</f>
        <v>0</v>
      </c>
      <c r="J129" s="119">
        <f t="shared" si="11"/>
        <v>0</v>
      </c>
      <c r="K129" s="120">
        <f t="shared" si="11"/>
        <v>0</v>
      </c>
      <c r="L129" s="118">
        <f t="shared" si="11"/>
        <v>0</v>
      </c>
      <c r="M129"/>
    </row>
    <row r="130" spans="1:13" ht="27" hidden="1" customHeight="1">
      <c r="A130" s="59">
        <v>2</v>
      </c>
      <c r="B130" s="60">
        <v>6</v>
      </c>
      <c r="C130" s="61">
        <v>4</v>
      </c>
      <c r="D130" s="52">
        <v>1</v>
      </c>
      <c r="E130" s="60"/>
      <c r="F130" s="69"/>
      <c r="G130" s="52" t="s">
        <v>95</v>
      </c>
      <c r="H130" s="45">
        <v>96</v>
      </c>
      <c r="I130" s="109">
        <f t="shared" si="11"/>
        <v>0</v>
      </c>
      <c r="J130" s="132">
        <f t="shared" si="11"/>
        <v>0</v>
      </c>
      <c r="K130" s="110">
        <f t="shared" si="11"/>
        <v>0</v>
      </c>
      <c r="L130" s="109">
        <f t="shared" si="11"/>
        <v>0</v>
      </c>
      <c r="M130"/>
    </row>
    <row r="131" spans="1:13" ht="27" hidden="1" customHeight="1">
      <c r="A131" s="59">
        <v>2</v>
      </c>
      <c r="B131" s="60">
        <v>6</v>
      </c>
      <c r="C131" s="61">
        <v>4</v>
      </c>
      <c r="D131" s="52">
        <v>1</v>
      </c>
      <c r="E131" s="60">
        <v>1</v>
      </c>
      <c r="F131" s="69"/>
      <c r="G131" s="52" t="s">
        <v>95</v>
      </c>
      <c r="H131" s="45">
        <v>97</v>
      </c>
      <c r="I131" s="109">
        <f t="shared" si="11"/>
        <v>0</v>
      </c>
      <c r="J131" s="132">
        <f t="shared" si="11"/>
        <v>0</v>
      </c>
      <c r="K131" s="110">
        <f t="shared" si="11"/>
        <v>0</v>
      </c>
      <c r="L131" s="109">
        <f t="shared" si="11"/>
        <v>0</v>
      </c>
      <c r="M131"/>
    </row>
    <row r="132" spans="1:13" ht="27.75" hidden="1" customHeight="1">
      <c r="A132" s="59">
        <v>2</v>
      </c>
      <c r="B132" s="60">
        <v>6</v>
      </c>
      <c r="C132" s="61">
        <v>4</v>
      </c>
      <c r="D132" s="52">
        <v>1</v>
      </c>
      <c r="E132" s="60">
        <v>1</v>
      </c>
      <c r="F132" s="69">
        <v>1</v>
      </c>
      <c r="G132" s="52" t="s">
        <v>95</v>
      </c>
      <c r="H132" s="45">
        <v>98</v>
      </c>
      <c r="I132" s="113">
        <v>0</v>
      </c>
      <c r="J132" s="113">
        <v>0</v>
      </c>
      <c r="K132" s="113">
        <v>0</v>
      </c>
      <c r="L132" s="113">
        <v>0</v>
      </c>
      <c r="M132"/>
    </row>
    <row r="133" spans="1:13" ht="27" hidden="1" customHeight="1">
      <c r="A133" s="73">
        <v>2</v>
      </c>
      <c r="B133" s="84">
        <v>6</v>
      </c>
      <c r="C133" s="85">
        <v>5</v>
      </c>
      <c r="D133" s="78"/>
      <c r="E133" s="84"/>
      <c r="F133" s="79"/>
      <c r="G133" s="78" t="s">
        <v>96</v>
      </c>
      <c r="H133" s="45">
        <v>99</v>
      </c>
      <c r="I133" s="115">
        <f t="shared" ref="I133:L135" si="12">I134</f>
        <v>0</v>
      </c>
      <c r="J133" s="125">
        <f t="shared" si="12"/>
        <v>0</v>
      </c>
      <c r="K133" s="116">
        <f t="shared" si="12"/>
        <v>0</v>
      </c>
      <c r="L133" s="115">
        <f t="shared" si="12"/>
        <v>0</v>
      </c>
      <c r="M133"/>
    </row>
    <row r="134" spans="1:13" ht="29.25" hidden="1" customHeight="1">
      <c r="A134" s="59">
        <v>2</v>
      </c>
      <c r="B134" s="60">
        <v>6</v>
      </c>
      <c r="C134" s="61">
        <v>5</v>
      </c>
      <c r="D134" s="52">
        <v>1</v>
      </c>
      <c r="E134" s="60"/>
      <c r="F134" s="69"/>
      <c r="G134" s="78" t="s">
        <v>96</v>
      </c>
      <c r="H134" s="45">
        <v>100</v>
      </c>
      <c r="I134" s="109">
        <f t="shared" si="12"/>
        <v>0</v>
      </c>
      <c r="J134" s="132">
        <f t="shared" si="12"/>
        <v>0</v>
      </c>
      <c r="K134" s="110">
        <f t="shared" si="12"/>
        <v>0</v>
      </c>
      <c r="L134" s="109">
        <f t="shared" si="12"/>
        <v>0</v>
      </c>
      <c r="M134"/>
    </row>
    <row r="135" spans="1:13" ht="25.5" hidden="1" customHeight="1">
      <c r="A135" s="59">
        <v>2</v>
      </c>
      <c r="B135" s="60">
        <v>6</v>
      </c>
      <c r="C135" s="61">
        <v>5</v>
      </c>
      <c r="D135" s="52">
        <v>1</v>
      </c>
      <c r="E135" s="60">
        <v>1</v>
      </c>
      <c r="F135" s="69"/>
      <c r="G135" s="78" t="s">
        <v>96</v>
      </c>
      <c r="H135" s="45">
        <v>101</v>
      </c>
      <c r="I135" s="109">
        <f t="shared" si="12"/>
        <v>0</v>
      </c>
      <c r="J135" s="132">
        <f t="shared" si="12"/>
        <v>0</v>
      </c>
      <c r="K135" s="110">
        <f t="shared" si="12"/>
        <v>0</v>
      </c>
      <c r="L135" s="109">
        <f t="shared" si="12"/>
        <v>0</v>
      </c>
      <c r="M135"/>
    </row>
    <row r="136" spans="1:13" ht="27.75" hidden="1" customHeight="1">
      <c r="A136" s="60">
        <v>2</v>
      </c>
      <c r="B136" s="61">
        <v>6</v>
      </c>
      <c r="C136" s="60">
        <v>5</v>
      </c>
      <c r="D136" s="60">
        <v>1</v>
      </c>
      <c r="E136" s="52">
        <v>1</v>
      </c>
      <c r="F136" s="69">
        <v>1</v>
      </c>
      <c r="G136" s="60" t="s">
        <v>97</v>
      </c>
      <c r="H136" s="45">
        <v>102</v>
      </c>
      <c r="I136" s="113">
        <v>0</v>
      </c>
      <c r="J136" s="113">
        <v>0</v>
      </c>
      <c r="K136" s="113">
        <v>0</v>
      </c>
      <c r="L136" s="113">
        <v>0</v>
      </c>
      <c r="M136"/>
    </row>
    <row r="137" spans="1:13" ht="27.75" hidden="1" customHeight="1">
      <c r="A137" s="59">
        <v>2</v>
      </c>
      <c r="B137" s="61">
        <v>6</v>
      </c>
      <c r="C137" s="60">
        <v>6</v>
      </c>
      <c r="D137" s="61"/>
      <c r="E137" s="52"/>
      <c r="F137" s="62"/>
      <c r="G137" s="80" t="s">
        <v>98</v>
      </c>
      <c r="H137" s="45">
        <v>103</v>
      </c>
      <c r="I137" s="110">
        <f t="shared" ref="I137:L139" si="13">I138</f>
        <v>0</v>
      </c>
      <c r="J137" s="109">
        <f t="shared" si="13"/>
        <v>0</v>
      </c>
      <c r="K137" s="109">
        <f t="shared" si="13"/>
        <v>0</v>
      </c>
      <c r="L137" s="109">
        <f t="shared" si="13"/>
        <v>0</v>
      </c>
      <c r="M137"/>
    </row>
    <row r="138" spans="1:13" ht="27.75" hidden="1" customHeight="1">
      <c r="A138" s="59">
        <v>2</v>
      </c>
      <c r="B138" s="61">
        <v>6</v>
      </c>
      <c r="C138" s="60">
        <v>6</v>
      </c>
      <c r="D138" s="61">
        <v>1</v>
      </c>
      <c r="E138" s="52"/>
      <c r="F138" s="62"/>
      <c r="G138" s="80" t="s">
        <v>98</v>
      </c>
      <c r="H138" s="45">
        <v>104</v>
      </c>
      <c r="I138" s="109">
        <f t="shared" si="13"/>
        <v>0</v>
      </c>
      <c r="J138" s="109">
        <f t="shared" si="13"/>
        <v>0</v>
      </c>
      <c r="K138" s="109">
        <f t="shared" si="13"/>
        <v>0</v>
      </c>
      <c r="L138" s="109">
        <f t="shared" si="13"/>
        <v>0</v>
      </c>
      <c r="M138"/>
    </row>
    <row r="139" spans="1:13" ht="27.75" hidden="1" customHeight="1">
      <c r="A139" s="59">
        <v>2</v>
      </c>
      <c r="B139" s="61">
        <v>6</v>
      </c>
      <c r="C139" s="60">
        <v>6</v>
      </c>
      <c r="D139" s="61">
        <v>1</v>
      </c>
      <c r="E139" s="52">
        <v>1</v>
      </c>
      <c r="F139" s="62"/>
      <c r="G139" s="80" t="s">
        <v>98</v>
      </c>
      <c r="H139" s="45">
        <v>105</v>
      </c>
      <c r="I139" s="109">
        <f t="shared" si="13"/>
        <v>0</v>
      </c>
      <c r="J139" s="109">
        <f t="shared" si="13"/>
        <v>0</v>
      </c>
      <c r="K139" s="109">
        <f t="shared" si="13"/>
        <v>0</v>
      </c>
      <c r="L139" s="109">
        <f t="shared" si="13"/>
        <v>0</v>
      </c>
      <c r="M139"/>
    </row>
    <row r="140" spans="1:13" ht="27.75" hidden="1" customHeight="1">
      <c r="A140" s="59">
        <v>2</v>
      </c>
      <c r="B140" s="61">
        <v>6</v>
      </c>
      <c r="C140" s="60">
        <v>6</v>
      </c>
      <c r="D140" s="61">
        <v>1</v>
      </c>
      <c r="E140" s="52">
        <v>1</v>
      </c>
      <c r="F140" s="62">
        <v>1</v>
      </c>
      <c r="G140" s="81" t="s">
        <v>98</v>
      </c>
      <c r="H140" s="45">
        <v>106</v>
      </c>
      <c r="I140" s="113">
        <v>0</v>
      </c>
      <c r="J140" s="126">
        <v>0</v>
      </c>
      <c r="K140" s="113">
        <v>0</v>
      </c>
      <c r="L140" s="113">
        <v>0</v>
      </c>
      <c r="M140"/>
    </row>
    <row r="141" spans="1:13" ht="28.5" customHeight="1">
      <c r="A141" s="68">
        <v>2</v>
      </c>
      <c r="B141" s="41">
        <v>7</v>
      </c>
      <c r="C141" s="41"/>
      <c r="D141" s="42"/>
      <c r="E141" s="42"/>
      <c r="F141" s="44"/>
      <c r="G141" s="43" t="s">
        <v>99</v>
      </c>
      <c r="H141" s="45">
        <v>107</v>
      </c>
      <c r="I141" s="110">
        <f>SUM(I142+I147+I155)</f>
        <v>5000</v>
      </c>
      <c r="J141" s="132">
        <f>SUM(J142+J147+J155)</f>
        <v>1400</v>
      </c>
      <c r="K141" s="110">
        <f>SUM(K142+K147+K155)</f>
        <v>1146.96</v>
      </c>
      <c r="L141" s="109">
        <f>SUM(L142+L147+L155)</f>
        <v>1146.96</v>
      </c>
      <c r="M141"/>
    </row>
    <row r="142" spans="1:13" ht="25.5" hidden="1">
      <c r="A142" s="59">
        <v>2</v>
      </c>
      <c r="B142" s="60">
        <v>7</v>
      </c>
      <c r="C142" s="60">
        <v>1</v>
      </c>
      <c r="D142" s="61"/>
      <c r="E142" s="61"/>
      <c r="F142" s="62"/>
      <c r="G142" s="52" t="s">
        <v>100</v>
      </c>
      <c r="H142" s="45">
        <v>108</v>
      </c>
      <c r="I142" s="110">
        <f t="shared" ref="I142:L143" si="14">I143</f>
        <v>0</v>
      </c>
      <c r="J142" s="132">
        <f t="shared" si="14"/>
        <v>0</v>
      </c>
      <c r="K142" s="110">
        <f t="shared" si="14"/>
        <v>0</v>
      </c>
      <c r="L142" s="109">
        <f t="shared" si="14"/>
        <v>0</v>
      </c>
    </row>
    <row r="143" spans="1:13" ht="24" hidden="1" customHeight="1">
      <c r="A143" s="59">
        <v>2</v>
      </c>
      <c r="B143" s="60">
        <v>7</v>
      </c>
      <c r="C143" s="60">
        <v>1</v>
      </c>
      <c r="D143" s="61">
        <v>1</v>
      </c>
      <c r="E143" s="61"/>
      <c r="F143" s="62"/>
      <c r="G143" s="52" t="s">
        <v>100</v>
      </c>
      <c r="H143" s="45">
        <v>109</v>
      </c>
      <c r="I143" s="110">
        <f t="shared" si="14"/>
        <v>0</v>
      </c>
      <c r="J143" s="132">
        <f t="shared" si="14"/>
        <v>0</v>
      </c>
      <c r="K143" s="110">
        <f t="shared" si="14"/>
        <v>0</v>
      </c>
      <c r="L143" s="109">
        <f t="shared" si="14"/>
        <v>0</v>
      </c>
      <c r="M143"/>
    </row>
    <row r="144" spans="1:13" ht="28.5" hidden="1" customHeight="1">
      <c r="A144" s="59">
        <v>2</v>
      </c>
      <c r="B144" s="60">
        <v>7</v>
      </c>
      <c r="C144" s="60">
        <v>1</v>
      </c>
      <c r="D144" s="61">
        <v>1</v>
      </c>
      <c r="E144" s="61">
        <v>1</v>
      </c>
      <c r="F144" s="62"/>
      <c r="G144" s="52" t="s">
        <v>100</v>
      </c>
      <c r="H144" s="45">
        <v>110</v>
      </c>
      <c r="I144" s="110">
        <f>SUM(I145:I146)</f>
        <v>0</v>
      </c>
      <c r="J144" s="132">
        <f>SUM(J145:J146)</f>
        <v>0</v>
      </c>
      <c r="K144" s="110">
        <f>SUM(K145:K146)</f>
        <v>0</v>
      </c>
      <c r="L144" s="109">
        <f>SUM(L145:L146)</f>
        <v>0</v>
      </c>
      <c r="M144"/>
    </row>
    <row r="145" spans="1:13" ht="26.25" hidden="1" customHeight="1">
      <c r="A145" s="67">
        <v>2</v>
      </c>
      <c r="B145" s="49">
        <v>7</v>
      </c>
      <c r="C145" s="67">
        <v>1</v>
      </c>
      <c r="D145" s="60">
        <v>1</v>
      </c>
      <c r="E145" s="48">
        <v>1</v>
      </c>
      <c r="F145" s="50">
        <v>1</v>
      </c>
      <c r="G145" s="56" t="s">
        <v>101</v>
      </c>
      <c r="H145" s="45">
        <v>111</v>
      </c>
      <c r="I145" s="127">
        <v>0</v>
      </c>
      <c r="J145" s="127">
        <v>0</v>
      </c>
      <c r="K145" s="127">
        <v>0</v>
      </c>
      <c r="L145" s="127">
        <v>0</v>
      </c>
      <c r="M145"/>
    </row>
    <row r="146" spans="1:13" ht="24" hidden="1" customHeight="1">
      <c r="A146" s="60">
        <v>2</v>
      </c>
      <c r="B146" s="60">
        <v>7</v>
      </c>
      <c r="C146" s="59">
        <v>1</v>
      </c>
      <c r="D146" s="60">
        <v>1</v>
      </c>
      <c r="E146" s="61">
        <v>1</v>
      </c>
      <c r="F146" s="62">
        <v>2</v>
      </c>
      <c r="G146" s="52" t="s">
        <v>102</v>
      </c>
      <c r="H146" s="45">
        <v>112</v>
      </c>
      <c r="I146" s="112">
        <v>0</v>
      </c>
      <c r="J146" s="112">
        <v>0</v>
      </c>
      <c r="K146" s="112">
        <v>0</v>
      </c>
      <c r="L146" s="112">
        <v>0</v>
      </c>
      <c r="M146"/>
    </row>
    <row r="147" spans="1:13" ht="25.5" hidden="1" customHeight="1">
      <c r="A147" s="73">
        <v>2</v>
      </c>
      <c r="B147" s="74">
        <v>7</v>
      </c>
      <c r="C147" s="73">
        <v>2</v>
      </c>
      <c r="D147" s="74"/>
      <c r="E147" s="75"/>
      <c r="F147" s="87"/>
      <c r="G147" s="72" t="s">
        <v>103</v>
      </c>
      <c r="H147" s="45">
        <v>113</v>
      </c>
      <c r="I147" s="122">
        <f t="shared" ref="I147:L148" si="15">I148</f>
        <v>0</v>
      </c>
      <c r="J147" s="121">
        <f t="shared" si="15"/>
        <v>0</v>
      </c>
      <c r="K147" s="122">
        <f t="shared" si="15"/>
        <v>0</v>
      </c>
      <c r="L147" s="114">
        <f t="shared" si="15"/>
        <v>0</v>
      </c>
      <c r="M147"/>
    </row>
    <row r="148" spans="1:13" ht="25.5" hidden="1" customHeight="1">
      <c r="A148" s="59">
        <v>2</v>
      </c>
      <c r="B148" s="60">
        <v>7</v>
      </c>
      <c r="C148" s="59">
        <v>2</v>
      </c>
      <c r="D148" s="60">
        <v>1</v>
      </c>
      <c r="E148" s="61"/>
      <c r="F148" s="62"/>
      <c r="G148" s="52" t="s">
        <v>104</v>
      </c>
      <c r="H148" s="45">
        <v>114</v>
      </c>
      <c r="I148" s="110">
        <f t="shared" si="15"/>
        <v>0</v>
      </c>
      <c r="J148" s="132">
        <f t="shared" si="15"/>
        <v>0</v>
      </c>
      <c r="K148" s="110">
        <f t="shared" si="15"/>
        <v>0</v>
      </c>
      <c r="L148" s="109">
        <f t="shared" si="15"/>
        <v>0</v>
      </c>
      <c r="M148"/>
    </row>
    <row r="149" spans="1:13" ht="25.5" hidden="1" customHeight="1">
      <c r="A149" s="59">
        <v>2</v>
      </c>
      <c r="B149" s="60">
        <v>7</v>
      </c>
      <c r="C149" s="59">
        <v>2</v>
      </c>
      <c r="D149" s="60">
        <v>1</v>
      </c>
      <c r="E149" s="61">
        <v>1</v>
      </c>
      <c r="F149" s="62"/>
      <c r="G149" s="52" t="s">
        <v>104</v>
      </c>
      <c r="H149" s="45">
        <v>115</v>
      </c>
      <c r="I149" s="110">
        <f>SUM(I150:I151)</f>
        <v>0</v>
      </c>
      <c r="J149" s="132">
        <f>SUM(J150:J151)</f>
        <v>0</v>
      </c>
      <c r="K149" s="110">
        <f>SUM(K150:K151)</f>
        <v>0</v>
      </c>
      <c r="L149" s="109">
        <f>SUM(L150:L151)</f>
        <v>0</v>
      </c>
      <c r="M149"/>
    </row>
    <row r="150" spans="1:13" ht="23.25" hidden="1" customHeight="1">
      <c r="A150" s="59">
        <v>2</v>
      </c>
      <c r="B150" s="60">
        <v>7</v>
      </c>
      <c r="C150" s="59">
        <v>2</v>
      </c>
      <c r="D150" s="60">
        <v>1</v>
      </c>
      <c r="E150" s="61">
        <v>1</v>
      </c>
      <c r="F150" s="62">
        <v>1</v>
      </c>
      <c r="G150" s="52" t="s">
        <v>105</v>
      </c>
      <c r="H150" s="45">
        <v>116</v>
      </c>
      <c r="I150" s="112">
        <v>0</v>
      </c>
      <c r="J150" s="112">
        <v>0</v>
      </c>
      <c r="K150" s="112">
        <v>0</v>
      </c>
      <c r="L150" s="112">
        <v>0</v>
      </c>
      <c r="M150"/>
    </row>
    <row r="151" spans="1:13" ht="26.25" hidden="1" customHeight="1">
      <c r="A151" s="59">
        <v>2</v>
      </c>
      <c r="B151" s="60">
        <v>7</v>
      </c>
      <c r="C151" s="59">
        <v>2</v>
      </c>
      <c r="D151" s="60">
        <v>1</v>
      </c>
      <c r="E151" s="61">
        <v>1</v>
      </c>
      <c r="F151" s="62">
        <v>2</v>
      </c>
      <c r="G151" s="52" t="s">
        <v>106</v>
      </c>
      <c r="H151" s="45">
        <v>117</v>
      </c>
      <c r="I151" s="112">
        <v>0</v>
      </c>
      <c r="J151" s="112">
        <v>0</v>
      </c>
      <c r="K151" s="112">
        <v>0</v>
      </c>
      <c r="L151" s="112">
        <v>0</v>
      </c>
      <c r="M151"/>
    </row>
    <row r="152" spans="1:13" ht="27.75" hidden="1" customHeight="1">
      <c r="A152" s="59">
        <v>2</v>
      </c>
      <c r="B152" s="60">
        <v>7</v>
      </c>
      <c r="C152" s="59">
        <v>2</v>
      </c>
      <c r="D152" s="60">
        <v>2</v>
      </c>
      <c r="E152" s="61"/>
      <c r="F152" s="62"/>
      <c r="G152" s="52" t="s">
        <v>107</v>
      </c>
      <c r="H152" s="45">
        <v>118</v>
      </c>
      <c r="I152" s="110">
        <f>I153</f>
        <v>0</v>
      </c>
      <c r="J152" s="110">
        <f>J153</f>
        <v>0</v>
      </c>
      <c r="K152" s="110">
        <f>K153</f>
        <v>0</v>
      </c>
      <c r="L152" s="110">
        <f>L153</f>
        <v>0</v>
      </c>
      <c r="M152"/>
    </row>
    <row r="153" spans="1:13" ht="24.75" hidden="1" customHeight="1">
      <c r="A153" s="59">
        <v>2</v>
      </c>
      <c r="B153" s="60">
        <v>7</v>
      </c>
      <c r="C153" s="59">
        <v>2</v>
      </c>
      <c r="D153" s="60">
        <v>2</v>
      </c>
      <c r="E153" s="61">
        <v>1</v>
      </c>
      <c r="F153" s="62"/>
      <c r="G153" s="52" t="s">
        <v>107</v>
      </c>
      <c r="H153" s="45">
        <v>119</v>
      </c>
      <c r="I153" s="110">
        <f>SUM(I154)</f>
        <v>0</v>
      </c>
      <c r="J153" s="110">
        <f>SUM(J154)</f>
        <v>0</v>
      </c>
      <c r="K153" s="110">
        <f>SUM(K154)</f>
        <v>0</v>
      </c>
      <c r="L153" s="110">
        <f>SUM(L154)</f>
        <v>0</v>
      </c>
      <c r="M153"/>
    </row>
    <row r="154" spans="1:13" ht="27" hidden="1" customHeight="1">
      <c r="A154" s="59">
        <v>2</v>
      </c>
      <c r="B154" s="60">
        <v>7</v>
      </c>
      <c r="C154" s="59">
        <v>2</v>
      </c>
      <c r="D154" s="60">
        <v>2</v>
      </c>
      <c r="E154" s="61">
        <v>1</v>
      </c>
      <c r="F154" s="62">
        <v>1</v>
      </c>
      <c r="G154" s="52" t="s">
        <v>107</v>
      </c>
      <c r="H154" s="45">
        <v>120</v>
      </c>
      <c r="I154" s="112">
        <v>0</v>
      </c>
      <c r="J154" s="112">
        <v>0</v>
      </c>
      <c r="K154" s="112">
        <v>0</v>
      </c>
      <c r="L154" s="112">
        <v>0</v>
      </c>
      <c r="M154"/>
    </row>
    <row r="155" spans="1:13">
      <c r="A155" s="59">
        <v>2</v>
      </c>
      <c r="B155" s="60">
        <v>7</v>
      </c>
      <c r="C155" s="59">
        <v>3</v>
      </c>
      <c r="D155" s="60"/>
      <c r="E155" s="61"/>
      <c r="F155" s="62"/>
      <c r="G155" s="52" t="s">
        <v>108</v>
      </c>
      <c r="H155" s="45">
        <v>121</v>
      </c>
      <c r="I155" s="110">
        <f t="shared" ref="I155:L156" si="16">I156</f>
        <v>5000</v>
      </c>
      <c r="J155" s="132">
        <f t="shared" si="16"/>
        <v>1400</v>
      </c>
      <c r="K155" s="110">
        <f t="shared" si="16"/>
        <v>1146.96</v>
      </c>
      <c r="L155" s="109">
        <f t="shared" si="16"/>
        <v>1146.96</v>
      </c>
    </row>
    <row r="156" spans="1:13">
      <c r="A156" s="73">
        <v>2</v>
      </c>
      <c r="B156" s="84">
        <v>7</v>
      </c>
      <c r="C156" s="82">
        <v>3</v>
      </c>
      <c r="D156" s="84">
        <v>1</v>
      </c>
      <c r="E156" s="85"/>
      <c r="F156" s="86"/>
      <c r="G156" s="78" t="s">
        <v>108</v>
      </c>
      <c r="H156" s="45">
        <v>122</v>
      </c>
      <c r="I156" s="116">
        <f t="shared" si="16"/>
        <v>5000</v>
      </c>
      <c r="J156" s="125">
        <f t="shared" si="16"/>
        <v>1400</v>
      </c>
      <c r="K156" s="116">
        <f t="shared" si="16"/>
        <v>1146.96</v>
      </c>
      <c r="L156" s="115">
        <f t="shared" si="16"/>
        <v>1146.96</v>
      </c>
    </row>
    <row r="157" spans="1:13">
      <c r="A157" s="59">
        <v>2</v>
      </c>
      <c r="B157" s="60">
        <v>7</v>
      </c>
      <c r="C157" s="59">
        <v>3</v>
      </c>
      <c r="D157" s="60">
        <v>1</v>
      </c>
      <c r="E157" s="61">
        <v>1</v>
      </c>
      <c r="F157" s="62"/>
      <c r="G157" s="52" t="s">
        <v>108</v>
      </c>
      <c r="H157" s="45">
        <v>123</v>
      </c>
      <c r="I157" s="110">
        <f>SUM(I158:I159)</f>
        <v>5000</v>
      </c>
      <c r="J157" s="132">
        <f>SUM(J158:J159)</f>
        <v>1400</v>
      </c>
      <c r="K157" s="110">
        <f>SUM(K158:K159)</f>
        <v>1146.96</v>
      </c>
      <c r="L157" s="109">
        <f>SUM(L158:L159)</f>
        <v>1146.96</v>
      </c>
    </row>
    <row r="158" spans="1:13">
      <c r="A158" s="67">
        <v>2</v>
      </c>
      <c r="B158" s="49">
        <v>7</v>
      </c>
      <c r="C158" s="67">
        <v>3</v>
      </c>
      <c r="D158" s="49">
        <v>1</v>
      </c>
      <c r="E158" s="48">
        <v>1</v>
      </c>
      <c r="F158" s="50">
        <v>1</v>
      </c>
      <c r="G158" s="56" t="s">
        <v>109</v>
      </c>
      <c r="H158" s="45">
        <v>124</v>
      </c>
      <c r="I158" s="127">
        <v>5000</v>
      </c>
      <c r="J158" s="127">
        <v>1400</v>
      </c>
      <c r="K158" s="127">
        <v>1146.96</v>
      </c>
      <c r="L158" s="127">
        <v>1146.96</v>
      </c>
    </row>
    <row r="159" spans="1:13" ht="25.5" hidden="1" customHeight="1">
      <c r="A159" s="59">
        <v>2</v>
      </c>
      <c r="B159" s="60">
        <v>7</v>
      </c>
      <c r="C159" s="59">
        <v>3</v>
      </c>
      <c r="D159" s="60">
        <v>1</v>
      </c>
      <c r="E159" s="61">
        <v>1</v>
      </c>
      <c r="F159" s="62">
        <v>2</v>
      </c>
      <c r="G159" s="52" t="s">
        <v>110</v>
      </c>
      <c r="H159" s="45">
        <v>125</v>
      </c>
      <c r="I159" s="112">
        <v>0</v>
      </c>
      <c r="J159" s="113">
        <v>0</v>
      </c>
      <c r="K159" s="113">
        <v>0</v>
      </c>
      <c r="L159" s="113">
        <v>0</v>
      </c>
      <c r="M159"/>
    </row>
    <row r="160" spans="1:13" ht="24" hidden="1" customHeight="1">
      <c r="A160" s="68">
        <v>2</v>
      </c>
      <c r="B160" s="68">
        <v>8</v>
      </c>
      <c r="C160" s="41"/>
      <c r="D160" s="55"/>
      <c r="E160" s="47"/>
      <c r="F160" s="83"/>
      <c r="G160" s="51" t="s">
        <v>111</v>
      </c>
      <c r="H160" s="45">
        <v>126</v>
      </c>
      <c r="I160" s="120">
        <f>I161</f>
        <v>0</v>
      </c>
      <c r="J160" s="119">
        <f>J161</f>
        <v>0</v>
      </c>
      <c r="K160" s="120">
        <f>K161</f>
        <v>0</v>
      </c>
      <c r="L160" s="118">
        <f>L161</f>
        <v>0</v>
      </c>
      <c r="M160"/>
    </row>
    <row r="161" spans="1:13" ht="21.75" hidden="1" customHeight="1">
      <c r="A161" s="73">
        <v>2</v>
      </c>
      <c r="B161" s="73">
        <v>8</v>
      </c>
      <c r="C161" s="73">
        <v>1</v>
      </c>
      <c r="D161" s="74"/>
      <c r="E161" s="75"/>
      <c r="F161" s="87"/>
      <c r="G161" s="56" t="s">
        <v>111</v>
      </c>
      <c r="H161" s="45">
        <v>127</v>
      </c>
      <c r="I161" s="120">
        <f>I162+I167</f>
        <v>0</v>
      </c>
      <c r="J161" s="119">
        <f>J162+J167</f>
        <v>0</v>
      </c>
      <c r="K161" s="120">
        <f>K162+K167</f>
        <v>0</v>
      </c>
      <c r="L161" s="118">
        <f>L162+L167</f>
        <v>0</v>
      </c>
      <c r="M161"/>
    </row>
    <row r="162" spans="1:13" ht="27" hidden="1" customHeight="1">
      <c r="A162" s="59">
        <v>2</v>
      </c>
      <c r="B162" s="60">
        <v>8</v>
      </c>
      <c r="C162" s="52">
        <v>1</v>
      </c>
      <c r="D162" s="60">
        <v>1</v>
      </c>
      <c r="E162" s="61"/>
      <c r="F162" s="62"/>
      <c r="G162" s="52" t="s">
        <v>112</v>
      </c>
      <c r="H162" s="45">
        <v>128</v>
      </c>
      <c r="I162" s="110">
        <f>I163</f>
        <v>0</v>
      </c>
      <c r="J162" s="132">
        <f>J163</f>
        <v>0</v>
      </c>
      <c r="K162" s="110">
        <f>K163</f>
        <v>0</v>
      </c>
      <c r="L162" s="109">
        <f>L163</f>
        <v>0</v>
      </c>
      <c r="M162"/>
    </row>
    <row r="163" spans="1:13" ht="23.25" hidden="1" customHeight="1">
      <c r="A163" s="59">
        <v>2</v>
      </c>
      <c r="B163" s="60">
        <v>8</v>
      </c>
      <c r="C163" s="56">
        <v>1</v>
      </c>
      <c r="D163" s="49">
        <v>1</v>
      </c>
      <c r="E163" s="48">
        <v>1</v>
      </c>
      <c r="F163" s="50"/>
      <c r="G163" s="52" t="s">
        <v>112</v>
      </c>
      <c r="H163" s="45">
        <v>129</v>
      </c>
      <c r="I163" s="120">
        <f>SUM(I164:I166)</f>
        <v>0</v>
      </c>
      <c r="J163" s="120">
        <f>SUM(J164:J166)</f>
        <v>0</v>
      </c>
      <c r="K163" s="120">
        <f>SUM(K164:K166)</f>
        <v>0</v>
      </c>
      <c r="L163" s="120">
        <f>SUM(L164:L166)</f>
        <v>0</v>
      </c>
      <c r="M163"/>
    </row>
    <row r="164" spans="1:13" ht="23.25" hidden="1" customHeight="1">
      <c r="A164" s="60">
        <v>2</v>
      </c>
      <c r="B164" s="49">
        <v>8</v>
      </c>
      <c r="C164" s="52">
        <v>1</v>
      </c>
      <c r="D164" s="60">
        <v>1</v>
      </c>
      <c r="E164" s="61">
        <v>1</v>
      </c>
      <c r="F164" s="62">
        <v>1</v>
      </c>
      <c r="G164" s="52" t="s">
        <v>113</v>
      </c>
      <c r="H164" s="45">
        <v>130</v>
      </c>
      <c r="I164" s="112">
        <v>0</v>
      </c>
      <c r="J164" s="112">
        <v>0</v>
      </c>
      <c r="K164" s="112">
        <v>0</v>
      </c>
      <c r="L164" s="112">
        <v>0</v>
      </c>
      <c r="M164"/>
    </row>
    <row r="165" spans="1:13" ht="27" hidden="1" customHeight="1">
      <c r="A165" s="73">
        <v>2</v>
      </c>
      <c r="B165" s="84">
        <v>8</v>
      </c>
      <c r="C165" s="78">
        <v>1</v>
      </c>
      <c r="D165" s="84">
        <v>1</v>
      </c>
      <c r="E165" s="85">
        <v>1</v>
      </c>
      <c r="F165" s="86">
        <v>2</v>
      </c>
      <c r="G165" s="78" t="s">
        <v>114</v>
      </c>
      <c r="H165" s="45">
        <v>131</v>
      </c>
      <c r="I165" s="128">
        <v>0</v>
      </c>
      <c r="J165" s="128">
        <v>0</v>
      </c>
      <c r="K165" s="128">
        <v>0</v>
      </c>
      <c r="L165" s="128">
        <v>0</v>
      </c>
      <c r="M165"/>
    </row>
    <row r="166" spans="1:13" hidden="1">
      <c r="A166" s="73">
        <v>2</v>
      </c>
      <c r="B166" s="84">
        <v>8</v>
      </c>
      <c r="C166" s="78">
        <v>1</v>
      </c>
      <c r="D166" s="84">
        <v>1</v>
      </c>
      <c r="E166" s="85">
        <v>1</v>
      </c>
      <c r="F166" s="86">
        <v>3</v>
      </c>
      <c r="G166" s="78" t="s">
        <v>115</v>
      </c>
      <c r="H166" s="45">
        <v>132</v>
      </c>
      <c r="I166" s="128">
        <v>0</v>
      </c>
      <c r="J166" s="129">
        <v>0</v>
      </c>
      <c r="K166" s="128">
        <v>0</v>
      </c>
      <c r="L166" s="117">
        <v>0</v>
      </c>
    </row>
    <row r="167" spans="1:13" ht="23.25" hidden="1" customHeight="1">
      <c r="A167" s="59">
        <v>2</v>
      </c>
      <c r="B167" s="60">
        <v>8</v>
      </c>
      <c r="C167" s="52">
        <v>1</v>
      </c>
      <c r="D167" s="60">
        <v>2</v>
      </c>
      <c r="E167" s="61"/>
      <c r="F167" s="62"/>
      <c r="G167" s="52" t="s">
        <v>116</v>
      </c>
      <c r="H167" s="45">
        <v>133</v>
      </c>
      <c r="I167" s="110">
        <f t="shared" ref="I167:L168" si="17">I168</f>
        <v>0</v>
      </c>
      <c r="J167" s="132">
        <f t="shared" si="17"/>
        <v>0</v>
      </c>
      <c r="K167" s="110">
        <f t="shared" si="17"/>
        <v>0</v>
      </c>
      <c r="L167" s="109">
        <f t="shared" si="17"/>
        <v>0</v>
      </c>
      <c r="M167"/>
    </row>
    <row r="168" spans="1:13" hidden="1">
      <c r="A168" s="59">
        <v>2</v>
      </c>
      <c r="B168" s="60">
        <v>8</v>
      </c>
      <c r="C168" s="52">
        <v>1</v>
      </c>
      <c r="D168" s="60">
        <v>2</v>
      </c>
      <c r="E168" s="61">
        <v>1</v>
      </c>
      <c r="F168" s="62"/>
      <c r="G168" s="52" t="s">
        <v>116</v>
      </c>
      <c r="H168" s="45">
        <v>134</v>
      </c>
      <c r="I168" s="110">
        <f t="shared" si="17"/>
        <v>0</v>
      </c>
      <c r="J168" s="132">
        <f t="shared" si="17"/>
        <v>0</v>
      </c>
      <c r="K168" s="110">
        <f t="shared" si="17"/>
        <v>0</v>
      </c>
      <c r="L168" s="109">
        <f t="shared" si="17"/>
        <v>0</v>
      </c>
    </row>
    <row r="169" spans="1:13" hidden="1">
      <c r="A169" s="73">
        <v>2</v>
      </c>
      <c r="B169" s="74">
        <v>8</v>
      </c>
      <c r="C169" s="72">
        <v>1</v>
      </c>
      <c r="D169" s="74">
        <v>2</v>
      </c>
      <c r="E169" s="75">
        <v>1</v>
      </c>
      <c r="F169" s="87">
        <v>1</v>
      </c>
      <c r="G169" s="52" t="s">
        <v>116</v>
      </c>
      <c r="H169" s="45">
        <v>135</v>
      </c>
      <c r="I169" s="130">
        <v>0</v>
      </c>
      <c r="J169" s="113">
        <v>0</v>
      </c>
      <c r="K169" s="113">
        <v>0</v>
      </c>
      <c r="L169" s="113">
        <v>0</v>
      </c>
    </row>
    <row r="170" spans="1:13" ht="39.75" hidden="1" customHeight="1">
      <c r="A170" s="68">
        <v>2</v>
      </c>
      <c r="B170" s="41">
        <v>9</v>
      </c>
      <c r="C170" s="43"/>
      <c r="D170" s="41"/>
      <c r="E170" s="42"/>
      <c r="F170" s="44"/>
      <c r="G170" s="43" t="s">
        <v>117</v>
      </c>
      <c r="H170" s="45">
        <v>136</v>
      </c>
      <c r="I170" s="110">
        <f>I171+I175</f>
        <v>0</v>
      </c>
      <c r="J170" s="132">
        <f>J171+J175</f>
        <v>0</v>
      </c>
      <c r="K170" s="110">
        <f>K171+K175</f>
        <v>0</v>
      </c>
      <c r="L170" s="109">
        <f>L171+L175</f>
        <v>0</v>
      </c>
      <c r="M170"/>
    </row>
    <row r="171" spans="1:13" s="72" customFormat="1" ht="39" hidden="1" customHeight="1">
      <c r="A171" s="59">
        <v>2</v>
      </c>
      <c r="B171" s="60">
        <v>9</v>
      </c>
      <c r="C171" s="52">
        <v>1</v>
      </c>
      <c r="D171" s="60"/>
      <c r="E171" s="61"/>
      <c r="F171" s="62"/>
      <c r="G171" s="52" t="s">
        <v>118</v>
      </c>
      <c r="H171" s="45">
        <v>137</v>
      </c>
      <c r="I171" s="110">
        <f t="shared" ref="I171:L173" si="18">I172</f>
        <v>0</v>
      </c>
      <c r="J171" s="132">
        <f t="shared" si="18"/>
        <v>0</v>
      </c>
      <c r="K171" s="110">
        <f t="shared" si="18"/>
        <v>0</v>
      </c>
      <c r="L171" s="109">
        <f t="shared" si="18"/>
        <v>0</v>
      </c>
    </row>
    <row r="172" spans="1:13" ht="42.75" hidden="1" customHeight="1">
      <c r="A172" s="67">
        <v>2</v>
      </c>
      <c r="B172" s="49">
        <v>9</v>
      </c>
      <c r="C172" s="56">
        <v>1</v>
      </c>
      <c r="D172" s="49">
        <v>1</v>
      </c>
      <c r="E172" s="48"/>
      <c r="F172" s="50"/>
      <c r="G172" s="52" t="s">
        <v>118</v>
      </c>
      <c r="H172" s="45">
        <v>138</v>
      </c>
      <c r="I172" s="120">
        <f t="shared" si="18"/>
        <v>0</v>
      </c>
      <c r="J172" s="119">
        <f t="shared" si="18"/>
        <v>0</v>
      </c>
      <c r="K172" s="120">
        <f t="shared" si="18"/>
        <v>0</v>
      </c>
      <c r="L172" s="118">
        <f t="shared" si="18"/>
        <v>0</v>
      </c>
      <c r="M172"/>
    </row>
    <row r="173" spans="1:13" ht="38.25" hidden="1" customHeight="1">
      <c r="A173" s="59">
        <v>2</v>
      </c>
      <c r="B173" s="60">
        <v>9</v>
      </c>
      <c r="C173" s="59">
        <v>1</v>
      </c>
      <c r="D173" s="60">
        <v>1</v>
      </c>
      <c r="E173" s="61">
        <v>1</v>
      </c>
      <c r="F173" s="62"/>
      <c r="G173" s="52" t="s">
        <v>118</v>
      </c>
      <c r="H173" s="45">
        <v>139</v>
      </c>
      <c r="I173" s="110">
        <f t="shared" si="18"/>
        <v>0</v>
      </c>
      <c r="J173" s="132">
        <f t="shared" si="18"/>
        <v>0</v>
      </c>
      <c r="K173" s="110">
        <f t="shared" si="18"/>
        <v>0</v>
      </c>
      <c r="L173" s="109">
        <f t="shared" si="18"/>
        <v>0</v>
      </c>
      <c r="M173"/>
    </row>
    <row r="174" spans="1:13" ht="38.25" hidden="1" customHeight="1">
      <c r="A174" s="67">
        <v>2</v>
      </c>
      <c r="B174" s="49">
        <v>9</v>
      </c>
      <c r="C174" s="49">
        <v>1</v>
      </c>
      <c r="D174" s="49">
        <v>1</v>
      </c>
      <c r="E174" s="48">
        <v>1</v>
      </c>
      <c r="F174" s="50">
        <v>1</v>
      </c>
      <c r="G174" s="52" t="s">
        <v>118</v>
      </c>
      <c r="H174" s="45">
        <v>140</v>
      </c>
      <c r="I174" s="127">
        <v>0</v>
      </c>
      <c r="J174" s="127">
        <v>0</v>
      </c>
      <c r="K174" s="127">
        <v>0</v>
      </c>
      <c r="L174" s="127">
        <v>0</v>
      </c>
      <c r="M174"/>
    </row>
    <row r="175" spans="1:13" ht="41.25" hidden="1" customHeight="1">
      <c r="A175" s="59">
        <v>2</v>
      </c>
      <c r="B175" s="60">
        <v>9</v>
      </c>
      <c r="C175" s="60">
        <v>2</v>
      </c>
      <c r="D175" s="60"/>
      <c r="E175" s="61"/>
      <c r="F175" s="62"/>
      <c r="G175" s="52" t="s">
        <v>119</v>
      </c>
      <c r="H175" s="45">
        <v>141</v>
      </c>
      <c r="I175" s="110">
        <f>SUM(I176+I181)</f>
        <v>0</v>
      </c>
      <c r="J175" s="110">
        <f>SUM(J176+J181)</f>
        <v>0</v>
      </c>
      <c r="K175" s="110">
        <f>SUM(K176+K181)</f>
        <v>0</v>
      </c>
      <c r="L175" s="110">
        <f>SUM(L176+L181)</f>
        <v>0</v>
      </c>
      <c r="M175"/>
    </row>
    <row r="176" spans="1:13" ht="44.25" hidden="1" customHeight="1">
      <c r="A176" s="59">
        <v>2</v>
      </c>
      <c r="B176" s="60">
        <v>9</v>
      </c>
      <c r="C176" s="60">
        <v>2</v>
      </c>
      <c r="D176" s="49">
        <v>1</v>
      </c>
      <c r="E176" s="48"/>
      <c r="F176" s="50"/>
      <c r="G176" s="56" t="s">
        <v>120</v>
      </c>
      <c r="H176" s="45">
        <v>142</v>
      </c>
      <c r="I176" s="120">
        <f>I177</f>
        <v>0</v>
      </c>
      <c r="J176" s="119">
        <f>J177</f>
        <v>0</v>
      </c>
      <c r="K176" s="120">
        <f>K177</f>
        <v>0</v>
      </c>
      <c r="L176" s="118">
        <f>L177</f>
        <v>0</v>
      </c>
      <c r="M176"/>
    </row>
    <row r="177" spans="1:13" ht="40.5" hidden="1" customHeight="1">
      <c r="A177" s="67">
        <v>2</v>
      </c>
      <c r="B177" s="49">
        <v>9</v>
      </c>
      <c r="C177" s="49">
        <v>2</v>
      </c>
      <c r="D177" s="60">
        <v>1</v>
      </c>
      <c r="E177" s="61">
        <v>1</v>
      </c>
      <c r="F177" s="62"/>
      <c r="G177" s="56" t="s">
        <v>120</v>
      </c>
      <c r="H177" s="45">
        <v>143</v>
      </c>
      <c r="I177" s="110">
        <f>SUM(I178:I180)</f>
        <v>0</v>
      </c>
      <c r="J177" s="132">
        <f>SUM(J178:J180)</f>
        <v>0</v>
      </c>
      <c r="K177" s="110">
        <f>SUM(K178:K180)</f>
        <v>0</v>
      </c>
      <c r="L177" s="109">
        <f>SUM(L178:L180)</f>
        <v>0</v>
      </c>
      <c r="M177"/>
    </row>
    <row r="178" spans="1:13" ht="53.25" hidden="1" customHeight="1">
      <c r="A178" s="73">
        <v>2</v>
      </c>
      <c r="B178" s="84">
        <v>9</v>
      </c>
      <c r="C178" s="84">
        <v>2</v>
      </c>
      <c r="D178" s="84">
        <v>1</v>
      </c>
      <c r="E178" s="85">
        <v>1</v>
      </c>
      <c r="F178" s="86">
        <v>1</v>
      </c>
      <c r="G178" s="56" t="s">
        <v>121</v>
      </c>
      <c r="H178" s="45">
        <v>144</v>
      </c>
      <c r="I178" s="128">
        <v>0</v>
      </c>
      <c r="J178" s="111">
        <v>0</v>
      </c>
      <c r="K178" s="111">
        <v>0</v>
      </c>
      <c r="L178" s="111">
        <v>0</v>
      </c>
      <c r="M178"/>
    </row>
    <row r="179" spans="1:13" ht="51.75" hidden="1" customHeight="1">
      <c r="A179" s="59">
        <v>2</v>
      </c>
      <c r="B179" s="60">
        <v>9</v>
      </c>
      <c r="C179" s="60">
        <v>2</v>
      </c>
      <c r="D179" s="60">
        <v>1</v>
      </c>
      <c r="E179" s="61">
        <v>1</v>
      </c>
      <c r="F179" s="62">
        <v>2</v>
      </c>
      <c r="G179" s="56" t="s">
        <v>122</v>
      </c>
      <c r="H179" s="45">
        <v>145</v>
      </c>
      <c r="I179" s="112">
        <v>0</v>
      </c>
      <c r="J179" s="131">
        <v>0</v>
      </c>
      <c r="K179" s="131">
        <v>0</v>
      </c>
      <c r="L179" s="131">
        <v>0</v>
      </c>
      <c r="M179"/>
    </row>
    <row r="180" spans="1:13" ht="54.75" hidden="1" customHeight="1">
      <c r="A180" s="59">
        <v>2</v>
      </c>
      <c r="B180" s="60">
        <v>9</v>
      </c>
      <c r="C180" s="60">
        <v>2</v>
      </c>
      <c r="D180" s="60">
        <v>1</v>
      </c>
      <c r="E180" s="61">
        <v>1</v>
      </c>
      <c r="F180" s="62">
        <v>3</v>
      </c>
      <c r="G180" s="56" t="s">
        <v>123</v>
      </c>
      <c r="H180" s="45">
        <v>146</v>
      </c>
      <c r="I180" s="112">
        <v>0</v>
      </c>
      <c r="J180" s="112">
        <v>0</v>
      </c>
      <c r="K180" s="112">
        <v>0</v>
      </c>
      <c r="L180" s="112">
        <v>0</v>
      </c>
      <c r="M180"/>
    </row>
    <row r="181" spans="1:13" ht="39" hidden="1" customHeight="1">
      <c r="A181" s="88">
        <v>2</v>
      </c>
      <c r="B181" s="88">
        <v>9</v>
      </c>
      <c r="C181" s="88">
        <v>2</v>
      </c>
      <c r="D181" s="88">
        <v>2</v>
      </c>
      <c r="E181" s="88"/>
      <c r="F181" s="88"/>
      <c r="G181" s="52" t="s">
        <v>124</v>
      </c>
      <c r="H181" s="45">
        <v>147</v>
      </c>
      <c r="I181" s="110">
        <f>I182</f>
        <v>0</v>
      </c>
      <c r="J181" s="132">
        <f>J182</f>
        <v>0</v>
      </c>
      <c r="K181" s="110">
        <f>K182</f>
        <v>0</v>
      </c>
      <c r="L181" s="109">
        <f>L182</f>
        <v>0</v>
      </c>
      <c r="M181"/>
    </row>
    <row r="182" spans="1:13" ht="43.5" hidden="1" customHeight="1">
      <c r="A182" s="59">
        <v>2</v>
      </c>
      <c r="B182" s="60">
        <v>9</v>
      </c>
      <c r="C182" s="60">
        <v>2</v>
      </c>
      <c r="D182" s="60">
        <v>2</v>
      </c>
      <c r="E182" s="61">
        <v>1</v>
      </c>
      <c r="F182" s="62"/>
      <c r="G182" s="56" t="s">
        <v>125</v>
      </c>
      <c r="H182" s="45">
        <v>148</v>
      </c>
      <c r="I182" s="120">
        <f>SUM(I183:I185)</f>
        <v>0</v>
      </c>
      <c r="J182" s="120">
        <f>SUM(J183:J185)</f>
        <v>0</v>
      </c>
      <c r="K182" s="120">
        <f>SUM(K183:K185)</f>
        <v>0</v>
      </c>
      <c r="L182" s="120">
        <f>SUM(L183:L185)</f>
        <v>0</v>
      </c>
      <c r="M182"/>
    </row>
    <row r="183" spans="1:13" ht="54.75" hidden="1" customHeight="1">
      <c r="A183" s="59">
        <v>2</v>
      </c>
      <c r="B183" s="60">
        <v>9</v>
      </c>
      <c r="C183" s="60">
        <v>2</v>
      </c>
      <c r="D183" s="60">
        <v>2</v>
      </c>
      <c r="E183" s="60">
        <v>1</v>
      </c>
      <c r="F183" s="62">
        <v>1</v>
      </c>
      <c r="G183" s="89" t="s">
        <v>126</v>
      </c>
      <c r="H183" s="45">
        <v>149</v>
      </c>
      <c r="I183" s="112">
        <v>0</v>
      </c>
      <c r="J183" s="111">
        <v>0</v>
      </c>
      <c r="K183" s="111">
        <v>0</v>
      </c>
      <c r="L183" s="111">
        <v>0</v>
      </c>
      <c r="M183"/>
    </row>
    <row r="184" spans="1:13" ht="54" hidden="1" customHeight="1">
      <c r="A184" s="74">
        <v>2</v>
      </c>
      <c r="B184" s="72">
        <v>9</v>
      </c>
      <c r="C184" s="74">
        <v>2</v>
      </c>
      <c r="D184" s="75">
        <v>2</v>
      </c>
      <c r="E184" s="75">
        <v>1</v>
      </c>
      <c r="F184" s="87">
        <v>2</v>
      </c>
      <c r="G184" s="72" t="s">
        <v>127</v>
      </c>
      <c r="H184" s="45">
        <v>150</v>
      </c>
      <c r="I184" s="111">
        <v>0</v>
      </c>
      <c r="J184" s="113">
        <v>0</v>
      </c>
      <c r="K184" s="113">
        <v>0</v>
      </c>
      <c r="L184" s="113">
        <v>0</v>
      </c>
      <c r="M184"/>
    </row>
    <row r="185" spans="1:13" ht="54" hidden="1" customHeight="1">
      <c r="A185" s="60">
        <v>2</v>
      </c>
      <c r="B185" s="78">
        <v>9</v>
      </c>
      <c r="C185" s="84">
        <v>2</v>
      </c>
      <c r="D185" s="85">
        <v>2</v>
      </c>
      <c r="E185" s="85">
        <v>1</v>
      </c>
      <c r="F185" s="86">
        <v>3</v>
      </c>
      <c r="G185" s="78" t="s">
        <v>128</v>
      </c>
      <c r="H185" s="45">
        <v>151</v>
      </c>
      <c r="I185" s="131">
        <v>0</v>
      </c>
      <c r="J185" s="131">
        <v>0</v>
      </c>
      <c r="K185" s="131">
        <v>0</v>
      </c>
      <c r="L185" s="131">
        <v>0</v>
      </c>
      <c r="M185"/>
    </row>
    <row r="186" spans="1:13" ht="76.5" hidden="1" customHeight="1">
      <c r="A186" s="41">
        <v>3</v>
      </c>
      <c r="B186" s="43"/>
      <c r="C186" s="41"/>
      <c r="D186" s="42"/>
      <c r="E186" s="42"/>
      <c r="F186" s="44"/>
      <c r="G186" s="77" t="s">
        <v>129</v>
      </c>
      <c r="H186" s="45">
        <v>152</v>
      </c>
      <c r="I186" s="109">
        <f>SUM(I187+I240+I305)</f>
        <v>0</v>
      </c>
      <c r="J186" s="132">
        <f>SUM(J187+J240+J305)</f>
        <v>0</v>
      </c>
      <c r="K186" s="110">
        <f>SUM(K187+K240+K305)</f>
        <v>0</v>
      </c>
      <c r="L186" s="109">
        <f>SUM(L187+L240+L305)</f>
        <v>0</v>
      </c>
      <c r="M186"/>
    </row>
    <row r="187" spans="1:13" ht="34.5" hidden="1" customHeight="1">
      <c r="A187" s="68">
        <v>3</v>
      </c>
      <c r="B187" s="41">
        <v>1</v>
      </c>
      <c r="C187" s="55"/>
      <c r="D187" s="47"/>
      <c r="E187" s="47"/>
      <c r="F187" s="83"/>
      <c r="G187" s="65" t="s">
        <v>130</v>
      </c>
      <c r="H187" s="45">
        <v>153</v>
      </c>
      <c r="I187" s="109">
        <f>SUM(I188+I211+I218+I230+I234)</f>
        <v>0</v>
      </c>
      <c r="J187" s="118">
        <f>SUM(J188+J211+J218+J230+J234)</f>
        <v>0</v>
      </c>
      <c r="K187" s="118">
        <f>SUM(K188+K211+K218+K230+K234)</f>
        <v>0</v>
      </c>
      <c r="L187" s="118">
        <f>SUM(L188+L211+L218+L230+L234)</f>
        <v>0</v>
      </c>
      <c r="M187"/>
    </row>
    <row r="188" spans="1:13" ht="30.75" hidden="1" customHeight="1">
      <c r="A188" s="49">
        <v>3</v>
      </c>
      <c r="B188" s="56">
        <v>1</v>
      </c>
      <c r="C188" s="49">
        <v>1</v>
      </c>
      <c r="D188" s="48"/>
      <c r="E188" s="48"/>
      <c r="F188" s="90"/>
      <c r="G188" s="59" t="s">
        <v>131</v>
      </c>
      <c r="H188" s="45">
        <v>154</v>
      </c>
      <c r="I188" s="118">
        <f>SUM(I189+I192+I197+I203+I208)</f>
        <v>0</v>
      </c>
      <c r="J188" s="132">
        <f>SUM(J189+J192+J197+J203+J208)</f>
        <v>0</v>
      </c>
      <c r="K188" s="110">
        <f>SUM(K189+K192+K197+K203+K208)</f>
        <v>0</v>
      </c>
      <c r="L188" s="109">
        <f>SUM(L189+L192+L197+L203+L208)</f>
        <v>0</v>
      </c>
      <c r="M188"/>
    </row>
    <row r="189" spans="1:13" ht="33" hidden="1" customHeight="1">
      <c r="A189" s="60">
        <v>3</v>
      </c>
      <c r="B189" s="52">
        <v>1</v>
      </c>
      <c r="C189" s="60">
        <v>1</v>
      </c>
      <c r="D189" s="61">
        <v>1</v>
      </c>
      <c r="E189" s="61"/>
      <c r="F189" s="91"/>
      <c r="G189" s="59" t="s">
        <v>132</v>
      </c>
      <c r="H189" s="45">
        <v>155</v>
      </c>
      <c r="I189" s="109">
        <f t="shared" ref="I189:L190" si="19">I190</f>
        <v>0</v>
      </c>
      <c r="J189" s="119">
        <f t="shared" si="19"/>
        <v>0</v>
      </c>
      <c r="K189" s="120">
        <f t="shared" si="19"/>
        <v>0</v>
      </c>
      <c r="L189" s="118">
        <f t="shared" si="19"/>
        <v>0</v>
      </c>
      <c r="M189"/>
    </row>
    <row r="190" spans="1:13" ht="24" hidden="1" customHeight="1">
      <c r="A190" s="60">
        <v>3</v>
      </c>
      <c r="B190" s="52">
        <v>1</v>
      </c>
      <c r="C190" s="60">
        <v>1</v>
      </c>
      <c r="D190" s="61">
        <v>1</v>
      </c>
      <c r="E190" s="61">
        <v>1</v>
      </c>
      <c r="F190" s="69"/>
      <c r="G190" s="59" t="s">
        <v>132</v>
      </c>
      <c r="H190" s="45">
        <v>156</v>
      </c>
      <c r="I190" s="118">
        <f t="shared" si="19"/>
        <v>0</v>
      </c>
      <c r="J190" s="109">
        <f t="shared" si="19"/>
        <v>0</v>
      </c>
      <c r="K190" s="109">
        <f t="shared" si="19"/>
        <v>0</v>
      </c>
      <c r="L190" s="109">
        <f t="shared" si="19"/>
        <v>0</v>
      </c>
      <c r="M190"/>
    </row>
    <row r="191" spans="1:13" ht="31.5" hidden="1" customHeight="1">
      <c r="A191" s="60">
        <v>3</v>
      </c>
      <c r="B191" s="52">
        <v>1</v>
      </c>
      <c r="C191" s="60">
        <v>1</v>
      </c>
      <c r="D191" s="61">
        <v>1</v>
      </c>
      <c r="E191" s="61">
        <v>1</v>
      </c>
      <c r="F191" s="69">
        <v>1</v>
      </c>
      <c r="G191" s="59" t="s">
        <v>132</v>
      </c>
      <c r="H191" s="45">
        <v>157</v>
      </c>
      <c r="I191" s="113">
        <v>0</v>
      </c>
      <c r="J191" s="113">
        <v>0</v>
      </c>
      <c r="K191" s="113">
        <v>0</v>
      </c>
      <c r="L191" s="113">
        <v>0</v>
      </c>
      <c r="M191"/>
    </row>
    <row r="192" spans="1:13" ht="27.75" hidden="1" customHeight="1">
      <c r="A192" s="49">
        <v>3</v>
      </c>
      <c r="B192" s="48">
        <v>1</v>
      </c>
      <c r="C192" s="48">
        <v>1</v>
      </c>
      <c r="D192" s="48">
        <v>2</v>
      </c>
      <c r="E192" s="48"/>
      <c r="F192" s="50"/>
      <c r="G192" s="56" t="s">
        <v>133</v>
      </c>
      <c r="H192" s="45">
        <v>158</v>
      </c>
      <c r="I192" s="118">
        <f>I193</f>
        <v>0</v>
      </c>
      <c r="J192" s="119">
        <f>J193</f>
        <v>0</v>
      </c>
      <c r="K192" s="120">
        <f>K193</f>
        <v>0</v>
      </c>
      <c r="L192" s="118">
        <f>L193</f>
        <v>0</v>
      </c>
      <c r="M192"/>
    </row>
    <row r="193" spans="1:13" ht="27.75" hidden="1" customHeight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2"/>
      <c r="G193" s="56" t="s">
        <v>133</v>
      </c>
      <c r="H193" s="45">
        <v>159</v>
      </c>
      <c r="I193" s="109">
        <f>SUM(I194:I196)</f>
        <v>0</v>
      </c>
      <c r="J193" s="132">
        <f>SUM(J194:J196)</f>
        <v>0</v>
      </c>
      <c r="K193" s="110">
        <f>SUM(K194:K196)</f>
        <v>0</v>
      </c>
      <c r="L193" s="109">
        <f>SUM(L194:L196)</f>
        <v>0</v>
      </c>
      <c r="M193"/>
    </row>
    <row r="194" spans="1:13" ht="27" hidden="1" customHeight="1">
      <c r="A194" s="49">
        <v>3</v>
      </c>
      <c r="B194" s="48">
        <v>1</v>
      </c>
      <c r="C194" s="48">
        <v>1</v>
      </c>
      <c r="D194" s="48">
        <v>2</v>
      </c>
      <c r="E194" s="48">
        <v>1</v>
      </c>
      <c r="F194" s="50">
        <v>1</v>
      </c>
      <c r="G194" s="56" t="s">
        <v>134</v>
      </c>
      <c r="H194" s="45">
        <v>160</v>
      </c>
      <c r="I194" s="111">
        <v>0</v>
      </c>
      <c r="J194" s="111">
        <v>0</v>
      </c>
      <c r="K194" s="111">
        <v>0</v>
      </c>
      <c r="L194" s="131">
        <v>0</v>
      </c>
      <c r="M194"/>
    </row>
    <row r="195" spans="1:13" ht="27" hidden="1" customHeight="1">
      <c r="A195" s="60">
        <v>3</v>
      </c>
      <c r="B195" s="61">
        <v>1</v>
      </c>
      <c r="C195" s="61">
        <v>1</v>
      </c>
      <c r="D195" s="61">
        <v>2</v>
      </c>
      <c r="E195" s="61">
        <v>1</v>
      </c>
      <c r="F195" s="62">
        <v>2</v>
      </c>
      <c r="G195" s="52" t="s">
        <v>135</v>
      </c>
      <c r="H195" s="45">
        <v>161</v>
      </c>
      <c r="I195" s="113">
        <v>0</v>
      </c>
      <c r="J195" s="113">
        <v>0</v>
      </c>
      <c r="K195" s="113">
        <v>0</v>
      </c>
      <c r="L195" s="113">
        <v>0</v>
      </c>
      <c r="M195"/>
    </row>
    <row r="196" spans="1:13" ht="26.25" hidden="1" customHeight="1">
      <c r="A196" s="49">
        <v>3</v>
      </c>
      <c r="B196" s="48">
        <v>1</v>
      </c>
      <c r="C196" s="48">
        <v>1</v>
      </c>
      <c r="D196" s="48">
        <v>2</v>
      </c>
      <c r="E196" s="48">
        <v>1</v>
      </c>
      <c r="F196" s="50">
        <v>3</v>
      </c>
      <c r="G196" s="56" t="s">
        <v>136</v>
      </c>
      <c r="H196" s="45">
        <v>162</v>
      </c>
      <c r="I196" s="111">
        <v>0</v>
      </c>
      <c r="J196" s="111">
        <v>0</v>
      </c>
      <c r="K196" s="111">
        <v>0</v>
      </c>
      <c r="L196" s="131">
        <v>0</v>
      </c>
      <c r="M196"/>
    </row>
    <row r="197" spans="1:13" ht="27.75" hidden="1" customHeight="1">
      <c r="A197" s="60">
        <v>3</v>
      </c>
      <c r="B197" s="61">
        <v>1</v>
      </c>
      <c r="C197" s="61">
        <v>1</v>
      </c>
      <c r="D197" s="61">
        <v>3</v>
      </c>
      <c r="E197" s="61"/>
      <c r="F197" s="62"/>
      <c r="G197" s="52" t="s">
        <v>137</v>
      </c>
      <c r="H197" s="45">
        <v>163</v>
      </c>
      <c r="I197" s="109">
        <f>I198</f>
        <v>0</v>
      </c>
      <c r="J197" s="132">
        <f>J198</f>
        <v>0</v>
      </c>
      <c r="K197" s="110">
        <f>K198</f>
        <v>0</v>
      </c>
      <c r="L197" s="109">
        <f>L198</f>
        <v>0</v>
      </c>
      <c r="M197"/>
    </row>
    <row r="198" spans="1:13" ht="23.25" hidden="1" customHeight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2"/>
      <c r="G198" s="52" t="s">
        <v>137</v>
      </c>
      <c r="H198" s="45">
        <v>164</v>
      </c>
      <c r="I198" s="109">
        <f>SUM(I199:I202)</f>
        <v>0</v>
      </c>
      <c r="J198" s="109">
        <f>SUM(J199:J202)</f>
        <v>0</v>
      </c>
      <c r="K198" s="109">
        <f>SUM(K199:K202)</f>
        <v>0</v>
      </c>
      <c r="L198" s="109">
        <f>SUM(L199:L202)</f>
        <v>0</v>
      </c>
      <c r="M198"/>
    </row>
    <row r="199" spans="1:13" ht="23.25" hidden="1" customHeight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2">
        <v>1</v>
      </c>
      <c r="G199" s="52" t="s">
        <v>138</v>
      </c>
      <c r="H199" s="45">
        <v>165</v>
      </c>
      <c r="I199" s="113">
        <v>0</v>
      </c>
      <c r="J199" s="113">
        <v>0</v>
      </c>
      <c r="K199" s="113">
        <v>0</v>
      </c>
      <c r="L199" s="131">
        <v>0</v>
      </c>
      <c r="M199"/>
    </row>
    <row r="200" spans="1:13" ht="29.25" hidden="1" customHeight="1">
      <c r="A200" s="60">
        <v>3</v>
      </c>
      <c r="B200" s="61">
        <v>1</v>
      </c>
      <c r="C200" s="61">
        <v>1</v>
      </c>
      <c r="D200" s="61">
        <v>3</v>
      </c>
      <c r="E200" s="61">
        <v>1</v>
      </c>
      <c r="F200" s="62">
        <v>2</v>
      </c>
      <c r="G200" s="52" t="s">
        <v>139</v>
      </c>
      <c r="H200" s="45">
        <v>166</v>
      </c>
      <c r="I200" s="111">
        <v>0</v>
      </c>
      <c r="J200" s="113">
        <v>0</v>
      </c>
      <c r="K200" s="113">
        <v>0</v>
      </c>
      <c r="L200" s="113">
        <v>0</v>
      </c>
      <c r="M200"/>
    </row>
    <row r="201" spans="1:13" ht="27" hidden="1" customHeight="1">
      <c r="A201" s="60">
        <v>3</v>
      </c>
      <c r="B201" s="61">
        <v>1</v>
      </c>
      <c r="C201" s="61">
        <v>1</v>
      </c>
      <c r="D201" s="61">
        <v>3</v>
      </c>
      <c r="E201" s="61">
        <v>1</v>
      </c>
      <c r="F201" s="62">
        <v>3</v>
      </c>
      <c r="G201" s="59" t="s">
        <v>140</v>
      </c>
      <c r="H201" s="45">
        <v>167</v>
      </c>
      <c r="I201" s="111">
        <v>0</v>
      </c>
      <c r="J201" s="117">
        <v>0</v>
      </c>
      <c r="K201" s="117">
        <v>0</v>
      </c>
      <c r="L201" s="117">
        <v>0</v>
      </c>
      <c r="M201"/>
    </row>
    <row r="202" spans="1:13" ht="25.5" hidden="1" customHeight="1">
      <c r="A202" s="74">
        <v>3</v>
      </c>
      <c r="B202" s="75">
        <v>1</v>
      </c>
      <c r="C202" s="75">
        <v>1</v>
      </c>
      <c r="D202" s="75">
        <v>3</v>
      </c>
      <c r="E202" s="75">
        <v>1</v>
      </c>
      <c r="F202" s="87">
        <v>4</v>
      </c>
      <c r="G202" s="81" t="s">
        <v>141</v>
      </c>
      <c r="H202" s="45">
        <v>168</v>
      </c>
      <c r="I202" s="133">
        <v>0</v>
      </c>
      <c r="J202" s="134">
        <v>0</v>
      </c>
      <c r="K202" s="113">
        <v>0</v>
      </c>
      <c r="L202" s="113">
        <v>0</v>
      </c>
      <c r="M202"/>
    </row>
    <row r="203" spans="1:13" ht="27" hidden="1" customHeight="1">
      <c r="A203" s="74">
        <v>3</v>
      </c>
      <c r="B203" s="75">
        <v>1</v>
      </c>
      <c r="C203" s="75">
        <v>1</v>
      </c>
      <c r="D203" s="75">
        <v>4</v>
      </c>
      <c r="E203" s="75"/>
      <c r="F203" s="87"/>
      <c r="G203" s="72" t="s">
        <v>142</v>
      </c>
      <c r="H203" s="45">
        <v>169</v>
      </c>
      <c r="I203" s="109">
        <f>I204</f>
        <v>0</v>
      </c>
      <c r="J203" s="121">
        <f>J204</f>
        <v>0</v>
      </c>
      <c r="K203" s="122">
        <f>K204</f>
        <v>0</v>
      </c>
      <c r="L203" s="114">
        <f>L204</f>
        <v>0</v>
      </c>
      <c r="M203"/>
    </row>
    <row r="204" spans="1:13" ht="27.75" hidden="1" customHeight="1">
      <c r="A204" s="60">
        <v>3</v>
      </c>
      <c r="B204" s="61">
        <v>1</v>
      </c>
      <c r="C204" s="61">
        <v>1</v>
      </c>
      <c r="D204" s="61">
        <v>4</v>
      </c>
      <c r="E204" s="61">
        <v>1</v>
      </c>
      <c r="F204" s="62"/>
      <c r="G204" s="72" t="s">
        <v>142</v>
      </c>
      <c r="H204" s="45">
        <v>170</v>
      </c>
      <c r="I204" s="118">
        <f>SUM(I205:I207)</f>
        <v>0</v>
      </c>
      <c r="J204" s="132">
        <f>SUM(J205:J207)</f>
        <v>0</v>
      </c>
      <c r="K204" s="110">
        <f>SUM(K205:K207)</f>
        <v>0</v>
      </c>
      <c r="L204" s="109">
        <f>SUM(L205:L207)</f>
        <v>0</v>
      </c>
      <c r="M204"/>
    </row>
    <row r="205" spans="1:13" ht="24.75" hidden="1" customHeight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2">
        <v>1</v>
      </c>
      <c r="G205" s="52" t="s">
        <v>143</v>
      </c>
      <c r="H205" s="45">
        <v>171</v>
      </c>
      <c r="I205" s="113">
        <v>0</v>
      </c>
      <c r="J205" s="113">
        <v>0</v>
      </c>
      <c r="K205" s="113">
        <v>0</v>
      </c>
      <c r="L205" s="131">
        <v>0</v>
      </c>
      <c r="M205"/>
    </row>
    <row r="206" spans="1:13" ht="25.5" hidden="1" customHeight="1">
      <c r="A206" s="49">
        <v>3</v>
      </c>
      <c r="B206" s="48">
        <v>1</v>
      </c>
      <c r="C206" s="48">
        <v>1</v>
      </c>
      <c r="D206" s="48">
        <v>4</v>
      </c>
      <c r="E206" s="48">
        <v>1</v>
      </c>
      <c r="F206" s="50">
        <v>2</v>
      </c>
      <c r="G206" s="56" t="s">
        <v>144</v>
      </c>
      <c r="H206" s="45">
        <v>172</v>
      </c>
      <c r="I206" s="111">
        <v>0</v>
      </c>
      <c r="J206" s="111">
        <v>0</v>
      </c>
      <c r="K206" s="112">
        <v>0</v>
      </c>
      <c r="L206" s="113">
        <v>0</v>
      </c>
      <c r="M206"/>
    </row>
    <row r="207" spans="1:13" ht="31.5" hidden="1" customHeight="1">
      <c r="A207" s="60">
        <v>3</v>
      </c>
      <c r="B207" s="61">
        <v>1</v>
      </c>
      <c r="C207" s="61">
        <v>1</v>
      </c>
      <c r="D207" s="61">
        <v>4</v>
      </c>
      <c r="E207" s="61">
        <v>1</v>
      </c>
      <c r="F207" s="62">
        <v>3</v>
      </c>
      <c r="G207" s="52" t="s">
        <v>145</v>
      </c>
      <c r="H207" s="45">
        <v>173</v>
      </c>
      <c r="I207" s="111">
        <v>0</v>
      </c>
      <c r="J207" s="111">
        <v>0</v>
      </c>
      <c r="K207" s="111">
        <v>0</v>
      </c>
      <c r="L207" s="113">
        <v>0</v>
      </c>
      <c r="M207"/>
    </row>
    <row r="208" spans="1:13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/>
      <c r="F208" s="62"/>
      <c r="G208" s="52" t="s">
        <v>146</v>
      </c>
      <c r="H208" s="45">
        <v>174</v>
      </c>
      <c r="I208" s="109">
        <f t="shared" ref="I208:L209" si="20">I209</f>
        <v>0</v>
      </c>
      <c r="J208" s="132">
        <f t="shared" si="20"/>
        <v>0</v>
      </c>
      <c r="K208" s="110">
        <f t="shared" si="20"/>
        <v>0</v>
      </c>
      <c r="L208" s="109">
        <f t="shared" si="20"/>
        <v>0</v>
      </c>
      <c r="M208"/>
    </row>
    <row r="209" spans="1:16" ht="26.25" hidden="1" customHeight="1">
      <c r="A209" s="74">
        <v>3</v>
      </c>
      <c r="B209" s="75">
        <v>1</v>
      </c>
      <c r="C209" s="75">
        <v>1</v>
      </c>
      <c r="D209" s="75">
        <v>5</v>
      </c>
      <c r="E209" s="75">
        <v>1</v>
      </c>
      <c r="F209" s="87"/>
      <c r="G209" s="52" t="s">
        <v>146</v>
      </c>
      <c r="H209" s="45">
        <v>175</v>
      </c>
      <c r="I209" s="110">
        <f t="shared" si="20"/>
        <v>0</v>
      </c>
      <c r="J209" s="110">
        <f t="shared" si="20"/>
        <v>0</v>
      </c>
      <c r="K209" s="110">
        <f t="shared" si="20"/>
        <v>0</v>
      </c>
      <c r="L209" s="110">
        <f t="shared" si="20"/>
        <v>0</v>
      </c>
      <c r="M209"/>
    </row>
    <row r="210" spans="1:16" ht="27" hidden="1" customHeight="1">
      <c r="A210" s="60">
        <v>3</v>
      </c>
      <c r="B210" s="61">
        <v>1</v>
      </c>
      <c r="C210" s="61">
        <v>1</v>
      </c>
      <c r="D210" s="61">
        <v>5</v>
      </c>
      <c r="E210" s="61">
        <v>1</v>
      </c>
      <c r="F210" s="62">
        <v>1</v>
      </c>
      <c r="G210" s="52" t="s">
        <v>146</v>
      </c>
      <c r="H210" s="45">
        <v>176</v>
      </c>
      <c r="I210" s="111">
        <v>0</v>
      </c>
      <c r="J210" s="113">
        <v>0</v>
      </c>
      <c r="K210" s="113">
        <v>0</v>
      </c>
      <c r="L210" s="113">
        <v>0</v>
      </c>
      <c r="M210"/>
    </row>
    <row r="211" spans="1:16" ht="26.25" hidden="1" customHeight="1">
      <c r="A211" s="74">
        <v>3</v>
      </c>
      <c r="B211" s="75">
        <v>1</v>
      </c>
      <c r="C211" s="75">
        <v>2</v>
      </c>
      <c r="D211" s="75"/>
      <c r="E211" s="75"/>
      <c r="F211" s="87"/>
      <c r="G211" s="72" t="s">
        <v>147</v>
      </c>
      <c r="H211" s="45">
        <v>177</v>
      </c>
      <c r="I211" s="109">
        <f t="shared" ref="I211:L212" si="21">I212</f>
        <v>0</v>
      </c>
      <c r="J211" s="121">
        <f t="shared" si="21"/>
        <v>0</v>
      </c>
      <c r="K211" s="122">
        <f t="shared" si="21"/>
        <v>0</v>
      </c>
      <c r="L211" s="114">
        <f t="shared" si="21"/>
        <v>0</v>
      </c>
      <c r="M211"/>
    </row>
    <row r="212" spans="1:16" ht="25.5" hidden="1" customHeight="1">
      <c r="A212" s="60">
        <v>3</v>
      </c>
      <c r="B212" s="61">
        <v>1</v>
      </c>
      <c r="C212" s="61">
        <v>2</v>
      </c>
      <c r="D212" s="61">
        <v>1</v>
      </c>
      <c r="E212" s="61"/>
      <c r="F212" s="62"/>
      <c r="G212" s="72" t="s">
        <v>147</v>
      </c>
      <c r="H212" s="45">
        <v>178</v>
      </c>
      <c r="I212" s="118">
        <f t="shared" si="21"/>
        <v>0</v>
      </c>
      <c r="J212" s="132">
        <f t="shared" si="21"/>
        <v>0</v>
      </c>
      <c r="K212" s="110">
        <f t="shared" si="21"/>
        <v>0</v>
      </c>
      <c r="L212" s="109">
        <f t="shared" si="21"/>
        <v>0</v>
      </c>
      <c r="M212"/>
    </row>
    <row r="213" spans="1:16" ht="26.25" hidden="1" customHeight="1">
      <c r="A213" s="49">
        <v>3</v>
      </c>
      <c r="B213" s="48">
        <v>1</v>
      </c>
      <c r="C213" s="48">
        <v>2</v>
      </c>
      <c r="D213" s="48">
        <v>1</v>
      </c>
      <c r="E213" s="48">
        <v>1</v>
      </c>
      <c r="F213" s="50"/>
      <c r="G213" s="72" t="s">
        <v>147</v>
      </c>
      <c r="H213" s="45">
        <v>179</v>
      </c>
      <c r="I213" s="109">
        <f>SUM(I214:I217)</f>
        <v>0</v>
      </c>
      <c r="J213" s="119">
        <f>SUM(J214:J217)</f>
        <v>0</v>
      </c>
      <c r="K213" s="120">
        <f>SUM(K214:K217)</f>
        <v>0</v>
      </c>
      <c r="L213" s="118">
        <f>SUM(L214:L217)</f>
        <v>0</v>
      </c>
      <c r="M213"/>
    </row>
    <row r="214" spans="1:16" ht="41.25" hidden="1" customHeight="1">
      <c r="A214" s="60">
        <v>3</v>
      </c>
      <c r="B214" s="61">
        <v>1</v>
      </c>
      <c r="C214" s="61">
        <v>2</v>
      </c>
      <c r="D214" s="61">
        <v>1</v>
      </c>
      <c r="E214" s="61">
        <v>1</v>
      </c>
      <c r="F214" s="62">
        <v>2</v>
      </c>
      <c r="G214" s="52" t="s">
        <v>148</v>
      </c>
      <c r="H214" s="45">
        <v>180</v>
      </c>
      <c r="I214" s="113">
        <v>0</v>
      </c>
      <c r="J214" s="113">
        <v>0</v>
      </c>
      <c r="K214" s="113">
        <v>0</v>
      </c>
      <c r="L214" s="113">
        <v>0</v>
      </c>
      <c r="M214"/>
    </row>
    <row r="215" spans="1:16" ht="26.25" hidden="1" customHeight="1">
      <c r="A215" s="60">
        <v>3</v>
      </c>
      <c r="B215" s="61">
        <v>1</v>
      </c>
      <c r="C215" s="61">
        <v>2</v>
      </c>
      <c r="D215" s="60">
        <v>1</v>
      </c>
      <c r="E215" s="61">
        <v>1</v>
      </c>
      <c r="F215" s="62">
        <v>3</v>
      </c>
      <c r="G215" s="52" t="s">
        <v>149</v>
      </c>
      <c r="H215" s="45">
        <v>181</v>
      </c>
      <c r="I215" s="113">
        <v>0</v>
      </c>
      <c r="J215" s="113">
        <v>0</v>
      </c>
      <c r="K215" s="113">
        <v>0</v>
      </c>
      <c r="L215" s="113">
        <v>0</v>
      </c>
      <c r="M215"/>
    </row>
    <row r="216" spans="1:16" ht="27.75" hidden="1" customHeight="1">
      <c r="A216" s="60">
        <v>3</v>
      </c>
      <c r="B216" s="61">
        <v>1</v>
      </c>
      <c r="C216" s="61">
        <v>2</v>
      </c>
      <c r="D216" s="60">
        <v>1</v>
      </c>
      <c r="E216" s="61">
        <v>1</v>
      </c>
      <c r="F216" s="62">
        <v>4</v>
      </c>
      <c r="G216" s="52" t="s">
        <v>150</v>
      </c>
      <c r="H216" s="45">
        <v>182</v>
      </c>
      <c r="I216" s="113">
        <v>0</v>
      </c>
      <c r="J216" s="113">
        <v>0</v>
      </c>
      <c r="K216" s="113">
        <v>0</v>
      </c>
      <c r="L216" s="113">
        <v>0</v>
      </c>
      <c r="M216"/>
    </row>
    <row r="217" spans="1:16" ht="27" hidden="1" customHeight="1">
      <c r="A217" s="74">
        <v>3</v>
      </c>
      <c r="B217" s="85">
        <v>1</v>
      </c>
      <c r="C217" s="85">
        <v>2</v>
      </c>
      <c r="D217" s="84">
        <v>1</v>
      </c>
      <c r="E217" s="85">
        <v>1</v>
      </c>
      <c r="F217" s="86">
        <v>5</v>
      </c>
      <c r="G217" s="78" t="s">
        <v>151</v>
      </c>
      <c r="H217" s="45">
        <v>183</v>
      </c>
      <c r="I217" s="113">
        <v>0</v>
      </c>
      <c r="J217" s="113">
        <v>0</v>
      </c>
      <c r="K217" s="113">
        <v>0</v>
      </c>
      <c r="L217" s="131">
        <v>0</v>
      </c>
      <c r="M217"/>
    </row>
    <row r="218" spans="1:16" ht="29.25" hidden="1" customHeight="1">
      <c r="A218" s="60">
        <v>3</v>
      </c>
      <c r="B218" s="61">
        <v>1</v>
      </c>
      <c r="C218" s="61">
        <v>3</v>
      </c>
      <c r="D218" s="60"/>
      <c r="E218" s="61"/>
      <c r="F218" s="62"/>
      <c r="G218" s="52" t="s">
        <v>152</v>
      </c>
      <c r="H218" s="45">
        <v>184</v>
      </c>
      <c r="I218" s="109">
        <f>SUM(I219+I222)</f>
        <v>0</v>
      </c>
      <c r="J218" s="132">
        <f>SUM(J219+J222)</f>
        <v>0</v>
      </c>
      <c r="K218" s="110">
        <f>SUM(K219+K222)</f>
        <v>0</v>
      </c>
      <c r="L218" s="109">
        <f>SUM(L219+L222)</f>
        <v>0</v>
      </c>
      <c r="M218"/>
    </row>
    <row r="219" spans="1:16" ht="27.75" hidden="1" customHeight="1">
      <c r="A219" s="49">
        <v>3</v>
      </c>
      <c r="B219" s="48">
        <v>1</v>
      </c>
      <c r="C219" s="48">
        <v>3</v>
      </c>
      <c r="D219" s="49">
        <v>1</v>
      </c>
      <c r="E219" s="60"/>
      <c r="F219" s="50"/>
      <c r="G219" s="56" t="s">
        <v>153</v>
      </c>
      <c r="H219" s="45">
        <v>185</v>
      </c>
      <c r="I219" s="118">
        <f t="shared" ref="I219:L220" si="22">I220</f>
        <v>0</v>
      </c>
      <c r="J219" s="119">
        <f t="shared" si="22"/>
        <v>0</v>
      </c>
      <c r="K219" s="120">
        <f t="shared" si="22"/>
        <v>0</v>
      </c>
      <c r="L219" s="118">
        <f t="shared" si="22"/>
        <v>0</v>
      </c>
      <c r="M219"/>
    </row>
    <row r="220" spans="1:16" ht="30.75" hidden="1" customHeight="1">
      <c r="A220" s="60">
        <v>3</v>
      </c>
      <c r="B220" s="61">
        <v>1</v>
      </c>
      <c r="C220" s="61">
        <v>3</v>
      </c>
      <c r="D220" s="60">
        <v>1</v>
      </c>
      <c r="E220" s="60">
        <v>1</v>
      </c>
      <c r="F220" s="62"/>
      <c r="G220" s="56" t="s">
        <v>153</v>
      </c>
      <c r="H220" s="45">
        <v>186</v>
      </c>
      <c r="I220" s="109">
        <f t="shared" si="22"/>
        <v>0</v>
      </c>
      <c r="J220" s="132">
        <f t="shared" si="22"/>
        <v>0</v>
      </c>
      <c r="K220" s="110">
        <f t="shared" si="22"/>
        <v>0</v>
      </c>
      <c r="L220" s="109">
        <f t="shared" si="22"/>
        <v>0</v>
      </c>
      <c r="M220"/>
    </row>
    <row r="221" spans="1:16" ht="27.75" hidden="1" customHeight="1">
      <c r="A221" s="60">
        <v>3</v>
      </c>
      <c r="B221" s="52">
        <v>1</v>
      </c>
      <c r="C221" s="60">
        <v>3</v>
      </c>
      <c r="D221" s="61">
        <v>1</v>
      </c>
      <c r="E221" s="61">
        <v>1</v>
      </c>
      <c r="F221" s="62">
        <v>1</v>
      </c>
      <c r="G221" s="56" t="s">
        <v>153</v>
      </c>
      <c r="H221" s="45">
        <v>187</v>
      </c>
      <c r="I221" s="131">
        <v>0</v>
      </c>
      <c r="J221" s="131">
        <v>0</v>
      </c>
      <c r="K221" s="131">
        <v>0</v>
      </c>
      <c r="L221" s="131">
        <v>0</v>
      </c>
      <c r="M221"/>
    </row>
    <row r="222" spans="1:16" ht="30.75" hidden="1" customHeight="1">
      <c r="A222" s="60">
        <v>3</v>
      </c>
      <c r="B222" s="52">
        <v>1</v>
      </c>
      <c r="C222" s="60">
        <v>3</v>
      </c>
      <c r="D222" s="61">
        <v>2</v>
      </c>
      <c r="E222" s="61"/>
      <c r="F222" s="62"/>
      <c r="G222" s="52" t="s">
        <v>154</v>
      </c>
      <c r="H222" s="45">
        <v>188</v>
      </c>
      <c r="I222" s="109">
        <f>I223</f>
        <v>0</v>
      </c>
      <c r="J222" s="132">
        <f>J223</f>
        <v>0</v>
      </c>
      <c r="K222" s="110">
        <f>K223</f>
        <v>0</v>
      </c>
      <c r="L222" s="109">
        <f>L223</f>
        <v>0</v>
      </c>
      <c r="M222"/>
    </row>
    <row r="223" spans="1:16" ht="27" hidden="1" customHeight="1">
      <c r="A223" s="49">
        <v>3</v>
      </c>
      <c r="B223" s="56">
        <v>1</v>
      </c>
      <c r="C223" s="49">
        <v>3</v>
      </c>
      <c r="D223" s="48">
        <v>2</v>
      </c>
      <c r="E223" s="48">
        <v>1</v>
      </c>
      <c r="F223" s="50"/>
      <c r="G223" s="52" t="s">
        <v>154</v>
      </c>
      <c r="H223" s="45">
        <v>189</v>
      </c>
      <c r="I223" s="109">
        <f t="shared" ref="I223:P223" si="23">SUM(I224:I229)</f>
        <v>0</v>
      </c>
      <c r="J223" s="109">
        <f t="shared" si="23"/>
        <v>0</v>
      </c>
      <c r="K223" s="109">
        <f t="shared" si="23"/>
        <v>0</v>
      </c>
      <c r="L223" s="109">
        <f t="shared" si="23"/>
        <v>0</v>
      </c>
      <c r="M223" s="92">
        <f t="shared" si="23"/>
        <v>0</v>
      </c>
      <c r="N223" s="92">
        <f t="shared" si="23"/>
        <v>0</v>
      </c>
      <c r="O223" s="92">
        <f t="shared" si="23"/>
        <v>0</v>
      </c>
      <c r="P223" s="92">
        <f t="shared" si="23"/>
        <v>0</v>
      </c>
    </row>
    <row r="224" spans="1:16" ht="24.75" hidden="1" customHeight="1">
      <c r="A224" s="60">
        <v>3</v>
      </c>
      <c r="B224" s="52">
        <v>1</v>
      </c>
      <c r="C224" s="60">
        <v>3</v>
      </c>
      <c r="D224" s="61">
        <v>2</v>
      </c>
      <c r="E224" s="61">
        <v>1</v>
      </c>
      <c r="F224" s="62">
        <v>1</v>
      </c>
      <c r="G224" s="52" t="s">
        <v>155</v>
      </c>
      <c r="H224" s="45">
        <v>190</v>
      </c>
      <c r="I224" s="113">
        <v>0</v>
      </c>
      <c r="J224" s="113">
        <v>0</v>
      </c>
      <c r="K224" s="113">
        <v>0</v>
      </c>
      <c r="L224" s="131">
        <v>0</v>
      </c>
      <c r="M224"/>
    </row>
    <row r="225" spans="1:13" ht="26.25" hidden="1" customHeight="1">
      <c r="A225" s="60">
        <v>3</v>
      </c>
      <c r="B225" s="52">
        <v>1</v>
      </c>
      <c r="C225" s="60">
        <v>3</v>
      </c>
      <c r="D225" s="61">
        <v>2</v>
      </c>
      <c r="E225" s="61">
        <v>1</v>
      </c>
      <c r="F225" s="62">
        <v>2</v>
      </c>
      <c r="G225" s="52" t="s">
        <v>156</v>
      </c>
      <c r="H225" s="45">
        <v>191</v>
      </c>
      <c r="I225" s="113">
        <v>0</v>
      </c>
      <c r="J225" s="113">
        <v>0</v>
      </c>
      <c r="K225" s="113">
        <v>0</v>
      </c>
      <c r="L225" s="113">
        <v>0</v>
      </c>
      <c r="M225"/>
    </row>
    <row r="226" spans="1:13" ht="26.25" hidden="1" customHeight="1">
      <c r="A226" s="60">
        <v>3</v>
      </c>
      <c r="B226" s="52">
        <v>1</v>
      </c>
      <c r="C226" s="60">
        <v>3</v>
      </c>
      <c r="D226" s="61">
        <v>2</v>
      </c>
      <c r="E226" s="61">
        <v>1</v>
      </c>
      <c r="F226" s="62">
        <v>3</v>
      </c>
      <c r="G226" s="52" t="s">
        <v>157</v>
      </c>
      <c r="H226" s="45">
        <v>192</v>
      </c>
      <c r="I226" s="113">
        <v>0</v>
      </c>
      <c r="J226" s="113">
        <v>0</v>
      </c>
      <c r="K226" s="113">
        <v>0</v>
      </c>
      <c r="L226" s="113">
        <v>0</v>
      </c>
      <c r="M226"/>
    </row>
    <row r="227" spans="1:13" ht="27.75" hidden="1" customHeight="1">
      <c r="A227" s="60">
        <v>3</v>
      </c>
      <c r="B227" s="52">
        <v>1</v>
      </c>
      <c r="C227" s="60">
        <v>3</v>
      </c>
      <c r="D227" s="61">
        <v>2</v>
      </c>
      <c r="E227" s="61">
        <v>1</v>
      </c>
      <c r="F227" s="62">
        <v>4</v>
      </c>
      <c r="G227" s="52" t="s">
        <v>158</v>
      </c>
      <c r="H227" s="45">
        <v>193</v>
      </c>
      <c r="I227" s="113">
        <v>0</v>
      </c>
      <c r="J227" s="113">
        <v>0</v>
      </c>
      <c r="K227" s="113">
        <v>0</v>
      </c>
      <c r="L227" s="131">
        <v>0</v>
      </c>
      <c r="M227"/>
    </row>
    <row r="228" spans="1:13" ht="29.25" hidden="1" customHeight="1">
      <c r="A228" s="60">
        <v>3</v>
      </c>
      <c r="B228" s="52">
        <v>1</v>
      </c>
      <c r="C228" s="60">
        <v>3</v>
      </c>
      <c r="D228" s="61">
        <v>2</v>
      </c>
      <c r="E228" s="61">
        <v>1</v>
      </c>
      <c r="F228" s="62">
        <v>5</v>
      </c>
      <c r="G228" s="56" t="s">
        <v>159</v>
      </c>
      <c r="H228" s="45">
        <v>194</v>
      </c>
      <c r="I228" s="113">
        <v>0</v>
      </c>
      <c r="J228" s="113">
        <v>0</v>
      </c>
      <c r="K228" s="113">
        <v>0</v>
      </c>
      <c r="L228" s="113">
        <v>0</v>
      </c>
      <c r="M228"/>
    </row>
    <row r="229" spans="1:13" ht="25.5" hidden="1" customHeight="1">
      <c r="A229" s="60">
        <v>3</v>
      </c>
      <c r="B229" s="52">
        <v>1</v>
      </c>
      <c r="C229" s="60">
        <v>3</v>
      </c>
      <c r="D229" s="61">
        <v>2</v>
      </c>
      <c r="E229" s="61">
        <v>1</v>
      </c>
      <c r="F229" s="62">
        <v>6</v>
      </c>
      <c r="G229" s="56" t="s">
        <v>154</v>
      </c>
      <c r="H229" s="45">
        <v>195</v>
      </c>
      <c r="I229" s="113">
        <v>0</v>
      </c>
      <c r="J229" s="113">
        <v>0</v>
      </c>
      <c r="K229" s="113">
        <v>0</v>
      </c>
      <c r="L229" s="131">
        <v>0</v>
      </c>
      <c r="M229"/>
    </row>
    <row r="230" spans="1:13" ht="27" hidden="1" customHeight="1">
      <c r="A230" s="49">
        <v>3</v>
      </c>
      <c r="B230" s="48">
        <v>1</v>
      </c>
      <c r="C230" s="48">
        <v>4</v>
      </c>
      <c r="D230" s="48"/>
      <c r="E230" s="48"/>
      <c r="F230" s="50"/>
      <c r="G230" s="56" t="s">
        <v>160</v>
      </c>
      <c r="H230" s="45">
        <v>196</v>
      </c>
      <c r="I230" s="118">
        <f t="shared" ref="I230:L232" si="24">I231</f>
        <v>0</v>
      </c>
      <c r="J230" s="119">
        <f t="shared" si="24"/>
        <v>0</v>
      </c>
      <c r="K230" s="120">
        <f t="shared" si="24"/>
        <v>0</v>
      </c>
      <c r="L230" s="120">
        <f t="shared" si="24"/>
        <v>0</v>
      </c>
      <c r="M230"/>
    </row>
    <row r="231" spans="1:13" ht="27" hidden="1" customHeight="1">
      <c r="A231" s="74">
        <v>3</v>
      </c>
      <c r="B231" s="85">
        <v>1</v>
      </c>
      <c r="C231" s="85">
        <v>4</v>
      </c>
      <c r="D231" s="85">
        <v>1</v>
      </c>
      <c r="E231" s="85"/>
      <c r="F231" s="86"/>
      <c r="G231" s="56" t="s">
        <v>160</v>
      </c>
      <c r="H231" s="45">
        <v>197</v>
      </c>
      <c r="I231" s="115">
        <f t="shared" si="24"/>
        <v>0</v>
      </c>
      <c r="J231" s="125">
        <f t="shared" si="24"/>
        <v>0</v>
      </c>
      <c r="K231" s="116">
        <f t="shared" si="24"/>
        <v>0</v>
      </c>
      <c r="L231" s="116">
        <f t="shared" si="24"/>
        <v>0</v>
      </c>
      <c r="M231"/>
    </row>
    <row r="232" spans="1:13" ht="27.75" hidden="1" customHeight="1">
      <c r="A232" s="60">
        <v>3</v>
      </c>
      <c r="B232" s="61">
        <v>1</v>
      </c>
      <c r="C232" s="61">
        <v>4</v>
      </c>
      <c r="D232" s="61">
        <v>1</v>
      </c>
      <c r="E232" s="61">
        <v>1</v>
      </c>
      <c r="F232" s="62"/>
      <c r="G232" s="56" t="s">
        <v>161</v>
      </c>
      <c r="H232" s="45">
        <v>198</v>
      </c>
      <c r="I232" s="109">
        <f t="shared" si="24"/>
        <v>0</v>
      </c>
      <c r="J232" s="132">
        <f t="shared" si="24"/>
        <v>0</v>
      </c>
      <c r="K232" s="110">
        <f t="shared" si="24"/>
        <v>0</v>
      </c>
      <c r="L232" s="110">
        <f t="shared" si="24"/>
        <v>0</v>
      </c>
      <c r="M232"/>
    </row>
    <row r="233" spans="1:13" ht="27" hidden="1" customHeight="1">
      <c r="A233" s="59">
        <v>3</v>
      </c>
      <c r="B233" s="60">
        <v>1</v>
      </c>
      <c r="C233" s="61">
        <v>4</v>
      </c>
      <c r="D233" s="61">
        <v>1</v>
      </c>
      <c r="E233" s="61">
        <v>1</v>
      </c>
      <c r="F233" s="62">
        <v>1</v>
      </c>
      <c r="G233" s="56" t="s">
        <v>161</v>
      </c>
      <c r="H233" s="45">
        <v>199</v>
      </c>
      <c r="I233" s="113">
        <v>0</v>
      </c>
      <c r="J233" s="113">
        <v>0</v>
      </c>
      <c r="K233" s="113">
        <v>0</v>
      </c>
      <c r="L233" s="113">
        <v>0</v>
      </c>
      <c r="M233"/>
    </row>
    <row r="234" spans="1:13" ht="26.25" hidden="1" customHeight="1">
      <c r="A234" s="59">
        <v>3</v>
      </c>
      <c r="B234" s="61">
        <v>1</v>
      </c>
      <c r="C234" s="61">
        <v>5</v>
      </c>
      <c r="D234" s="61"/>
      <c r="E234" s="61"/>
      <c r="F234" s="62"/>
      <c r="G234" s="52" t="s">
        <v>162</v>
      </c>
      <c r="H234" s="45">
        <v>200</v>
      </c>
      <c r="I234" s="109">
        <f t="shared" ref="I234:L235" si="25">I235</f>
        <v>0</v>
      </c>
      <c r="J234" s="109">
        <f t="shared" si="25"/>
        <v>0</v>
      </c>
      <c r="K234" s="109">
        <f t="shared" si="25"/>
        <v>0</v>
      </c>
      <c r="L234" s="109">
        <f t="shared" si="25"/>
        <v>0</v>
      </c>
      <c r="M234"/>
    </row>
    <row r="235" spans="1:13" ht="30" hidden="1" customHeight="1">
      <c r="A235" s="59">
        <v>3</v>
      </c>
      <c r="B235" s="61">
        <v>1</v>
      </c>
      <c r="C235" s="61">
        <v>5</v>
      </c>
      <c r="D235" s="61">
        <v>1</v>
      </c>
      <c r="E235" s="61"/>
      <c r="F235" s="62"/>
      <c r="G235" s="52" t="s">
        <v>162</v>
      </c>
      <c r="H235" s="45">
        <v>201</v>
      </c>
      <c r="I235" s="109">
        <f t="shared" si="25"/>
        <v>0</v>
      </c>
      <c r="J235" s="109">
        <f t="shared" si="25"/>
        <v>0</v>
      </c>
      <c r="K235" s="109">
        <f t="shared" si="25"/>
        <v>0</v>
      </c>
      <c r="L235" s="109">
        <f t="shared" si="25"/>
        <v>0</v>
      </c>
      <c r="M235"/>
    </row>
    <row r="236" spans="1:13" ht="27" hidden="1" customHeight="1">
      <c r="A236" s="59">
        <v>3</v>
      </c>
      <c r="B236" s="61">
        <v>1</v>
      </c>
      <c r="C236" s="61">
        <v>5</v>
      </c>
      <c r="D236" s="61">
        <v>1</v>
      </c>
      <c r="E236" s="61">
        <v>1</v>
      </c>
      <c r="F236" s="62"/>
      <c r="G236" s="52" t="s">
        <v>162</v>
      </c>
      <c r="H236" s="45">
        <v>202</v>
      </c>
      <c r="I236" s="109">
        <f>SUM(I237:I239)</f>
        <v>0</v>
      </c>
      <c r="J236" s="109">
        <f>SUM(J237:J239)</f>
        <v>0</v>
      </c>
      <c r="K236" s="109">
        <f>SUM(K237:K239)</f>
        <v>0</v>
      </c>
      <c r="L236" s="109">
        <f>SUM(L237:L239)</f>
        <v>0</v>
      </c>
      <c r="M236"/>
    </row>
    <row r="237" spans="1:13" ht="31.5" hidden="1" customHeight="1">
      <c r="A237" s="59">
        <v>3</v>
      </c>
      <c r="B237" s="61">
        <v>1</v>
      </c>
      <c r="C237" s="61">
        <v>5</v>
      </c>
      <c r="D237" s="61">
        <v>1</v>
      </c>
      <c r="E237" s="61">
        <v>1</v>
      </c>
      <c r="F237" s="62">
        <v>1</v>
      </c>
      <c r="G237" s="89" t="s">
        <v>163</v>
      </c>
      <c r="H237" s="45">
        <v>203</v>
      </c>
      <c r="I237" s="113">
        <v>0</v>
      </c>
      <c r="J237" s="113">
        <v>0</v>
      </c>
      <c r="K237" s="113">
        <v>0</v>
      </c>
      <c r="L237" s="113">
        <v>0</v>
      </c>
      <c r="M237"/>
    </row>
    <row r="238" spans="1:13" ht="25.5" hidden="1" customHeight="1">
      <c r="A238" s="59">
        <v>3</v>
      </c>
      <c r="B238" s="61">
        <v>1</v>
      </c>
      <c r="C238" s="61">
        <v>5</v>
      </c>
      <c r="D238" s="61">
        <v>1</v>
      </c>
      <c r="E238" s="61">
        <v>1</v>
      </c>
      <c r="F238" s="62">
        <v>2</v>
      </c>
      <c r="G238" s="89" t="s">
        <v>164</v>
      </c>
      <c r="H238" s="45">
        <v>204</v>
      </c>
      <c r="I238" s="113">
        <v>0</v>
      </c>
      <c r="J238" s="113">
        <v>0</v>
      </c>
      <c r="K238" s="113">
        <v>0</v>
      </c>
      <c r="L238" s="113">
        <v>0</v>
      </c>
      <c r="M238"/>
    </row>
    <row r="239" spans="1:13" ht="28.5" hidden="1" customHeight="1">
      <c r="A239" s="59">
        <v>3</v>
      </c>
      <c r="B239" s="61">
        <v>1</v>
      </c>
      <c r="C239" s="61">
        <v>5</v>
      </c>
      <c r="D239" s="61">
        <v>1</v>
      </c>
      <c r="E239" s="61">
        <v>1</v>
      </c>
      <c r="F239" s="62">
        <v>3</v>
      </c>
      <c r="G239" s="89" t="s">
        <v>165</v>
      </c>
      <c r="H239" s="45">
        <v>205</v>
      </c>
      <c r="I239" s="113">
        <v>0</v>
      </c>
      <c r="J239" s="113">
        <v>0</v>
      </c>
      <c r="K239" s="113">
        <v>0</v>
      </c>
      <c r="L239" s="113">
        <v>0</v>
      </c>
      <c r="M239"/>
    </row>
    <row r="240" spans="1:13" ht="41.25" hidden="1" customHeight="1">
      <c r="A240" s="41">
        <v>3</v>
      </c>
      <c r="B240" s="42">
        <v>2</v>
      </c>
      <c r="C240" s="42"/>
      <c r="D240" s="42"/>
      <c r="E240" s="42"/>
      <c r="F240" s="44"/>
      <c r="G240" s="43" t="s">
        <v>166</v>
      </c>
      <c r="H240" s="45">
        <v>206</v>
      </c>
      <c r="I240" s="109">
        <f>SUM(I241+I273)</f>
        <v>0</v>
      </c>
      <c r="J240" s="132">
        <f>SUM(J241+J273)</f>
        <v>0</v>
      </c>
      <c r="K240" s="110">
        <f>SUM(K241+K273)</f>
        <v>0</v>
      </c>
      <c r="L240" s="110">
        <f>SUM(L241+L273)</f>
        <v>0</v>
      </c>
      <c r="M240"/>
    </row>
    <row r="241" spans="1:13" ht="26.25" hidden="1" customHeight="1">
      <c r="A241" s="74">
        <v>3</v>
      </c>
      <c r="B241" s="84">
        <v>2</v>
      </c>
      <c r="C241" s="85">
        <v>1</v>
      </c>
      <c r="D241" s="85"/>
      <c r="E241" s="85"/>
      <c r="F241" s="86"/>
      <c r="G241" s="78" t="s">
        <v>167</v>
      </c>
      <c r="H241" s="45">
        <v>207</v>
      </c>
      <c r="I241" s="115">
        <f>SUM(I242+I251+I255+I259+I263+I266+I269)</f>
        <v>0</v>
      </c>
      <c r="J241" s="125">
        <f>SUM(J242+J251+J255+J259+J263+J266+J269)</f>
        <v>0</v>
      </c>
      <c r="K241" s="116">
        <f>SUM(K242+K251+K255+K259+K263+K266+K269)</f>
        <v>0</v>
      </c>
      <c r="L241" s="116">
        <f>SUM(L242+L251+L255+L259+L263+L266+L269)</f>
        <v>0</v>
      </c>
      <c r="M241"/>
    </row>
    <row r="242" spans="1:13" ht="30" hidden="1" customHeight="1">
      <c r="A242" s="60">
        <v>3</v>
      </c>
      <c r="B242" s="61">
        <v>2</v>
      </c>
      <c r="C242" s="61">
        <v>1</v>
      </c>
      <c r="D242" s="61">
        <v>1</v>
      </c>
      <c r="E242" s="61"/>
      <c r="F242" s="62"/>
      <c r="G242" s="52" t="s">
        <v>168</v>
      </c>
      <c r="H242" s="45">
        <v>208</v>
      </c>
      <c r="I242" s="115">
        <f>I243</f>
        <v>0</v>
      </c>
      <c r="J242" s="115">
        <f>J243</f>
        <v>0</v>
      </c>
      <c r="K242" s="115">
        <f>K243</f>
        <v>0</v>
      </c>
      <c r="L242" s="115">
        <f>L243</f>
        <v>0</v>
      </c>
      <c r="M242"/>
    </row>
    <row r="243" spans="1:13" ht="27" hidden="1" customHeight="1">
      <c r="A243" s="60">
        <v>3</v>
      </c>
      <c r="B243" s="60">
        <v>2</v>
      </c>
      <c r="C243" s="61">
        <v>1</v>
      </c>
      <c r="D243" s="61">
        <v>1</v>
      </c>
      <c r="E243" s="61">
        <v>1</v>
      </c>
      <c r="F243" s="62"/>
      <c r="G243" s="52" t="s">
        <v>169</v>
      </c>
      <c r="H243" s="45">
        <v>209</v>
      </c>
      <c r="I243" s="109">
        <f>SUM(I244:I244)</f>
        <v>0</v>
      </c>
      <c r="J243" s="132">
        <f>SUM(J244:J244)</f>
        <v>0</v>
      </c>
      <c r="K243" s="110">
        <f>SUM(K244:K244)</f>
        <v>0</v>
      </c>
      <c r="L243" s="110">
        <f>SUM(L244:L244)</f>
        <v>0</v>
      </c>
      <c r="M243"/>
    </row>
    <row r="244" spans="1:13" ht="25.5" hidden="1" customHeight="1">
      <c r="A244" s="74">
        <v>3</v>
      </c>
      <c r="B244" s="74">
        <v>2</v>
      </c>
      <c r="C244" s="85">
        <v>1</v>
      </c>
      <c r="D244" s="85">
        <v>1</v>
      </c>
      <c r="E244" s="85">
        <v>1</v>
      </c>
      <c r="F244" s="86">
        <v>1</v>
      </c>
      <c r="G244" s="78" t="s">
        <v>169</v>
      </c>
      <c r="H244" s="45">
        <v>210</v>
      </c>
      <c r="I244" s="113">
        <v>0</v>
      </c>
      <c r="J244" s="113">
        <v>0</v>
      </c>
      <c r="K244" s="113">
        <v>0</v>
      </c>
      <c r="L244" s="113">
        <v>0</v>
      </c>
      <c r="M244"/>
    </row>
    <row r="245" spans="1:13" ht="25.5" hidden="1" customHeight="1">
      <c r="A245" s="74">
        <v>3</v>
      </c>
      <c r="B245" s="85">
        <v>2</v>
      </c>
      <c r="C245" s="85">
        <v>1</v>
      </c>
      <c r="D245" s="85">
        <v>1</v>
      </c>
      <c r="E245" s="85">
        <v>2</v>
      </c>
      <c r="F245" s="86"/>
      <c r="G245" s="78" t="s">
        <v>170</v>
      </c>
      <c r="H245" s="45">
        <v>211</v>
      </c>
      <c r="I245" s="109">
        <f>SUM(I246:I247)</f>
        <v>0</v>
      </c>
      <c r="J245" s="109">
        <f>SUM(J246:J247)</f>
        <v>0</v>
      </c>
      <c r="K245" s="109">
        <f>SUM(K246:K247)</f>
        <v>0</v>
      </c>
      <c r="L245" s="109">
        <f>SUM(L246:L247)</f>
        <v>0</v>
      </c>
      <c r="M245"/>
    </row>
    <row r="246" spans="1:13" ht="24.75" hidden="1" customHeight="1">
      <c r="A246" s="74">
        <v>3</v>
      </c>
      <c r="B246" s="85">
        <v>2</v>
      </c>
      <c r="C246" s="85">
        <v>1</v>
      </c>
      <c r="D246" s="85">
        <v>1</v>
      </c>
      <c r="E246" s="85">
        <v>2</v>
      </c>
      <c r="F246" s="86">
        <v>1</v>
      </c>
      <c r="G246" s="78" t="s">
        <v>171</v>
      </c>
      <c r="H246" s="45">
        <v>212</v>
      </c>
      <c r="I246" s="113">
        <v>0</v>
      </c>
      <c r="J246" s="113">
        <v>0</v>
      </c>
      <c r="K246" s="113">
        <v>0</v>
      </c>
      <c r="L246" s="113">
        <v>0</v>
      </c>
      <c r="M246"/>
    </row>
    <row r="247" spans="1:13" ht="25.5" hidden="1" customHeight="1">
      <c r="A247" s="74">
        <v>3</v>
      </c>
      <c r="B247" s="85">
        <v>2</v>
      </c>
      <c r="C247" s="85">
        <v>1</v>
      </c>
      <c r="D247" s="85">
        <v>1</v>
      </c>
      <c r="E247" s="85">
        <v>2</v>
      </c>
      <c r="F247" s="86">
        <v>2</v>
      </c>
      <c r="G247" s="78" t="s">
        <v>172</v>
      </c>
      <c r="H247" s="45">
        <v>213</v>
      </c>
      <c r="I247" s="113">
        <v>0</v>
      </c>
      <c r="J247" s="113">
        <v>0</v>
      </c>
      <c r="K247" s="113">
        <v>0</v>
      </c>
      <c r="L247" s="113">
        <v>0</v>
      </c>
      <c r="M247"/>
    </row>
    <row r="248" spans="1:13" ht="25.5" hidden="1" customHeight="1">
      <c r="A248" s="74">
        <v>3</v>
      </c>
      <c r="B248" s="85">
        <v>2</v>
      </c>
      <c r="C248" s="85">
        <v>1</v>
      </c>
      <c r="D248" s="85">
        <v>1</v>
      </c>
      <c r="E248" s="85">
        <v>3</v>
      </c>
      <c r="F248" s="93"/>
      <c r="G248" s="78" t="s">
        <v>173</v>
      </c>
      <c r="H248" s="45">
        <v>214</v>
      </c>
      <c r="I248" s="109">
        <f>SUM(I249:I250)</f>
        <v>0</v>
      </c>
      <c r="J248" s="109">
        <f>SUM(J249:J250)</f>
        <v>0</v>
      </c>
      <c r="K248" s="109">
        <f>SUM(K249:K250)</f>
        <v>0</v>
      </c>
      <c r="L248" s="109">
        <f>SUM(L249:L250)</f>
        <v>0</v>
      </c>
      <c r="M248"/>
    </row>
    <row r="249" spans="1:13" ht="29.25" hidden="1" customHeight="1">
      <c r="A249" s="74">
        <v>3</v>
      </c>
      <c r="B249" s="85">
        <v>2</v>
      </c>
      <c r="C249" s="85">
        <v>1</v>
      </c>
      <c r="D249" s="85">
        <v>1</v>
      </c>
      <c r="E249" s="85">
        <v>3</v>
      </c>
      <c r="F249" s="86">
        <v>1</v>
      </c>
      <c r="G249" s="78" t="s">
        <v>174</v>
      </c>
      <c r="H249" s="45">
        <v>215</v>
      </c>
      <c r="I249" s="113">
        <v>0</v>
      </c>
      <c r="J249" s="113">
        <v>0</v>
      </c>
      <c r="K249" s="113">
        <v>0</v>
      </c>
      <c r="L249" s="113">
        <v>0</v>
      </c>
      <c r="M249"/>
    </row>
    <row r="250" spans="1:13" ht="25.5" hidden="1" customHeight="1">
      <c r="A250" s="74">
        <v>3</v>
      </c>
      <c r="B250" s="85">
        <v>2</v>
      </c>
      <c r="C250" s="85">
        <v>1</v>
      </c>
      <c r="D250" s="85">
        <v>1</v>
      </c>
      <c r="E250" s="85">
        <v>3</v>
      </c>
      <c r="F250" s="86">
        <v>2</v>
      </c>
      <c r="G250" s="78" t="s">
        <v>175</v>
      </c>
      <c r="H250" s="45">
        <v>216</v>
      </c>
      <c r="I250" s="113">
        <v>0</v>
      </c>
      <c r="J250" s="113">
        <v>0</v>
      </c>
      <c r="K250" s="113">
        <v>0</v>
      </c>
      <c r="L250" s="113">
        <v>0</v>
      </c>
      <c r="M250"/>
    </row>
    <row r="251" spans="1:13" ht="27" hidden="1" customHeight="1">
      <c r="A251" s="60">
        <v>3</v>
      </c>
      <c r="B251" s="61">
        <v>2</v>
      </c>
      <c r="C251" s="61">
        <v>1</v>
      </c>
      <c r="D251" s="61">
        <v>2</v>
      </c>
      <c r="E251" s="61"/>
      <c r="F251" s="62"/>
      <c r="G251" s="52" t="s">
        <v>176</v>
      </c>
      <c r="H251" s="45">
        <v>217</v>
      </c>
      <c r="I251" s="109">
        <f>I252</f>
        <v>0</v>
      </c>
      <c r="J251" s="109">
        <f>J252</f>
        <v>0</v>
      </c>
      <c r="K251" s="109">
        <f>K252</f>
        <v>0</v>
      </c>
      <c r="L251" s="109">
        <f>L252</f>
        <v>0</v>
      </c>
      <c r="M251"/>
    </row>
    <row r="252" spans="1:13" ht="27.7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2"/>
      <c r="G252" s="52" t="s">
        <v>176</v>
      </c>
      <c r="H252" s="45">
        <v>218</v>
      </c>
      <c r="I252" s="109">
        <f>SUM(I253:I254)</f>
        <v>0</v>
      </c>
      <c r="J252" s="132">
        <f>SUM(J253:J254)</f>
        <v>0</v>
      </c>
      <c r="K252" s="110">
        <f>SUM(K253:K254)</f>
        <v>0</v>
      </c>
      <c r="L252" s="110">
        <f>SUM(L253:L254)</f>
        <v>0</v>
      </c>
      <c r="M252"/>
    </row>
    <row r="253" spans="1:13" ht="27" hidden="1" customHeight="1">
      <c r="A253" s="74">
        <v>3</v>
      </c>
      <c r="B253" s="84">
        <v>2</v>
      </c>
      <c r="C253" s="85">
        <v>1</v>
      </c>
      <c r="D253" s="85">
        <v>2</v>
      </c>
      <c r="E253" s="85">
        <v>1</v>
      </c>
      <c r="F253" s="86">
        <v>1</v>
      </c>
      <c r="G253" s="78" t="s">
        <v>177</v>
      </c>
      <c r="H253" s="45">
        <v>219</v>
      </c>
      <c r="I253" s="113">
        <v>0</v>
      </c>
      <c r="J253" s="113">
        <v>0</v>
      </c>
      <c r="K253" s="113">
        <v>0</v>
      </c>
      <c r="L253" s="113"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2</v>
      </c>
      <c r="E254" s="61">
        <v>1</v>
      </c>
      <c r="F254" s="62">
        <v>2</v>
      </c>
      <c r="G254" s="52" t="s">
        <v>178</v>
      </c>
      <c r="H254" s="45">
        <v>220</v>
      </c>
      <c r="I254" s="113">
        <v>0</v>
      </c>
      <c r="J254" s="113">
        <v>0</v>
      </c>
      <c r="K254" s="113">
        <v>0</v>
      </c>
      <c r="L254" s="113">
        <v>0</v>
      </c>
      <c r="M254"/>
    </row>
    <row r="255" spans="1:13" ht="26.25" hidden="1" customHeight="1">
      <c r="A255" s="49">
        <v>3</v>
      </c>
      <c r="B255" s="48">
        <v>2</v>
      </c>
      <c r="C255" s="48">
        <v>1</v>
      </c>
      <c r="D255" s="48">
        <v>3</v>
      </c>
      <c r="E255" s="48"/>
      <c r="F255" s="50"/>
      <c r="G255" s="56" t="s">
        <v>179</v>
      </c>
      <c r="H255" s="45">
        <v>221</v>
      </c>
      <c r="I255" s="118">
        <f>I256</f>
        <v>0</v>
      </c>
      <c r="J255" s="119">
        <f>J256</f>
        <v>0</v>
      </c>
      <c r="K255" s="120">
        <f>K256</f>
        <v>0</v>
      </c>
      <c r="L255" s="120">
        <f>L256</f>
        <v>0</v>
      </c>
      <c r="M255"/>
    </row>
    <row r="256" spans="1:13" ht="29.2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2"/>
      <c r="G256" s="56" t="s">
        <v>179</v>
      </c>
      <c r="H256" s="45">
        <v>222</v>
      </c>
      <c r="I256" s="109">
        <f>I257+I258</f>
        <v>0</v>
      </c>
      <c r="J256" s="109">
        <f>J257+J258</f>
        <v>0</v>
      </c>
      <c r="K256" s="109">
        <f>K257+K258</f>
        <v>0</v>
      </c>
      <c r="L256" s="109">
        <f>L257+L258</f>
        <v>0</v>
      </c>
      <c r="M256"/>
    </row>
    <row r="257" spans="1:13" ht="30" hidden="1" customHeight="1">
      <c r="A257" s="60">
        <v>3</v>
      </c>
      <c r="B257" s="61">
        <v>2</v>
      </c>
      <c r="C257" s="61">
        <v>1</v>
      </c>
      <c r="D257" s="61">
        <v>3</v>
      </c>
      <c r="E257" s="61">
        <v>1</v>
      </c>
      <c r="F257" s="62">
        <v>1</v>
      </c>
      <c r="G257" s="52" t="s">
        <v>180</v>
      </c>
      <c r="H257" s="45">
        <v>223</v>
      </c>
      <c r="I257" s="113">
        <v>0</v>
      </c>
      <c r="J257" s="113">
        <v>0</v>
      </c>
      <c r="K257" s="113">
        <v>0</v>
      </c>
      <c r="L257" s="113">
        <v>0</v>
      </c>
      <c r="M257"/>
    </row>
    <row r="258" spans="1:13" ht="27.75" hidden="1" customHeight="1">
      <c r="A258" s="60">
        <v>3</v>
      </c>
      <c r="B258" s="61">
        <v>2</v>
      </c>
      <c r="C258" s="61">
        <v>1</v>
      </c>
      <c r="D258" s="61">
        <v>3</v>
      </c>
      <c r="E258" s="61">
        <v>1</v>
      </c>
      <c r="F258" s="62">
        <v>2</v>
      </c>
      <c r="G258" s="52" t="s">
        <v>181</v>
      </c>
      <c r="H258" s="45">
        <v>224</v>
      </c>
      <c r="I258" s="131">
        <v>0</v>
      </c>
      <c r="J258" s="128">
        <v>0</v>
      </c>
      <c r="K258" s="131">
        <v>0</v>
      </c>
      <c r="L258" s="131">
        <v>0</v>
      </c>
      <c r="M258"/>
    </row>
    <row r="259" spans="1:13" ht="26.25" hidden="1" customHeight="1">
      <c r="A259" s="60">
        <v>3</v>
      </c>
      <c r="B259" s="61">
        <v>2</v>
      </c>
      <c r="C259" s="61">
        <v>1</v>
      </c>
      <c r="D259" s="61">
        <v>4</v>
      </c>
      <c r="E259" s="61"/>
      <c r="F259" s="62"/>
      <c r="G259" s="52" t="s">
        <v>182</v>
      </c>
      <c r="H259" s="45">
        <v>225</v>
      </c>
      <c r="I259" s="109">
        <f>I260</f>
        <v>0</v>
      </c>
      <c r="J259" s="110">
        <f>J260</f>
        <v>0</v>
      </c>
      <c r="K259" s="109">
        <f>K260</f>
        <v>0</v>
      </c>
      <c r="L259" s="110">
        <f>L260</f>
        <v>0</v>
      </c>
      <c r="M259"/>
    </row>
    <row r="260" spans="1:13" ht="27.75" hidden="1" customHeight="1">
      <c r="A260" s="49">
        <v>3</v>
      </c>
      <c r="B260" s="48">
        <v>2</v>
      </c>
      <c r="C260" s="48">
        <v>1</v>
      </c>
      <c r="D260" s="48">
        <v>4</v>
      </c>
      <c r="E260" s="48">
        <v>1</v>
      </c>
      <c r="F260" s="50"/>
      <c r="G260" s="56" t="s">
        <v>182</v>
      </c>
      <c r="H260" s="45">
        <v>226</v>
      </c>
      <c r="I260" s="118">
        <f>SUM(I261:I262)</f>
        <v>0</v>
      </c>
      <c r="J260" s="119">
        <f>SUM(J261:J262)</f>
        <v>0</v>
      </c>
      <c r="K260" s="120">
        <f>SUM(K261:K262)</f>
        <v>0</v>
      </c>
      <c r="L260" s="120">
        <f>SUM(L261:L262)</f>
        <v>0</v>
      </c>
      <c r="M260"/>
    </row>
    <row r="261" spans="1:13" ht="25.5" hidden="1" customHeight="1">
      <c r="A261" s="60">
        <v>3</v>
      </c>
      <c r="B261" s="61">
        <v>2</v>
      </c>
      <c r="C261" s="61">
        <v>1</v>
      </c>
      <c r="D261" s="61">
        <v>4</v>
      </c>
      <c r="E261" s="61">
        <v>1</v>
      </c>
      <c r="F261" s="62">
        <v>1</v>
      </c>
      <c r="G261" s="52" t="s">
        <v>183</v>
      </c>
      <c r="H261" s="45">
        <v>227</v>
      </c>
      <c r="I261" s="113">
        <v>0</v>
      </c>
      <c r="J261" s="113">
        <v>0</v>
      </c>
      <c r="K261" s="113">
        <v>0</v>
      </c>
      <c r="L261" s="113">
        <v>0</v>
      </c>
      <c r="M261"/>
    </row>
    <row r="262" spans="1:13" ht="27.75" hidden="1" customHeight="1">
      <c r="A262" s="60">
        <v>3</v>
      </c>
      <c r="B262" s="61">
        <v>2</v>
      </c>
      <c r="C262" s="61">
        <v>1</v>
      </c>
      <c r="D262" s="61">
        <v>4</v>
      </c>
      <c r="E262" s="61">
        <v>1</v>
      </c>
      <c r="F262" s="62">
        <v>2</v>
      </c>
      <c r="G262" s="52" t="s">
        <v>184</v>
      </c>
      <c r="H262" s="45">
        <v>228</v>
      </c>
      <c r="I262" s="113">
        <v>0</v>
      </c>
      <c r="J262" s="113">
        <v>0</v>
      </c>
      <c r="K262" s="113">
        <v>0</v>
      </c>
      <c r="L262" s="113">
        <v>0</v>
      </c>
      <c r="M262"/>
    </row>
    <row r="263" spans="1:13" hidden="1">
      <c r="A263" s="60">
        <v>3</v>
      </c>
      <c r="B263" s="61">
        <v>2</v>
      </c>
      <c r="C263" s="61">
        <v>1</v>
      </c>
      <c r="D263" s="61">
        <v>5</v>
      </c>
      <c r="E263" s="61"/>
      <c r="F263" s="62"/>
      <c r="G263" s="52" t="s">
        <v>185</v>
      </c>
      <c r="H263" s="45">
        <v>229</v>
      </c>
      <c r="I263" s="109">
        <f t="shared" ref="I263:L264" si="26">I264</f>
        <v>0</v>
      </c>
      <c r="J263" s="132">
        <f t="shared" si="26"/>
        <v>0</v>
      </c>
      <c r="K263" s="110">
        <f t="shared" si="26"/>
        <v>0</v>
      </c>
      <c r="L263" s="110">
        <f t="shared" si="26"/>
        <v>0</v>
      </c>
    </row>
    <row r="264" spans="1:13" ht="29.25" hidden="1" customHeight="1">
      <c r="A264" s="60">
        <v>3</v>
      </c>
      <c r="B264" s="61">
        <v>2</v>
      </c>
      <c r="C264" s="61">
        <v>1</v>
      </c>
      <c r="D264" s="61">
        <v>5</v>
      </c>
      <c r="E264" s="61">
        <v>1</v>
      </c>
      <c r="F264" s="62"/>
      <c r="G264" s="52" t="s">
        <v>185</v>
      </c>
      <c r="H264" s="45">
        <v>230</v>
      </c>
      <c r="I264" s="110">
        <f t="shared" si="26"/>
        <v>0</v>
      </c>
      <c r="J264" s="132">
        <f t="shared" si="26"/>
        <v>0</v>
      </c>
      <c r="K264" s="110">
        <f t="shared" si="26"/>
        <v>0</v>
      </c>
      <c r="L264" s="110">
        <f t="shared" si="26"/>
        <v>0</v>
      </c>
      <c r="M264"/>
    </row>
    <row r="265" spans="1:13" hidden="1">
      <c r="A265" s="84">
        <v>3</v>
      </c>
      <c r="B265" s="85">
        <v>2</v>
      </c>
      <c r="C265" s="85">
        <v>1</v>
      </c>
      <c r="D265" s="85">
        <v>5</v>
      </c>
      <c r="E265" s="85">
        <v>1</v>
      </c>
      <c r="F265" s="86">
        <v>1</v>
      </c>
      <c r="G265" s="52" t="s">
        <v>185</v>
      </c>
      <c r="H265" s="45">
        <v>231</v>
      </c>
      <c r="I265" s="131">
        <v>0</v>
      </c>
      <c r="J265" s="131">
        <v>0</v>
      </c>
      <c r="K265" s="131">
        <v>0</v>
      </c>
      <c r="L265" s="131">
        <v>0</v>
      </c>
    </row>
    <row r="266" spans="1:13" hidden="1">
      <c r="A266" s="60">
        <v>3</v>
      </c>
      <c r="B266" s="61">
        <v>2</v>
      </c>
      <c r="C266" s="61">
        <v>1</v>
      </c>
      <c r="D266" s="61">
        <v>6</v>
      </c>
      <c r="E266" s="61"/>
      <c r="F266" s="62"/>
      <c r="G266" s="52" t="s">
        <v>186</v>
      </c>
      <c r="H266" s="45">
        <v>232</v>
      </c>
      <c r="I266" s="109">
        <f t="shared" ref="I266:L267" si="27">I267</f>
        <v>0</v>
      </c>
      <c r="J266" s="132">
        <f t="shared" si="27"/>
        <v>0</v>
      </c>
      <c r="K266" s="110">
        <f t="shared" si="27"/>
        <v>0</v>
      </c>
      <c r="L266" s="110">
        <f t="shared" si="27"/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6</v>
      </c>
      <c r="E267" s="61">
        <v>1</v>
      </c>
      <c r="F267" s="62"/>
      <c r="G267" s="52" t="s">
        <v>186</v>
      </c>
      <c r="H267" s="45">
        <v>233</v>
      </c>
      <c r="I267" s="109">
        <f t="shared" si="27"/>
        <v>0</v>
      </c>
      <c r="J267" s="132">
        <f t="shared" si="27"/>
        <v>0</v>
      </c>
      <c r="K267" s="110">
        <f t="shared" si="27"/>
        <v>0</v>
      </c>
      <c r="L267" s="110">
        <f t="shared" si="27"/>
        <v>0</v>
      </c>
    </row>
    <row r="268" spans="1:13" ht="24" hidden="1" customHeight="1">
      <c r="A268" s="49">
        <v>3</v>
      </c>
      <c r="B268" s="49">
        <v>2</v>
      </c>
      <c r="C268" s="61">
        <v>1</v>
      </c>
      <c r="D268" s="61">
        <v>6</v>
      </c>
      <c r="E268" s="61">
        <v>1</v>
      </c>
      <c r="F268" s="62">
        <v>1</v>
      </c>
      <c r="G268" s="52" t="s">
        <v>186</v>
      </c>
      <c r="H268" s="45">
        <v>234</v>
      </c>
      <c r="I268" s="131">
        <v>0</v>
      </c>
      <c r="J268" s="131">
        <v>0</v>
      </c>
      <c r="K268" s="131">
        <v>0</v>
      </c>
      <c r="L268" s="131">
        <v>0</v>
      </c>
      <c r="M268"/>
    </row>
    <row r="269" spans="1:13" ht="27.75" hidden="1" customHeight="1">
      <c r="A269" s="60">
        <v>3</v>
      </c>
      <c r="B269" s="60">
        <v>2</v>
      </c>
      <c r="C269" s="61">
        <v>1</v>
      </c>
      <c r="D269" s="61">
        <v>7</v>
      </c>
      <c r="E269" s="61"/>
      <c r="F269" s="62"/>
      <c r="G269" s="52" t="s">
        <v>187</v>
      </c>
      <c r="H269" s="45">
        <v>235</v>
      </c>
      <c r="I269" s="109">
        <f>I270</f>
        <v>0</v>
      </c>
      <c r="J269" s="132">
        <f>J270</f>
        <v>0</v>
      </c>
      <c r="K269" s="110">
        <f>K270</f>
        <v>0</v>
      </c>
      <c r="L269" s="110">
        <f>L270</f>
        <v>0</v>
      </c>
      <c r="M269"/>
    </row>
    <row r="270" spans="1:13" hidden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2"/>
      <c r="G270" s="52" t="s">
        <v>187</v>
      </c>
      <c r="H270" s="45">
        <v>236</v>
      </c>
      <c r="I270" s="109">
        <f>I271+I272</f>
        <v>0</v>
      </c>
      <c r="J270" s="109">
        <f>J271+J272</f>
        <v>0</v>
      </c>
      <c r="K270" s="109">
        <f>K271+K272</f>
        <v>0</v>
      </c>
      <c r="L270" s="109">
        <f>L271+L272</f>
        <v>0</v>
      </c>
    </row>
    <row r="271" spans="1:13" ht="27" hidden="1" customHeight="1">
      <c r="A271" s="60">
        <v>3</v>
      </c>
      <c r="B271" s="61">
        <v>2</v>
      </c>
      <c r="C271" s="61">
        <v>1</v>
      </c>
      <c r="D271" s="61">
        <v>7</v>
      </c>
      <c r="E271" s="61">
        <v>1</v>
      </c>
      <c r="F271" s="62">
        <v>1</v>
      </c>
      <c r="G271" s="52" t="s">
        <v>188</v>
      </c>
      <c r="H271" s="45">
        <v>237</v>
      </c>
      <c r="I271" s="112">
        <v>0</v>
      </c>
      <c r="J271" s="113">
        <v>0</v>
      </c>
      <c r="K271" s="113">
        <v>0</v>
      </c>
      <c r="L271" s="113">
        <v>0</v>
      </c>
      <c r="M271"/>
    </row>
    <row r="272" spans="1:13" ht="24.75" hidden="1" customHeight="1">
      <c r="A272" s="60">
        <v>3</v>
      </c>
      <c r="B272" s="61">
        <v>2</v>
      </c>
      <c r="C272" s="61">
        <v>1</v>
      </c>
      <c r="D272" s="61">
        <v>7</v>
      </c>
      <c r="E272" s="61">
        <v>1</v>
      </c>
      <c r="F272" s="62">
        <v>2</v>
      </c>
      <c r="G272" s="52" t="s">
        <v>189</v>
      </c>
      <c r="H272" s="45">
        <v>238</v>
      </c>
      <c r="I272" s="113">
        <v>0</v>
      </c>
      <c r="J272" s="113">
        <v>0</v>
      </c>
      <c r="K272" s="113">
        <v>0</v>
      </c>
      <c r="L272" s="113">
        <v>0</v>
      </c>
      <c r="M272"/>
    </row>
    <row r="273" spans="1:13" ht="38.25" hidden="1" customHeight="1">
      <c r="A273" s="60">
        <v>3</v>
      </c>
      <c r="B273" s="61">
        <v>2</v>
      </c>
      <c r="C273" s="61">
        <v>2</v>
      </c>
      <c r="D273" s="94"/>
      <c r="E273" s="94"/>
      <c r="F273" s="95"/>
      <c r="G273" s="52" t="s">
        <v>190</v>
      </c>
      <c r="H273" s="45">
        <v>239</v>
      </c>
      <c r="I273" s="109">
        <f>SUM(I274+I283+I287+I291+I295+I298+I301)</f>
        <v>0</v>
      </c>
      <c r="J273" s="132">
        <f>SUM(J274+J283+J287+J291+J295+J298+J301)</f>
        <v>0</v>
      </c>
      <c r="K273" s="110">
        <f>SUM(K274+K283+K287+K291+K295+K298+K301)</f>
        <v>0</v>
      </c>
      <c r="L273" s="110">
        <f>SUM(L274+L283+L287+L291+L295+L298+L301)</f>
        <v>0</v>
      </c>
      <c r="M273"/>
    </row>
    <row r="274" spans="1:13" hidden="1">
      <c r="A274" s="60">
        <v>3</v>
      </c>
      <c r="B274" s="61">
        <v>2</v>
      </c>
      <c r="C274" s="61">
        <v>2</v>
      </c>
      <c r="D274" s="61">
        <v>1</v>
      </c>
      <c r="E274" s="61"/>
      <c r="F274" s="62"/>
      <c r="G274" s="52" t="s">
        <v>191</v>
      </c>
      <c r="H274" s="45">
        <v>240</v>
      </c>
      <c r="I274" s="109">
        <f>I275</f>
        <v>0</v>
      </c>
      <c r="J274" s="109">
        <f>J275</f>
        <v>0</v>
      </c>
      <c r="K274" s="109">
        <f>K275</f>
        <v>0</v>
      </c>
      <c r="L274" s="109">
        <f>L275</f>
        <v>0</v>
      </c>
    </row>
    <row r="275" spans="1:13" hidden="1">
      <c r="A275" s="59">
        <v>3</v>
      </c>
      <c r="B275" s="60">
        <v>2</v>
      </c>
      <c r="C275" s="61">
        <v>2</v>
      </c>
      <c r="D275" s="61">
        <v>1</v>
      </c>
      <c r="E275" s="61">
        <v>1</v>
      </c>
      <c r="F275" s="62"/>
      <c r="G275" s="52" t="s">
        <v>169</v>
      </c>
      <c r="H275" s="45">
        <v>241</v>
      </c>
      <c r="I275" s="109">
        <f>SUM(I276)</f>
        <v>0</v>
      </c>
      <c r="J275" s="109">
        <f>SUM(J276)</f>
        <v>0</v>
      </c>
      <c r="K275" s="109">
        <f>SUM(K276)</f>
        <v>0</v>
      </c>
      <c r="L275" s="109">
        <f>SUM(L276)</f>
        <v>0</v>
      </c>
    </row>
    <row r="276" spans="1:13" hidden="1">
      <c r="A276" s="59">
        <v>3</v>
      </c>
      <c r="B276" s="60">
        <v>2</v>
      </c>
      <c r="C276" s="61">
        <v>2</v>
      </c>
      <c r="D276" s="61">
        <v>1</v>
      </c>
      <c r="E276" s="61">
        <v>1</v>
      </c>
      <c r="F276" s="62">
        <v>1</v>
      </c>
      <c r="G276" s="52" t="s">
        <v>169</v>
      </c>
      <c r="H276" s="45">
        <v>242</v>
      </c>
      <c r="I276" s="113">
        <v>0</v>
      </c>
      <c r="J276" s="113">
        <v>0</v>
      </c>
      <c r="K276" s="113">
        <v>0</v>
      </c>
      <c r="L276" s="113">
        <v>0</v>
      </c>
    </row>
    <row r="277" spans="1:13" ht="24" hidden="1" customHeight="1">
      <c r="A277" s="59">
        <v>3</v>
      </c>
      <c r="B277" s="60">
        <v>2</v>
      </c>
      <c r="C277" s="61">
        <v>2</v>
      </c>
      <c r="D277" s="61">
        <v>1</v>
      </c>
      <c r="E277" s="61">
        <v>2</v>
      </c>
      <c r="F277" s="62"/>
      <c r="G277" s="52" t="s">
        <v>192</v>
      </c>
      <c r="H277" s="45">
        <v>243</v>
      </c>
      <c r="I277" s="109">
        <f>SUM(I278:I279)</f>
        <v>0</v>
      </c>
      <c r="J277" s="109">
        <f>SUM(J278:J279)</f>
        <v>0</v>
      </c>
      <c r="K277" s="109">
        <f>SUM(K278:K279)</f>
        <v>0</v>
      </c>
      <c r="L277" s="109">
        <f>SUM(L278:L279)</f>
        <v>0</v>
      </c>
      <c r="M277"/>
    </row>
    <row r="278" spans="1:13" ht="24" hidden="1" customHeight="1">
      <c r="A278" s="59">
        <v>3</v>
      </c>
      <c r="B278" s="60">
        <v>2</v>
      </c>
      <c r="C278" s="61">
        <v>2</v>
      </c>
      <c r="D278" s="61">
        <v>1</v>
      </c>
      <c r="E278" s="61">
        <v>2</v>
      </c>
      <c r="F278" s="62">
        <v>1</v>
      </c>
      <c r="G278" s="52" t="s">
        <v>171</v>
      </c>
      <c r="H278" s="45">
        <v>244</v>
      </c>
      <c r="I278" s="113">
        <v>0</v>
      </c>
      <c r="J278" s="112">
        <v>0</v>
      </c>
      <c r="K278" s="113">
        <v>0</v>
      </c>
      <c r="L278" s="113">
        <v>0</v>
      </c>
      <c r="M278"/>
    </row>
    <row r="279" spans="1:13" ht="32.25" hidden="1" customHeight="1">
      <c r="A279" s="59">
        <v>3</v>
      </c>
      <c r="B279" s="60">
        <v>2</v>
      </c>
      <c r="C279" s="61">
        <v>2</v>
      </c>
      <c r="D279" s="61">
        <v>1</v>
      </c>
      <c r="E279" s="61">
        <v>2</v>
      </c>
      <c r="F279" s="62">
        <v>2</v>
      </c>
      <c r="G279" s="52" t="s">
        <v>172</v>
      </c>
      <c r="H279" s="45">
        <v>245</v>
      </c>
      <c r="I279" s="113">
        <v>0</v>
      </c>
      <c r="J279" s="112">
        <v>0</v>
      </c>
      <c r="K279" s="113">
        <v>0</v>
      </c>
      <c r="L279" s="113">
        <v>0</v>
      </c>
      <c r="M279"/>
    </row>
    <row r="280" spans="1:13" ht="27" hidden="1" customHeight="1">
      <c r="A280" s="59">
        <v>3</v>
      </c>
      <c r="B280" s="60">
        <v>2</v>
      </c>
      <c r="C280" s="61">
        <v>2</v>
      </c>
      <c r="D280" s="61">
        <v>1</v>
      </c>
      <c r="E280" s="61">
        <v>3</v>
      </c>
      <c r="F280" s="62"/>
      <c r="G280" s="52" t="s">
        <v>173</v>
      </c>
      <c r="H280" s="45">
        <v>246</v>
      </c>
      <c r="I280" s="109">
        <f>SUM(I281:I282)</f>
        <v>0</v>
      </c>
      <c r="J280" s="109">
        <f>SUM(J281:J282)</f>
        <v>0</v>
      </c>
      <c r="K280" s="109">
        <f>SUM(K281:K282)</f>
        <v>0</v>
      </c>
      <c r="L280" s="109">
        <f>SUM(L281:L282)</f>
        <v>0</v>
      </c>
      <c r="M280"/>
    </row>
    <row r="281" spans="1:13" ht="27.75" hidden="1" customHeight="1">
      <c r="A281" s="59">
        <v>3</v>
      </c>
      <c r="B281" s="60">
        <v>2</v>
      </c>
      <c r="C281" s="61">
        <v>2</v>
      </c>
      <c r="D281" s="61">
        <v>1</v>
      </c>
      <c r="E281" s="61">
        <v>3</v>
      </c>
      <c r="F281" s="62">
        <v>1</v>
      </c>
      <c r="G281" s="52" t="s">
        <v>174</v>
      </c>
      <c r="H281" s="45">
        <v>247</v>
      </c>
      <c r="I281" s="113">
        <v>0</v>
      </c>
      <c r="J281" s="112">
        <v>0</v>
      </c>
      <c r="K281" s="113">
        <v>0</v>
      </c>
      <c r="L281" s="113">
        <v>0</v>
      </c>
      <c r="M281"/>
    </row>
    <row r="282" spans="1:13" ht="27" hidden="1" customHeight="1">
      <c r="A282" s="59">
        <v>3</v>
      </c>
      <c r="B282" s="60">
        <v>2</v>
      </c>
      <c r="C282" s="61">
        <v>2</v>
      </c>
      <c r="D282" s="61">
        <v>1</v>
      </c>
      <c r="E282" s="61">
        <v>3</v>
      </c>
      <c r="F282" s="62">
        <v>2</v>
      </c>
      <c r="G282" s="52" t="s">
        <v>193</v>
      </c>
      <c r="H282" s="45">
        <v>248</v>
      </c>
      <c r="I282" s="113">
        <v>0</v>
      </c>
      <c r="J282" s="112">
        <v>0</v>
      </c>
      <c r="K282" s="113">
        <v>0</v>
      </c>
      <c r="L282" s="113">
        <v>0</v>
      </c>
      <c r="M282"/>
    </row>
    <row r="283" spans="1:13" ht="25.5" hidden="1" customHeight="1">
      <c r="A283" s="59">
        <v>3</v>
      </c>
      <c r="B283" s="60">
        <v>2</v>
      </c>
      <c r="C283" s="61">
        <v>2</v>
      </c>
      <c r="D283" s="61">
        <v>2</v>
      </c>
      <c r="E283" s="61"/>
      <c r="F283" s="62"/>
      <c r="G283" s="52" t="s">
        <v>194</v>
      </c>
      <c r="H283" s="45">
        <v>249</v>
      </c>
      <c r="I283" s="109">
        <f>I284</f>
        <v>0</v>
      </c>
      <c r="J283" s="110">
        <f>J284</f>
        <v>0</v>
      </c>
      <c r="K283" s="109">
        <f>K284</f>
        <v>0</v>
      </c>
      <c r="L283" s="110">
        <f>L284</f>
        <v>0</v>
      </c>
      <c r="M283"/>
    </row>
    <row r="284" spans="1:13" ht="32.25" hidden="1" customHeight="1">
      <c r="A284" s="60">
        <v>3</v>
      </c>
      <c r="B284" s="61">
        <v>2</v>
      </c>
      <c r="C284" s="48">
        <v>2</v>
      </c>
      <c r="D284" s="48">
        <v>2</v>
      </c>
      <c r="E284" s="48">
        <v>1</v>
      </c>
      <c r="F284" s="50"/>
      <c r="G284" s="52" t="s">
        <v>194</v>
      </c>
      <c r="H284" s="45">
        <v>250</v>
      </c>
      <c r="I284" s="118">
        <f>SUM(I285:I286)</f>
        <v>0</v>
      </c>
      <c r="J284" s="119">
        <f>SUM(J285:J286)</f>
        <v>0</v>
      </c>
      <c r="K284" s="120">
        <f>SUM(K285:K286)</f>
        <v>0</v>
      </c>
      <c r="L284" s="120">
        <f>SUM(L285:L286)</f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2</v>
      </c>
      <c r="E285" s="61">
        <v>1</v>
      </c>
      <c r="F285" s="62">
        <v>1</v>
      </c>
      <c r="G285" s="52" t="s">
        <v>195</v>
      </c>
      <c r="H285" s="45">
        <v>251</v>
      </c>
      <c r="I285" s="113">
        <v>0</v>
      </c>
      <c r="J285" s="113">
        <v>0</v>
      </c>
      <c r="K285" s="113">
        <v>0</v>
      </c>
      <c r="L285" s="113">
        <v>0</v>
      </c>
      <c r="M285"/>
    </row>
    <row r="286" spans="1:13" ht="25.5" hidden="1" customHeight="1">
      <c r="A286" s="60">
        <v>3</v>
      </c>
      <c r="B286" s="61">
        <v>2</v>
      </c>
      <c r="C286" s="61">
        <v>2</v>
      </c>
      <c r="D286" s="61">
        <v>2</v>
      </c>
      <c r="E286" s="61">
        <v>1</v>
      </c>
      <c r="F286" s="62">
        <v>2</v>
      </c>
      <c r="G286" s="59" t="s">
        <v>196</v>
      </c>
      <c r="H286" s="45">
        <v>252</v>
      </c>
      <c r="I286" s="113">
        <v>0</v>
      </c>
      <c r="J286" s="113">
        <v>0</v>
      </c>
      <c r="K286" s="113">
        <v>0</v>
      </c>
      <c r="L286" s="113">
        <v>0</v>
      </c>
      <c r="M286"/>
    </row>
    <row r="287" spans="1:13" ht="25.5" hidden="1" customHeight="1">
      <c r="A287" s="60">
        <v>3</v>
      </c>
      <c r="B287" s="61">
        <v>2</v>
      </c>
      <c r="C287" s="61">
        <v>2</v>
      </c>
      <c r="D287" s="61">
        <v>3</v>
      </c>
      <c r="E287" s="61"/>
      <c r="F287" s="62"/>
      <c r="G287" s="52" t="s">
        <v>197</v>
      </c>
      <c r="H287" s="45">
        <v>253</v>
      </c>
      <c r="I287" s="109">
        <f>I288</f>
        <v>0</v>
      </c>
      <c r="J287" s="132">
        <f>J288</f>
        <v>0</v>
      </c>
      <c r="K287" s="110">
        <f>K288</f>
        <v>0</v>
      </c>
      <c r="L287" s="110">
        <f>L288</f>
        <v>0</v>
      </c>
      <c r="M287"/>
    </row>
    <row r="288" spans="1:13" ht="30" hidden="1" customHeight="1">
      <c r="A288" s="49">
        <v>3</v>
      </c>
      <c r="B288" s="61">
        <v>2</v>
      </c>
      <c r="C288" s="61">
        <v>2</v>
      </c>
      <c r="D288" s="61">
        <v>3</v>
      </c>
      <c r="E288" s="61">
        <v>1</v>
      </c>
      <c r="F288" s="62"/>
      <c r="G288" s="52" t="s">
        <v>197</v>
      </c>
      <c r="H288" s="45">
        <v>254</v>
      </c>
      <c r="I288" s="109">
        <f>I289+I290</f>
        <v>0</v>
      </c>
      <c r="J288" s="109">
        <f>J289+J290</f>
        <v>0</v>
      </c>
      <c r="K288" s="109">
        <f>K289+K290</f>
        <v>0</v>
      </c>
      <c r="L288" s="109">
        <f>L289+L290</f>
        <v>0</v>
      </c>
      <c r="M288"/>
    </row>
    <row r="289" spans="1:13" ht="31.5" hidden="1" customHeight="1">
      <c r="A289" s="49">
        <v>3</v>
      </c>
      <c r="B289" s="61">
        <v>2</v>
      </c>
      <c r="C289" s="61">
        <v>2</v>
      </c>
      <c r="D289" s="61">
        <v>3</v>
      </c>
      <c r="E289" s="61">
        <v>1</v>
      </c>
      <c r="F289" s="62">
        <v>1</v>
      </c>
      <c r="G289" s="52" t="s">
        <v>198</v>
      </c>
      <c r="H289" s="45">
        <v>255</v>
      </c>
      <c r="I289" s="113">
        <v>0</v>
      </c>
      <c r="J289" s="113">
        <v>0</v>
      </c>
      <c r="K289" s="113">
        <v>0</v>
      </c>
      <c r="L289" s="113">
        <v>0</v>
      </c>
      <c r="M289"/>
    </row>
    <row r="290" spans="1:13" ht="25.5" hidden="1" customHeight="1">
      <c r="A290" s="49">
        <v>3</v>
      </c>
      <c r="B290" s="61">
        <v>2</v>
      </c>
      <c r="C290" s="61">
        <v>2</v>
      </c>
      <c r="D290" s="61">
        <v>3</v>
      </c>
      <c r="E290" s="61">
        <v>1</v>
      </c>
      <c r="F290" s="62">
        <v>2</v>
      </c>
      <c r="G290" s="52" t="s">
        <v>199</v>
      </c>
      <c r="H290" s="45">
        <v>256</v>
      </c>
      <c r="I290" s="113">
        <v>0</v>
      </c>
      <c r="J290" s="113">
        <v>0</v>
      </c>
      <c r="K290" s="113">
        <v>0</v>
      </c>
      <c r="L290" s="113">
        <v>0</v>
      </c>
      <c r="M290"/>
    </row>
    <row r="291" spans="1:13" ht="27" hidden="1" customHeight="1">
      <c r="A291" s="60">
        <v>3</v>
      </c>
      <c r="B291" s="61">
        <v>2</v>
      </c>
      <c r="C291" s="61">
        <v>2</v>
      </c>
      <c r="D291" s="61">
        <v>4</v>
      </c>
      <c r="E291" s="61"/>
      <c r="F291" s="62"/>
      <c r="G291" s="52" t="s">
        <v>200</v>
      </c>
      <c r="H291" s="45">
        <v>257</v>
      </c>
      <c r="I291" s="109">
        <f>I292</f>
        <v>0</v>
      </c>
      <c r="J291" s="132">
        <f>J292</f>
        <v>0</v>
      </c>
      <c r="K291" s="110">
        <f>K292</f>
        <v>0</v>
      </c>
      <c r="L291" s="110">
        <f>L292</f>
        <v>0</v>
      </c>
      <c r="M291"/>
    </row>
    <row r="292" spans="1:13" hidden="1">
      <c r="A292" s="60">
        <v>3</v>
      </c>
      <c r="B292" s="61">
        <v>2</v>
      </c>
      <c r="C292" s="61">
        <v>2</v>
      </c>
      <c r="D292" s="61">
        <v>4</v>
      </c>
      <c r="E292" s="61">
        <v>1</v>
      </c>
      <c r="F292" s="62"/>
      <c r="G292" s="52" t="s">
        <v>200</v>
      </c>
      <c r="H292" s="45">
        <v>258</v>
      </c>
      <c r="I292" s="109">
        <f>SUM(I293:I294)</f>
        <v>0</v>
      </c>
      <c r="J292" s="132">
        <f>SUM(J293:J294)</f>
        <v>0</v>
      </c>
      <c r="K292" s="110">
        <f>SUM(K293:K294)</f>
        <v>0</v>
      </c>
      <c r="L292" s="110">
        <f>SUM(L293:L294)</f>
        <v>0</v>
      </c>
    </row>
    <row r="293" spans="1:13" ht="30.75" hidden="1" customHeight="1">
      <c r="A293" s="60">
        <v>3</v>
      </c>
      <c r="B293" s="61">
        <v>2</v>
      </c>
      <c r="C293" s="61">
        <v>2</v>
      </c>
      <c r="D293" s="61">
        <v>4</v>
      </c>
      <c r="E293" s="61">
        <v>1</v>
      </c>
      <c r="F293" s="62">
        <v>1</v>
      </c>
      <c r="G293" s="52" t="s">
        <v>201</v>
      </c>
      <c r="H293" s="45">
        <v>259</v>
      </c>
      <c r="I293" s="113">
        <v>0</v>
      </c>
      <c r="J293" s="113">
        <v>0</v>
      </c>
      <c r="K293" s="113">
        <v>0</v>
      </c>
      <c r="L293" s="113">
        <v>0</v>
      </c>
      <c r="M293"/>
    </row>
    <row r="294" spans="1:13" ht="27.75" hidden="1" customHeight="1">
      <c r="A294" s="49">
        <v>3</v>
      </c>
      <c r="B294" s="48">
        <v>2</v>
      </c>
      <c r="C294" s="48">
        <v>2</v>
      </c>
      <c r="D294" s="48">
        <v>4</v>
      </c>
      <c r="E294" s="48">
        <v>1</v>
      </c>
      <c r="F294" s="50">
        <v>2</v>
      </c>
      <c r="G294" s="59" t="s">
        <v>202</v>
      </c>
      <c r="H294" s="45">
        <v>260</v>
      </c>
      <c r="I294" s="113">
        <v>0</v>
      </c>
      <c r="J294" s="113">
        <v>0</v>
      </c>
      <c r="K294" s="113">
        <v>0</v>
      </c>
      <c r="L294" s="113">
        <v>0</v>
      </c>
      <c r="M294"/>
    </row>
    <row r="295" spans="1:13" ht="28.5" hidden="1" customHeight="1">
      <c r="A295" s="60">
        <v>3</v>
      </c>
      <c r="B295" s="61">
        <v>2</v>
      </c>
      <c r="C295" s="61">
        <v>2</v>
      </c>
      <c r="D295" s="61">
        <v>5</v>
      </c>
      <c r="E295" s="61"/>
      <c r="F295" s="62"/>
      <c r="G295" s="52" t="s">
        <v>203</v>
      </c>
      <c r="H295" s="45">
        <v>261</v>
      </c>
      <c r="I295" s="109">
        <f t="shared" ref="I295:L296" si="28">I296</f>
        <v>0</v>
      </c>
      <c r="J295" s="132">
        <f t="shared" si="28"/>
        <v>0</v>
      </c>
      <c r="K295" s="110">
        <f t="shared" si="28"/>
        <v>0</v>
      </c>
      <c r="L295" s="110">
        <f t="shared" si="28"/>
        <v>0</v>
      </c>
      <c r="M295"/>
    </row>
    <row r="296" spans="1:13" ht="26.25" hidden="1" customHeight="1">
      <c r="A296" s="60">
        <v>3</v>
      </c>
      <c r="B296" s="61">
        <v>2</v>
      </c>
      <c r="C296" s="61">
        <v>2</v>
      </c>
      <c r="D296" s="61">
        <v>5</v>
      </c>
      <c r="E296" s="61">
        <v>1</v>
      </c>
      <c r="F296" s="62"/>
      <c r="G296" s="52" t="s">
        <v>203</v>
      </c>
      <c r="H296" s="45">
        <v>262</v>
      </c>
      <c r="I296" s="109">
        <f t="shared" si="28"/>
        <v>0</v>
      </c>
      <c r="J296" s="132">
        <f t="shared" si="28"/>
        <v>0</v>
      </c>
      <c r="K296" s="110">
        <f t="shared" si="28"/>
        <v>0</v>
      </c>
      <c r="L296" s="110">
        <f t="shared" si="28"/>
        <v>0</v>
      </c>
      <c r="M296"/>
    </row>
    <row r="297" spans="1:13" ht="26.25" hidden="1" customHeight="1">
      <c r="A297" s="60">
        <v>3</v>
      </c>
      <c r="B297" s="61">
        <v>2</v>
      </c>
      <c r="C297" s="61">
        <v>2</v>
      </c>
      <c r="D297" s="61">
        <v>5</v>
      </c>
      <c r="E297" s="61">
        <v>1</v>
      </c>
      <c r="F297" s="62">
        <v>1</v>
      </c>
      <c r="G297" s="52" t="s">
        <v>203</v>
      </c>
      <c r="H297" s="45">
        <v>263</v>
      </c>
      <c r="I297" s="113">
        <v>0</v>
      </c>
      <c r="J297" s="113">
        <v>0</v>
      </c>
      <c r="K297" s="113">
        <v>0</v>
      </c>
      <c r="L297" s="113">
        <v>0</v>
      </c>
      <c r="M297"/>
    </row>
    <row r="298" spans="1:13" ht="26.25" hidden="1" customHeight="1">
      <c r="A298" s="60">
        <v>3</v>
      </c>
      <c r="B298" s="61">
        <v>2</v>
      </c>
      <c r="C298" s="61">
        <v>2</v>
      </c>
      <c r="D298" s="61">
        <v>6</v>
      </c>
      <c r="E298" s="61"/>
      <c r="F298" s="62"/>
      <c r="G298" s="52" t="s">
        <v>186</v>
      </c>
      <c r="H298" s="45">
        <v>264</v>
      </c>
      <c r="I298" s="109">
        <f t="shared" ref="I298:L299" si="29">I299</f>
        <v>0</v>
      </c>
      <c r="J298" s="135">
        <f t="shared" si="29"/>
        <v>0</v>
      </c>
      <c r="K298" s="110">
        <f t="shared" si="29"/>
        <v>0</v>
      </c>
      <c r="L298" s="110">
        <f t="shared" si="29"/>
        <v>0</v>
      </c>
      <c r="M298"/>
    </row>
    <row r="299" spans="1:13" ht="30" hidden="1" customHeight="1">
      <c r="A299" s="60">
        <v>3</v>
      </c>
      <c r="B299" s="61">
        <v>2</v>
      </c>
      <c r="C299" s="61">
        <v>2</v>
      </c>
      <c r="D299" s="61">
        <v>6</v>
      </c>
      <c r="E299" s="61">
        <v>1</v>
      </c>
      <c r="F299" s="62"/>
      <c r="G299" s="52" t="s">
        <v>186</v>
      </c>
      <c r="H299" s="45">
        <v>265</v>
      </c>
      <c r="I299" s="109">
        <f t="shared" si="29"/>
        <v>0</v>
      </c>
      <c r="J299" s="135">
        <f t="shared" si="29"/>
        <v>0</v>
      </c>
      <c r="K299" s="110">
        <f t="shared" si="29"/>
        <v>0</v>
      </c>
      <c r="L299" s="110">
        <f t="shared" si="29"/>
        <v>0</v>
      </c>
      <c r="M299"/>
    </row>
    <row r="300" spans="1:13" ht="24.75" hidden="1" customHeight="1">
      <c r="A300" s="60">
        <v>3</v>
      </c>
      <c r="B300" s="85">
        <v>2</v>
      </c>
      <c r="C300" s="85">
        <v>2</v>
      </c>
      <c r="D300" s="61">
        <v>6</v>
      </c>
      <c r="E300" s="85">
        <v>1</v>
      </c>
      <c r="F300" s="86">
        <v>1</v>
      </c>
      <c r="G300" s="78" t="s">
        <v>186</v>
      </c>
      <c r="H300" s="45">
        <v>266</v>
      </c>
      <c r="I300" s="113">
        <v>0</v>
      </c>
      <c r="J300" s="113">
        <v>0</v>
      </c>
      <c r="K300" s="113">
        <v>0</v>
      </c>
      <c r="L300" s="113">
        <v>0</v>
      </c>
      <c r="M300"/>
    </row>
    <row r="301" spans="1:13" ht="29.25" hidden="1" customHeight="1">
      <c r="A301" s="59">
        <v>3</v>
      </c>
      <c r="B301" s="60">
        <v>2</v>
      </c>
      <c r="C301" s="61">
        <v>2</v>
      </c>
      <c r="D301" s="61">
        <v>7</v>
      </c>
      <c r="E301" s="61"/>
      <c r="F301" s="62"/>
      <c r="G301" s="52" t="s">
        <v>187</v>
      </c>
      <c r="H301" s="45">
        <v>267</v>
      </c>
      <c r="I301" s="109">
        <f>I302</f>
        <v>0</v>
      </c>
      <c r="J301" s="135">
        <f>J302</f>
        <v>0</v>
      </c>
      <c r="K301" s="110">
        <f>K302</f>
        <v>0</v>
      </c>
      <c r="L301" s="110">
        <f>L302</f>
        <v>0</v>
      </c>
      <c r="M301"/>
    </row>
    <row r="302" spans="1:13" ht="26.25" hidden="1" customHeight="1">
      <c r="A302" s="59">
        <v>3</v>
      </c>
      <c r="B302" s="60">
        <v>2</v>
      </c>
      <c r="C302" s="61">
        <v>2</v>
      </c>
      <c r="D302" s="61">
        <v>7</v>
      </c>
      <c r="E302" s="61">
        <v>1</v>
      </c>
      <c r="F302" s="62"/>
      <c r="G302" s="52" t="s">
        <v>187</v>
      </c>
      <c r="H302" s="45">
        <v>268</v>
      </c>
      <c r="I302" s="109">
        <f>I303+I304</f>
        <v>0</v>
      </c>
      <c r="J302" s="109">
        <f>J303+J304</f>
        <v>0</v>
      </c>
      <c r="K302" s="109">
        <f>K303+K304</f>
        <v>0</v>
      </c>
      <c r="L302" s="109">
        <f>L303+L304</f>
        <v>0</v>
      </c>
      <c r="M302"/>
    </row>
    <row r="303" spans="1:13" ht="27.75" hidden="1" customHeight="1">
      <c r="A303" s="59">
        <v>3</v>
      </c>
      <c r="B303" s="60">
        <v>2</v>
      </c>
      <c r="C303" s="60">
        <v>2</v>
      </c>
      <c r="D303" s="61">
        <v>7</v>
      </c>
      <c r="E303" s="61">
        <v>1</v>
      </c>
      <c r="F303" s="62">
        <v>1</v>
      </c>
      <c r="G303" s="52" t="s">
        <v>188</v>
      </c>
      <c r="H303" s="45">
        <v>269</v>
      </c>
      <c r="I303" s="113">
        <v>0</v>
      </c>
      <c r="J303" s="113">
        <v>0</v>
      </c>
      <c r="K303" s="113">
        <v>0</v>
      </c>
      <c r="L303" s="113">
        <v>0</v>
      </c>
      <c r="M303"/>
    </row>
    <row r="304" spans="1:13" ht="25.5" hidden="1" customHeight="1">
      <c r="A304" s="59">
        <v>3</v>
      </c>
      <c r="B304" s="60">
        <v>2</v>
      </c>
      <c r="C304" s="60">
        <v>2</v>
      </c>
      <c r="D304" s="61">
        <v>7</v>
      </c>
      <c r="E304" s="61">
        <v>1</v>
      </c>
      <c r="F304" s="62">
        <v>2</v>
      </c>
      <c r="G304" s="52" t="s">
        <v>189</v>
      </c>
      <c r="H304" s="45">
        <v>270</v>
      </c>
      <c r="I304" s="113">
        <v>0</v>
      </c>
      <c r="J304" s="113">
        <v>0</v>
      </c>
      <c r="K304" s="113">
        <v>0</v>
      </c>
      <c r="L304" s="113">
        <v>0</v>
      </c>
      <c r="M304"/>
    </row>
    <row r="305" spans="1:13" ht="30" hidden="1" customHeight="1">
      <c r="A305" s="54">
        <v>3</v>
      </c>
      <c r="B305" s="54">
        <v>3</v>
      </c>
      <c r="C305" s="41"/>
      <c r="D305" s="42"/>
      <c r="E305" s="42"/>
      <c r="F305" s="44"/>
      <c r="G305" s="43" t="s">
        <v>204</v>
      </c>
      <c r="H305" s="45">
        <v>271</v>
      </c>
      <c r="I305" s="109">
        <f>SUM(I306+I338)</f>
        <v>0</v>
      </c>
      <c r="J305" s="135">
        <f>SUM(J306+J338)</f>
        <v>0</v>
      </c>
      <c r="K305" s="110">
        <f>SUM(K306+K338)</f>
        <v>0</v>
      </c>
      <c r="L305" s="110">
        <f>SUM(L306+L338)</f>
        <v>0</v>
      </c>
      <c r="M305"/>
    </row>
    <row r="306" spans="1:13" ht="40.5" hidden="1" customHeight="1">
      <c r="A306" s="59">
        <v>3</v>
      </c>
      <c r="B306" s="59">
        <v>3</v>
      </c>
      <c r="C306" s="60">
        <v>1</v>
      </c>
      <c r="D306" s="61"/>
      <c r="E306" s="61"/>
      <c r="F306" s="62"/>
      <c r="G306" s="52" t="s">
        <v>205</v>
      </c>
      <c r="H306" s="45">
        <v>272</v>
      </c>
      <c r="I306" s="109">
        <f>SUM(I307+I316+I320+I324+I328+I331+I334)</f>
        <v>0</v>
      </c>
      <c r="J306" s="135">
        <f>SUM(J307+J316+J320+J324+J328+J331+J334)</f>
        <v>0</v>
      </c>
      <c r="K306" s="110">
        <f>SUM(K307+K316+K320+K324+K328+K331+K334)</f>
        <v>0</v>
      </c>
      <c r="L306" s="110">
        <f>SUM(L307+L316+L320+L324+L328+L331+L334)</f>
        <v>0</v>
      </c>
      <c r="M306"/>
    </row>
    <row r="307" spans="1:13" ht="29.25" hidden="1" customHeight="1">
      <c r="A307" s="59">
        <v>3</v>
      </c>
      <c r="B307" s="59">
        <v>3</v>
      </c>
      <c r="C307" s="60">
        <v>1</v>
      </c>
      <c r="D307" s="61">
        <v>1</v>
      </c>
      <c r="E307" s="61"/>
      <c r="F307" s="62"/>
      <c r="G307" s="52" t="s">
        <v>191</v>
      </c>
      <c r="H307" s="45">
        <v>273</v>
      </c>
      <c r="I307" s="109">
        <f>SUM(I308+I310+I313)</f>
        <v>0</v>
      </c>
      <c r="J307" s="109">
        <f>SUM(J308+J310+J313)</f>
        <v>0</v>
      </c>
      <c r="K307" s="109">
        <f>SUM(K308+K310+K313)</f>
        <v>0</v>
      </c>
      <c r="L307" s="109">
        <f>SUM(L308+L310+L313)</f>
        <v>0</v>
      </c>
      <c r="M307"/>
    </row>
    <row r="308" spans="1:13" ht="27" hidden="1" customHeight="1">
      <c r="A308" s="59">
        <v>3</v>
      </c>
      <c r="B308" s="59">
        <v>3</v>
      </c>
      <c r="C308" s="60">
        <v>1</v>
      </c>
      <c r="D308" s="61">
        <v>1</v>
      </c>
      <c r="E308" s="61">
        <v>1</v>
      </c>
      <c r="F308" s="62"/>
      <c r="G308" s="52" t="s">
        <v>169</v>
      </c>
      <c r="H308" s="45">
        <v>274</v>
      </c>
      <c r="I308" s="109">
        <f>SUM(I309:I309)</f>
        <v>0</v>
      </c>
      <c r="J308" s="135">
        <f>SUM(J309:J309)</f>
        <v>0</v>
      </c>
      <c r="K308" s="110">
        <f>SUM(K309:K309)</f>
        <v>0</v>
      </c>
      <c r="L308" s="110">
        <f>SUM(L309:L309)</f>
        <v>0</v>
      </c>
      <c r="M308"/>
    </row>
    <row r="309" spans="1:13" ht="28.5" hidden="1" customHeight="1">
      <c r="A309" s="59">
        <v>3</v>
      </c>
      <c r="B309" s="59">
        <v>3</v>
      </c>
      <c r="C309" s="60">
        <v>1</v>
      </c>
      <c r="D309" s="61">
        <v>1</v>
      </c>
      <c r="E309" s="61">
        <v>1</v>
      </c>
      <c r="F309" s="62">
        <v>1</v>
      </c>
      <c r="G309" s="52" t="s">
        <v>169</v>
      </c>
      <c r="H309" s="45">
        <v>275</v>
      </c>
      <c r="I309" s="113">
        <v>0</v>
      </c>
      <c r="J309" s="113">
        <v>0</v>
      </c>
      <c r="K309" s="113">
        <v>0</v>
      </c>
      <c r="L309" s="113">
        <v>0</v>
      </c>
      <c r="M309"/>
    </row>
    <row r="310" spans="1:13" ht="31.5" hidden="1" customHeight="1">
      <c r="A310" s="59">
        <v>3</v>
      </c>
      <c r="B310" s="59">
        <v>3</v>
      </c>
      <c r="C310" s="60">
        <v>1</v>
      </c>
      <c r="D310" s="61">
        <v>1</v>
      </c>
      <c r="E310" s="61">
        <v>2</v>
      </c>
      <c r="F310" s="62"/>
      <c r="G310" s="52" t="s">
        <v>192</v>
      </c>
      <c r="H310" s="45">
        <v>276</v>
      </c>
      <c r="I310" s="109">
        <f>SUM(I311:I312)</f>
        <v>0</v>
      </c>
      <c r="J310" s="109">
        <f>SUM(J311:J312)</f>
        <v>0</v>
      </c>
      <c r="K310" s="109">
        <f>SUM(K311:K312)</f>
        <v>0</v>
      </c>
      <c r="L310" s="109">
        <f>SUM(L311:L312)</f>
        <v>0</v>
      </c>
      <c r="M310"/>
    </row>
    <row r="311" spans="1:13" ht="25.5" hidden="1" customHeight="1">
      <c r="A311" s="59">
        <v>3</v>
      </c>
      <c r="B311" s="59">
        <v>3</v>
      </c>
      <c r="C311" s="60">
        <v>1</v>
      </c>
      <c r="D311" s="61">
        <v>1</v>
      </c>
      <c r="E311" s="61">
        <v>2</v>
      </c>
      <c r="F311" s="62">
        <v>1</v>
      </c>
      <c r="G311" s="52" t="s">
        <v>171</v>
      </c>
      <c r="H311" s="45">
        <v>277</v>
      </c>
      <c r="I311" s="113">
        <v>0</v>
      </c>
      <c r="J311" s="113">
        <v>0</v>
      </c>
      <c r="K311" s="113">
        <v>0</v>
      </c>
      <c r="L311" s="113">
        <v>0</v>
      </c>
      <c r="M311"/>
    </row>
    <row r="312" spans="1:13" ht="29.25" hidden="1" customHeight="1">
      <c r="A312" s="59">
        <v>3</v>
      </c>
      <c r="B312" s="59">
        <v>3</v>
      </c>
      <c r="C312" s="60">
        <v>1</v>
      </c>
      <c r="D312" s="61">
        <v>1</v>
      </c>
      <c r="E312" s="61">
        <v>2</v>
      </c>
      <c r="F312" s="62">
        <v>2</v>
      </c>
      <c r="G312" s="52" t="s">
        <v>172</v>
      </c>
      <c r="H312" s="45">
        <v>278</v>
      </c>
      <c r="I312" s="113">
        <v>0</v>
      </c>
      <c r="J312" s="113">
        <v>0</v>
      </c>
      <c r="K312" s="113">
        <v>0</v>
      </c>
      <c r="L312" s="113">
        <v>0</v>
      </c>
      <c r="M312"/>
    </row>
    <row r="313" spans="1:13" ht="28.5" hidden="1" customHeight="1">
      <c r="A313" s="59">
        <v>3</v>
      </c>
      <c r="B313" s="59">
        <v>3</v>
      </c>
      <c r="C313" s="60">
        <v>1</v>
      </c>
      <c r="D313" s="61">
        <v>1</v>
      </c>
      <c r="E313" s="61">
        <v>3</v>
      </c>
      <c r="F313" s="62"/>
      <c r="G313" s="52" t="s">
        <v>173</v>
      </c>
      <c r="H313" s="45">
        <v>279</v>
      </c>
      <c r="I313" s="109">
        <f>SUM(I314:I315)</f>
        <v>0</v>
      </c>
      <c r="J313" s="109">
        <f>SUM(J314:J315)</f>
        <v>0</v>
      </c>
      <c r="K313" s="109">
        <f>SUM(K314:K315)</f>
        <v>0</v>
      </c>
      <c r="L313" s="109">
        <f>SUM(L314:L315)</f>
        <v>0</v>
      </c>
      <c r="M313"/>
    </row>
    <row r="314" spans="1:13" ht="24.75" hidden="1" customHeight="1">
      <c r="A314" s="59">
        <v>3</v>
      </c>
      <c r="B314" s="59">
        <v>3</v>
      </c>
      <c r="C314" s="60">
        <v>1</v>
      </c>
      <c r="D314" s="61">
        <v>1</v>
      </c>
      <c r="E314" s="61">
        <v>3</v>
      </c>
      <c r="F314" s="62">
        <v>1</v>
      </c>
      <c r="G314" s="52" t="s">
        <v>174</v>
      </c>
      <c r="H314" s="45">
        <v>280</v>
      </c>
      <c r="I314" s="113">
        <v>0</v>
      </c>
      <c r="J314" s="113">
        <v>0</v>
      </c>
      <c r="K314" s="113">
        <v>0</v>
      </c>
      <c r="L314" s="113">
        <v>0</v>
      </c>
      <c r="M314"/>
    </row>
    <row r="315" spans="1:13" ht="22.5" hidden="1" customHeight="1">
      <c r="A315" s="59">
        <v>3</v>
      </c>
      <c r="B315" s="59">
        <v>3</v>
      </c>
      <c r="C315" s="60">
        <v>1</v>
      </c>
      <c r="D315" s="61">
        <v>1</v>
      </c>
      <c r="E315" s="61">
        <v>3</v>
      </c>
      <c r="F315" s="62">
        <v>2</v>
      </c>
      <c r="G315" s="52" t="s">
        <v>193</v>
      </c>
      <c r="H315" s="45">
        <v>281</v>
      </c>
      <c r="I315" s="113">
        <v>0</v>
      </c>
      <c r="J315" s="113">
        <v>0</v>
      </c>
      <c r="K315" s="113">
        <v>0</v>
      </c>
      <c r="L315" s="113">
        <v>0</v>
      </c>
      <c r="M315"/>
    </row>
    <row r="316" spans="1:13" hidden="1">
      <c r="A316" s="67">
        <v>3</v>
      </c>
      <c r="B316" s="49">
        <v>3</v>
      </c>
      <c r="C316" s="60">
        <v>1</v>
      </c>
      <c r="D316" s="61">
        <v>2</v>
      </c>
      <c r="E316" s="61"/>
      <c r="F316" s="62"/>
      <c r="G316" s="52" t="s">
        <v>206</v>
      </c>
      <c r="H316" s="45">
        <v>282</v>
      </c>
      <c r="I316" s="109">
        <f>I317</f>
        <v>0</v>
      </c>
      <c r="J316" s="135">
        <f>J317</f>
        <v>0</v>
      </c>
      <c r="K316" s="110">
        <f>K317</f>
        <v>0</v>
      </c>
      <c r="L316" s="110">
        <f>L317</f>
        <v>0</v>
      </c>
    </row>
    <row r="317" spans="1:13" ht="26.25" hidden="1" customHeight="1">
      <c r="A317" s="67">
        <v>3</v>
      </c>
      <c r="B317" s="67">
        <v>3</v>
      </c>
      <c r="C317" s="49">
        <v>1</v>
      </c>
      <c r="D317" s="48">
        <v>2</v>
      </c>
      <c r="E317" s="48">
        <v>1</v>
      </c>
      <c r="F317" s="50"/>
      <c r="G317" s="52" t="s">
        <v>206</v>
      </c>
      <c r="H317" s="45">
        <v>283</v>
      </c>
      <c r="I317" s="118">
        <f>SUM(I318:I319)</f>
        <v>0</v>
      </c>
      <c r="J317" s="136">
        <f>SUM(J318:J319)</f>
        <v>0</v>
      </c>
      <c r="K317" s="120">
        <f>SUM(K318:K319)</f>
        <v>0</v>
      </c>
      <c r="L317" s="120">
        <f>SUM(L318:L319)</f>
        <v>0</v>
      </c>
      <c r="M317"/>
    </row>
    <row r="318" spans="1:13" ht="25.5" hidden="1" customHeight="1">
      <c r="A318" s="59">
        <v>3</v>
      </c>
      <c r="B318" s="59">
        <v>3</v>
      </c>
      <c r="C318" s="60">
        <v>1</v>
      </c>
      <c r="D318" s="61">
        <v>2</v>
      </c>
      <c r="E318" s="61">
        <v>1</v>
      </c>
      <c r="F318" s="62">
        <v>1</v>
      </c>
      <c r="G318" s="52" t="s">
        <v>207</v>
      </c>
      <c r="H318" s="45">
        <v>284</v>
      </c>
      <c r="I318" s="113">
        <v>0</v>
      </c>
      <c r="J318" s="113">
        <v>0</v>
      </c>
      <c r="K318" s="113">
        <v>0</v>
      </c>
      <c r="L318" s="113">
        <v>0</v>
      </c>
      <c r="M318"/>
    </row>
    <row r="319" spans="1:13" ht="24" hidden="1" customHeight="1">
      <c r="A319" s="73">
        <v>3</v>
      </c>
      <c r="B319" s="82">
        <v>3</v>
      </c>
      <c r="C319" s="84">
        <v>1</v>
      </c>
      <c r="D319" s="85">
        <v>2</v>
      </c>
      <c r="E319" s="85">
        <v>1</v>
      </c>
      <c r="F319" s="86">
        <v>2</v>
      </c>
      <c r="G319" s="78" t="s">
        <v>208</v>
      </c>
      <c r="H319" s="45">
        <v>285</v>
      </c>
      <c r="I319" s="113">
        <v>0</v>
      </c>
      <c r="J319" s="113">
        <v>0</v>
      </c>
      <c r="K319" s="113">
        <v>0</v>
      </c>
      <c r="L319" s="113">
        <v>0</v>
      </c>
      <c r="M319"/>
    </row>
    <row r="320" spans="1:13" ht="27.75" hidden="1" customHeight="1">
      <c r="A320" s="60">
        <v>3</v>
      </c>
      <c r="B320" s="52">
        <v>3</v>
      </c>
      <c r="C320" s="60">
        <v>1</v>
      </c>
      <c r="D320" s="61">
        <v>3</v>
      </c>
      <c r="E320" s="61"/>
      <c r="F320" s="62"/>
      <c r="G320" s="52" t="s">
        <v>209</v>
      </c>
      <c r="H320" s="45">
        <v>286</v>
      </c>
      <c r="I320" s="109">
        <f>I321</f>
        <v>0</v>
      </c>
      <c r="J320" s="135">
        <f>J321</f>
        <v>0</v>
      </c>
      <c r="K320" s="110">
        <f>K321</f>
        <v>0</v>
      </c>
      <c r="L320" s="110">
        <f>L321</f>
        <v>0</v>
      </c>
      <c r="M320"/>
    </row>
    <row r="321" spans="1:13" ht="24" hidden="1" customHeight="1">
      <c r="A321" s="60">
        <v>3</v>
      </c>
      <c r="B321" s="78">
        <v>3</v>
      </c>
      <c r="C321" s="84">
        <v>1</v>
      </c>
      <c r="D321" s="85">
        <v>3</v>
      </c>
      <c r="E321" s="85">
        <v>1</v>
      </c>
      <c r="F321" s="86"/>
      <c r="G321" s="52" t="s">
        <v>209</v>
      </c>
      <c r="H321" s="45">
        <v>287</v>
      </c>
      <c r="I321" s="110">
        <f>I322+I323</f>
        <v>0</v>
      </c>
      <c r="J321" s="110">
        <f>J322+J323</f>
        <v>0</v>
      </c>
      <c r="K321" s="110">
        <f>K322+K323</f>
        <v>0</v>
      </c>
      <c r="L321" s="110">
        <f>L322+L323</f>
        <v>0</v>
      </c>
      <c r="M321"/>
    </row>
    <row r="322" spans="1:13" ht="27" hidden="1" customHeight="1">
      <c r="A322" s="60">
        <v>3</v>
      </c>
      <c r="B322" s="52">
        <v>3</v>
      </c>
      <c r="C322" s="60">
        <v>1</v>
      </c>
      <c r="D322" s="61">
        <v>3</v>
      </c>
      <c r="E322" s="61">
        <v>1</v>
      </c>
      <c r="F322" s="62">
        <v>1</v>
      </c>
      <c r="G322" s="52" t="s">
        <v>210</v>
      </c>
      <c r="H322" s="45">
        <v>288</v>
      </c>
      <c r="I322" s="131">
        <v>0</v>
      </c>
      <c r="J322" s="131">
        <v>0</v>
      </c>
      <c r="K322" s="131">
        <v>0</v>
      </c>
      <c r="L322" s="130">
        <v>0</v>
      </c>
      <c r="M322"/>
    </row>
    <row r="323" spans="1:13" ht="26.25" hidden="1" customHeight="1">
      <c r="A323" s="60">
        <v>3</v>
      </c>
      <c r="B323" s="52">
        <v>3</v>
      </c>
      <c r="C323" s="60">
        <v>1</v>
      </c>
      <c r="D323" s="61">
        <v>3</v>
      </c>
      <c r="E323" s="61">
        <v>1</v>
      </c>
      <c r="F323" s="62">
        <v>2</v>
      </c>
      <c r="G323" s="52" t="s">
        <v>211</v>
      </c>
      <c r="H323" s="45">
        <v>289</v>
      </c>
      <c r="I323" s="113">
        <v>0</v>
      </c>
      <c r="J323" s="113">
        <v>0</v>
      </c>
      <c r="K323" s="113">
        <v>0</v>
      </c>
      <c r="L323" s="113">
        <v>0</v>
      </c>
      <c r="M323"/>
    </row>
    <row r="324" spans="1:13" hidden="1">
      <c r="A324" s="60">
        <v>3</v>
      </c>
      <c r="B324" s="52">
        <v>3</v>
      </c>
      <c r="C324" s="60">
        <v>1</v>
      </c>
      <c r="D324" s="61">
        <v>4</v>
      </c>
      <c r="E324" s="61"/>
      <c r="F324" s="62"/>
      <c r="G324" s="52" t="s">
        <v>212</v>
      </c>
      <c r="H324" s="45">
        <v>290</v>
      </c>
      <c r="I324" s="109">
        <f>I325</f>
        <v>0</v>
      </c>
      <c r="J324" s="135">
        <f>J325</f>
        <v>0</v>
      </c>
      <c r="K324" s="110">
        <f>K325</f>
        <v>0</v>
      </c>
      <c r="L324" s="110">
        <f>L325</f>
        <v>0</v>
      </c>
    </row>
    <row r="325" spans="1:13" ht="31.5" hidden="1" customHeight="1">
      <c r="A325" s="59">
        <v>3</v>
      </c>
      <c r="B325" s="60">
        <v>3</v>
      </c>
      <c r="C325" s="61">
        <v>1</v>
      </c>
      <c r="D325" s="61">
        <v>4</v>
      </c>
      <c r="E325" s="61">
        <v>1</v>
      </c>
      <c r="F325" s="62"/>
      <c r="G325" s="52" t="s">
        <v>212</v>
      </c>
      <c r="H325" s="45">
        <v>291</v>
      </c>
      <c r="I325" s="109">
        <f>SUM(I326:I327)</f>
        <v>0</v>
      </c>
      <c r="J325" s="109">
        <f>SUM(J326:J327)</f>
        <v>0</v>
      </c>
      <c r="K325" s="109">
        <f>SUM(K326:K327)</f>
        <v>0</v>
      </c>
      <c r="L325" s="109">
        <f>SUM(L326:L327)</f>
        <v>0</v>
      </c>
      <c r="M325"/>
    </row>
    <row r="326" spans="1:13" hidden="1">
      <c r="A326" s="59">
        <v>3</v>
      </c>
      <c r="B326" s="60">
        <v>3</v>
      </c>
      <c r="C326" s="61">
        <v>1</v>
      </c>
      <c r="D326" s="61">
        <v>4</v>
      </c>
      <c r="E326" s="61">
        <v>1</v>
      </c>
      <c r="F326" s="62">
        <v>1</v>
      </c>
      <c r="G326" s="52" t="s">
        <v>213</v>
      </c>
      <c r="H326" s="45">
        <v>292</v>
      </c>
      <c r="I326" s="112">
        <v>0</v>
      </c>
      <c r="J326" s="113">
        <v>0</v>
      </c>
      <c r="K326" s="113">
        <v>0</v>
      </c>
      <c r="L326" s="112">
        <v>0</v>
      </c>
    </row>
    <row r="327" spans="1:13" ht="30.75" hidden="1" customHeight="1">
      <c r="A327" s="60">
        <v>3</v>
      </c>
      <c r="B327" s="61">
        <v>3</v>
      </c>
      <c r="C327" s="61">
        <v>1</v>
      </c>
      <c r="D327" s="61">
        <v>4</v>
      </c>
      <c r="E327" s="61">
        <v>1</v>
      </c>
      <c r="F327" s="62">
        <v>2</v>
      </c>
      <c r="G327" s="52" t="s">
        <v>214</v>
      </c>
      <c r="H327" s="45">
        <v>293</v>
      </c>
      <c r="I327" s="113">
        <v>0</v>
      </c>
      <c r="J327" s="131">
        <v>0</v>
      </c>
      <c r="K327" s="131">
        <v>0</v>
      </c>
      <c r="L327" s="130">
        <v>0</v>
      </c>
      <c r="M327"/>
    </row>
    <row r="328" spans="1:13" ht="26.25" hidden="1" customHeight="1">
      <c r="A328" s="60">
        <v>3</v>
      </c>
      <c r="B328" s="61">
        <v>3</v>
      </c>
      <c r="C328" s="61">
        <v>1</v>
      </c>
      <c r="D328" s="61">
        <v>5</v>
      </c>
      <c r="E328" s="61"/>
      <c r="F328" s="62"/>
      <c r="G328" s="52" t="s">
        <v>215</v>
      </c>
      <c r="H328" s="45">
        <v>294</v>
      </c>
      <c r="I328" s="120">
        <f t="shared" ref="I328:L329" si="30">I329</f>
        <v>0</v>
      </c>
      <c r="J328" s="135">
        <f t="shared" si="30"/>
        <v>0</v>
      </c>
      <c r="K328" s="110">
        <f t="shared" si="30"/>
        <v>0</v>
      </c>
      <c r="L328" s="110">
        <f t="shared" si="30"/>
        <v>0</v>
      </c>
      <c r="M328"/>
    </row>
    <row r="329" spans="1:13" ht="30" hidden="1" customHeight="1">
      <c r="A329" s="49">
        <v>3</v>
      </c>
      <c r="B329" s="85">
        <v>3</v>
      </c>
      <c r="C329" s="85">
        <v>1</v>
      </c>
      <c r="D329" s="85">
        <v>5</v>
      </c>
      <c r="E329" s="85">
        <v>1</v>
      </c>
      <c r="F329" s="86"/>
      <c r="G329" s="52" t="s">
        <v>215</v>
      </c>
      <c r="H329" s="45">
        <v>295</v>
      </c>
      <c r="I329" s="110">
        <f t="shared" si="30"/>
        <v>0</v>
      </c>
      <c r="J329" s="136">
        <f t="shared" si="30"/>
        <v>0</v>
      </c>
      <c r="K329" s="120">
        <f t="shared" si="30"/>
        <v>0</v>
      </c>
      <c r="L329" s="120">
        <f t="shared" si="30"/>
        <v>0</v>
      </c>
      <c r="M329"/>
    </row>
    <row r="330" spans="1:13" ht="30" hidden="1" customHeight="1">
      <c r="A330" s="60">
        <v>3</v>
      </c>
      <c r="B330" s="61">
        <v>3</v>
      </c>
      <c r="C330" s="61">
        <v>1</v>
      </c>
      <c r="D330" s="61">
        <v>5</v>
      </c>
      <c r="E330" s="61">
        <v>1</v>
      </c>
      <c r="F330" s="62">
        <v>1</v>
      </c>
      <c r="G330" s="52" t="s">
        <v>216</v>
      </c>
      <c r="H330" s="45">
        <v>296</v>
      </c>
      <c r="I330" s="113">
        <v>0</v>
      </c>
      <c r="J330" s="131">
        <v>0</v>
      </c>
      <c r="K330" s="131">
        <v>0</v>
      </c>
      <c r="L330" s="130">
        <v>0</v>
      </c>
      <c r="M330"/>
    </row>
    <row r="331" spans="1:13" ht="30" hidden="1" customHeight="1">
      <c r="A331" s="60">
        <v>3</v>
      </c>
      <c r="B331" s="61">
        <v>3</v>
      </c>
      <c r="C331" s="61">
        <v>1</v>
      </c>
      <c r="D331" s="61">
        <v>6</v>
      </c>
      <c r="E331" s="61"/>
      <c r="F331" s="62"/>
      <c r="G331" s="52" t="s">
        <v>186</v>
      </c>
      <c r="H331" s="45">
        <v>297</v>
      </c>
      <c r="I331" s="110">
        <f t="shared" ref="I331:L332" si="31">I332</f>
        <v>0</v>
      </c>
      <c r="J331" s="135">
        <f t="shared" si="31"/>
        <v>0</v>
      </c>
      <c r="K331" s="110">
        <f t="shared" si="31"/>
        <v>0</v>
      </c>
      <c r="L331" s="110">
        <f t="shared" si="31"/>
        <v>0</v>
      </c>
      <c r="M331"/>
    </row>
    <row r="332" spans="1:13" ht="30" hidden="1" customHeight="1">
      <c r="A332" s="60">
        <v>3</v>
      </c>
      <c r="B332" s="61">
        <v>3</v>
      </c>
      <c r="C332" s="61">
        <v>1</v>
      </c>
      <c r="D332" s="61">
        <v>6</v>
      </c>
      <c r="E332" s="61">
        <v>1</v>
      </c>
      <c r="F332" s="62"/>
      <c r="G332" s="52" t="s">
        <v>186</v>
      </c>
      <c r="H332" s="45">
        <v>298</v>
      </c>
      <c r="I332" s="109">
        <f t="shared" si="31"/>
        <v>0</v>
      </c>
      <c r="J332" s="135">
        <f t="shared" si="31"/>
        <v>0</v>
      </c>
      <c r="K332" s="110">
        <f t="shared" si="31"/>
        <v>0</v>
      </c>
      <c r="L332" s="110">
        <f t="shared" si="31"/>
        <v>0</v>
      </c>
      <c r="M332"/>
    </row>
    <row r="333" spans="1:13" ht="25.5" hidden="1" customHeight="1">
      <c r="A333" s="60">
        <v>3</v>
      </c>
      <c r="B333" s="61">
        <v>3</v>
      </c>
      <c r="C333" s="61">
        <v>1</v>
      </c>
      <c r="D333" s="61">
        <v>6</v>
      </c>
      <c r="E333" s="61">
        <v>1</v>
      </c>
      <c r="F333" s="62">
        <v>1</v>
      </c>
      <c r="G333" s="52" t="s">
        <v>186</v>
      </c>
      <c r="H333" s="45">
        <v>299</v>
      </c>
      <c r="I333" s="131">
        <v>0</v>
      </c>
      <c r="J333" s="131">
        <v>0</v>
      </c>
      <c r="K333" s="131">
        <v>0</v>
      </c>
      <c r="L333" s="130">
        <v>0</v>
      </c>
      <c r="M333"/>
    </row>
    <row r="334" spans="1:13" ht="22.5" hidden="1" customHeight="1">
      <c r="A334" s="60">
        <v>3</v>
      </c>
      <c r="B334" s="61">
        <v>3</v>
      </c>
      <c r="C334" s="61">
        <v>1</v>
      </c>
      <c r="D334" s="61">
        <v>7</v>
      </c>
      <c r="E334" s="61"/>
      <c r="F334" s="62"/>
      <c r="G334" s="52" t="s">
        <v>217</v>
      </c>
      <c r="H334" s="45">
        <v>300</v>
      </c>
      <c r="I334" s="109">
        <f>I335</f>
        <v>0</v>
      </c>
      <c r="J334" s="135">
        <f>J335</f>
        <v>0</v>
      </c>
      <c r="K334" s="110">
        <f>K335</f>
        <v>0</v>
      </c>
      <c r="L334" s="110">
        <f>L335</f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2"/>
      <c r="G335" s="52" t="s">
        <v>217</v>
      </c>
      <c r="H335" s="45">
        <v>301</v>
      </c>
      <c r="I335" s="109">
        <f>I336+I337</f>
        <v>0</v>
      </c>
      <c r="J335" s="109">
        <f>J336+J337</f>
        <v>0</v>
      </c>
      <c r="K335" s="109">
        <f>K336+K337</f>
        <v>0</v>
      </c>
      <c r="L335" s="109">
        <f>L336+L337</f>
        <v>0</v>
      </c>
      <c r="M335"/>
    </row>
    <row r="336" spans="1:13" ht="27" hidden="1" customHeight="1">
      <c r="A336" s="60">
        <v>3</v>
      </c>
      <c r="B336" s="61">
        <v>3</v>
      </c>
      <c r="C336" s="61">
        <v>1</v>
      </c>
      <c r="D336" s="61">
        <v>7</v>
      </c>
      <c r="E336" s="61">
        <v>1</v>
      </c>
      <c r="F336" s="62">
        <v>1</v>
      </c>
      <c r="G336" s="52" t="s">
        <v>218</v>
      </c>
      <c r="H336" s="45">
        <v>302</v>
      </c>
      <c r="I336" s="131">
        <v>0</v>
      </c>
      <c r="J336" s="131">
        <v>0</v>
      </c>
      <c r="K336" s="131">
        <v>0</v>
      </c>
      <c r="L336" s="130">
        <v>0</v>
      </c>
      <c r="M336"/>
    </row>
    <row r="337" spans="1:16" ht="27.75" hidden="1" customHeight="1">
      <c r="A337" s="60">
        <v>3</v>
      </c>
      <c r="B337" s="61">
        <v>3</v>
      </c>
      <c r="C337" s="61">
        <v>1</v>
      </c>
      <c r="D337" s="61">
        <v>7</v>
      </c>
      <c r="E337" s="61">
        <v>1</v>
      </c>
      <c r="F337" s="62">
        <v>2</v>
      </c>
      <c r="G337" s="52" t="s">
        <v>219</v>
      </c>
      <c r="H337" s="45">
        <v>303</v>
      </c>
      <c r="I337" s="113">
        <v>0</v>
      </c>
      <c r="J337" s="113">
        <v>0</v>
      </c>
      <c r="K337" s="113">
        <v>0</v>
      </c>
      <c r="L337" s="113">
        <v>0</v>
      </c>
      <c r="M337"/>
    </row>
    <row r="338" spans="1:16" ht="38.25" hidden="1" customHeight="1">
      <c r="A338" s="60">
        <v>3</v>
      </c>
      <c r="B338" s="61">
        <v>3</v>
      </c>
      <c r="C338" s="61">
        <v>2</v>
      </c>
      <c r="D338" s="61"/>
      <c r="E338" s="61"/>
      <c r="F338" s="62"/>
      <c r="G338" s="52" t="s">
        <v>220</v>
      </c>
      <c r="H338" s="45">
        <v>304</v>
      </c>
      <c r="I338" s="109">
        <f>SUM(I339+I348+I352+I356+I360+I363+I366)</f>
        <v>0</v>
      </c>
      <c r="J338" s="135">
        <f>SUM(J339+J348+J352+J356+J360+J363+J366)</f>
        <v>0</v>
      </c>
      <c r="K338" s="110">
        <f>SUM(K339+K348+K352+K356+K360+K363+K366)</f>
        <v>0</v>
      </c>
      <c r="L338" s="110">
        <f>SUM(L339+L348+L352+L356+L360+L363+L366)</f>
        <v>0</v>
      </c>
      <c r="M338"/>
    </row>
    <row r="339" spans="1:16" ht="30" hidden="1" customHeight="1">
      <c r="A339" s="60">
        <v>3</v>
      </c>
      <c r="B339" s="61">
        <v>3</v>
      </c>
      <c r="C339" s="61">
        <v>2</v>
      </c>
      <c r="D339" s="61">
        <v>1</v>
      </c>
      <c r="E339" s="61"/>
      <c r="F339" s="62"/>
      <c r="G339" s="52" t="s">
        <v>168</v>
      </c>
      <c r="H339" s="45">
        <v>305</v>
      </c>
      <c r="I339" s="109">
        <f>I340</f>
        <v>0</v>
      </c>
      <c r="J339" s="135">
        <f>J340</f>
        <v>0</v>
      </c>
      <c r="K339" s="110">
        <f>K340</f>
        <v>0</v>
      </c>
      <c r="L339" s="110">
        <f>L340</f>
        <v>0</v>
      </c>
      <c r="M339"/>
    </row>
    <row r="340" spans="1:16" hidden="1">
      <c r="A340" s="59">
        <v>3</v>
      </c>
      <c r="B340" s="60">
        <v>3</v>
      </c>
      <c r="C340" s="61">
        <v>2</v>
      </c>
      <c r="D340" s="52">
        <v>1</v>
      </c>
      <c r="E340" s="60">
        <v>1</v>
      </c>
      <c r="F340" s="62"/>
      <c r="G340" s="52" t="s">
        <v>168</v>
      </c>
      <c r="H340" s="45">
        <v>306</v>
      </c>
      <c r="I340" s="109">
        <f t="shared" ref="I340:P340" si="32">SUM(I341:I341)</f>
        <v>0</v>
      </c>
      <c r="J340" s="109">
        <f t="shared" si="32"/>
        <v>0</v>
      </c>
      <c r="K340" s="109">
        <f t="shared" si="32"/>
        <v>0</v>
      </c>
      <c r="L340" s="109">
        <f t="shared" si="32"/>
        <v>0</v>
      </c>
      <c r="M340" s="96">
        <f t="shared" si="32"/>
        <v>0</v>
      </c>
      <c r="N340" s="96">
        <f t="shared" si="32"/>
        <v>0</v>
      </c>
      <c r="O340" s="96">
        <f t="shared" si="32"/>
        <v>0</v>
      </c>
      <c r="P340" s="96">
        <f t="shared" si="32"/>
        <v>0</v>
      </c>
    </row>
    <row r="341" spans="1:16" ht="27.75" hidden="1" customHeight="1">
      <c r="A341" s="59">
        <v>3</v>
      </c>
      <c r="B341" s="60">
        <v>3</v>
      </c>
      <c r="C341" s="61">
        <v>2</v>
      </c>
      <c r="D341" s="52">
        <v>1</v>
      </c>
      <c r="E341" s="60">
        <v>1</v>
      </c>
      <c r="F341" s="62">
        <v>1</v>
      </c>
      <c r="G341" s="52" t="s">
        <v>169</v>
      </c>
      <c r="H341" s="45">
        <v>307</v>
      </c>
      <c r="I341" s="131">
        <v>0</v>
      </c>
      <c r="J341" s="131">
        <v>0</v>
      </c>
      <c r="K341" s="131">
        <v>0</v>
      </c>
      <c r="L341" s="130">
        <v>0</v>
      </c>
      <c r="M341"/>
    </row>
    <row r="342" spans="1:16" hidden="1">
      <c r="A342" s="59">
        <v>3</v>
      </c>
      <c r="B342" s="60">
        <v>3</v>
      </c>
      <c r="C342" s="61">
        <v>2</v>
      </c>
      <c r="D342" s="52">
        <v>1</v>
      </c>
      <c r="E342" s="60">
        <v>2</v>
      </c>
      <c r="F342" s="62"/>
      <c r="G342" s="78" t="s">
        <v>192</v>
      </c>
      <c r="H342" s="45">
        <v>308</v>
      </c>
      <c r="I342" s="109">
        <f>SUM(I343:I344)</f>
        <v>0</v>
      </c>
      <c r="J342" s="109">
        <f>SUM(J343:J344)</f>
        <v>0</v>
      </c>
      <c r="K342" s="109">
        <f>SUM(K343:K344)</f>
        <v>0</v>
      </c>
      <c r="L342" s="109">
        <f>SUM(L343:L344)</f>
        <v>0</v>
      </c>
    </row>
    <row r="343" spans="1:16" hidden="1">
      <c r="A343" s="59">
        <v>3</v>
      </c>
      <c r="B343" s="60">
        <v>3</v>
      </c>
      <c r="C343" s="61">
        <v>2</v>
      </c>
      <c r="D343" s="52">
        <v>1</v>
      </c>
      <c r="E343" s="60">
        <v>2</v>
      </c>
      <c r="F343" s="62">
        <v>1</v>
      </c>
      <c r="G343" s="78" t="s">
        <v>171</v>
      </c>
      <c r="H343" s="45">
        <v>309</v>
      </c>
      <c r="I343" s="131">
        <v>0</v>
      </c>
      <c r="J343" s="131">
        <v>0</v>
      </c>
      <c r="K343" s="131">
        <v>0</v>
      </c>
      <c r="L343" s="130">
        <v>0</v>
      </c>
    </row>
    <row r="344" spans="1:16" hidden="1">
      <c r="A344" s="59">
        <v>3</v>
      </c>
      <c r="B344" s="60">
        <v>3</v>
      </c>
      <c r="C344" s="61">
        <v>2</v>
      </c>
      <c r="D344" s="52">
        <v>1</v>
      </c>
      <c r="E344" s="60">
        <v>2</v>
      </c>
      <c r="F344" s="62">
        <v>2</v>
      </c>
      <c r="G344" s="78" t="s">
        <v>172</v>
      </c>
      <c r="H344" s="45">
        <v>310</v>
      </c>
      <c r="I344" s="113">
        <v>0</v>
      </c>
      <c r="J344" s="113">
        <v>0</v>
      </c>
      <c r="K344" s="113">
        <v>0</v>
      </c>
      <c r="L344" s="113">
        <v>0</v>
      </c>
    </row>
    <row r="345" spans="1:16" hidden="1">
      <c r="A345" s="59">
        <v>3</v>
      </c>
      <c r="B345" s="60">
        <v>3</v>
      </c>
      <c r="C345" s="61">
        <v>2</v>
      </c>
      <c r="D345" s="52">
        <v>1</v>
      </c>
      <c r="E345" s="60">
        <v>3</v>
      </c>
      <c r="F345" s="62"/>
      <c r="G345" s="78" t="s">
        <v>173</v>
      </c>
      <c r="H345" s="45">
        <v>311</v>
      </c>
      <c r="I345" s="109">
        <f>SUM(I346:I347)</f>
        <v>0</v>
      </c>
      <c r="J345" s="109">
        <f>SUM(J346:J347)</f>
        <v>0</v>
      </c>
      <c r="K345" s="109">
        <f>SUM(K346:K347)</f>
        <v>0</v>
      </c>
      <c r="L345" s="109">
        <f>SUM(L346:L347)</f>
        <v>0</v>
      </c>
    </row>
    <row r="346" spans="1:16" hidden="1">
      <c r="A346" s="59">
        <v>3</v>
      </c>
      <c r="B346" s="60">
        <v>3</v>
      </c>
      <c r="C346" s="61">
        <v>2</v>
      </c>
      <c r="D346" s="52">
        <v>1</v>
      </c>
      <c r="E346" s="60">
        <v>3</v>
      </c>
      <c r="F346" s="62">
        <v>1</v>
      </c>
      <c r="G346" s="78" t="s">
        <v>174</v>
      </c>
      <c r="H346" s="45">
        <v>312</v>
      </c>
      <c r="I346" s="113">
        <v>0</v>
      </c>
      <c r="J346" s="113">
        <v>0</v>
      </c>
      <c r="K346" s="113">
        <v>0</v>
      </c>
      <c r="L346" s="113">
        <v>0</v>
      </c>
    </row>
    <row r="347" spans="1:16" hidden="1">
      <c r="A347" s="59">
        <v>3</v>
      </c>
      <c r="B347" s="60">
        <v>3</v>
      </c>
      <c r="C347" s="61">
        <v>2</v>
      </c>
      <c r="D347" s="52">
        <v>1</v>
      </c>
      <c r="E347" s="60">
        <v>3</v>
      </c>
      <c r="F347" s="62">
        <v>2</v>
      </c>
      <c r="G347" s="78" t="s">
        <v>193</v>
      </c>
      <c r="H347" s="45">
        <v>313</v>
      </c>
      <c r="I347" s="117">
        <v>0</v>
      </c>
      <c r="J347" s="137">
        <v>0</v>
      </c>
      <c r="K347" s="117">
        <v>0</v>
      </c>
      <c r="L347" s="117">
        <v>0</v>
      </c>
    </row>
    <row r="348" spans="1:16" hidden="1">
      <c r="A348" s="73">
        <v>3</v>
      </c>
      <c r="B348" s="73">
        <v>3</v>
      </c>
      <c r="C348" s="84">
        <v>2</v>
      </c>
      <c r="D348" s="78">
        <v>2</v>
      </c>
      <c r="E348" s="84"/>
      <c r="F348" s="86"/>
      <c r="G348" s="78" t="s">
        <v>206</v>
      </c>
      <c r="H348" s="45">
        <v>314</v>
      </c>
      <c r="I348" s="115">
        <f>I349</f>
        <v>0</v>
      </c>
      <c r="J348" s="138">
        <f>J349</f>
        <v>0</v>
      </c>
      <c r="K348" s="116">
        <f>K349</f>
        <v>0</v>
      </c>
      <c r="L348" s="116">
        <f>L349</f>
        <v>0</v>
      </c>
    </row>
    <row r="349" spans="1:16" hidden="1">
      <c r="A349" s="59">
        <v>3</v>
      </c>
      <c r="B349" s="59">
        <v>3</v>
      </c>
      <c r="C349" s="60">
        <v>2</v>
      </c>
      <c r="D349" s="52">
        <v>2</v>
      </c>
      <c r="E349" s="60">
        <v>1</v>
      </c>
      <c r="F349" s="62"/>
      <c r="G349" s="78" t="s">
        <v>206</v>
      </c>
      <c r="H349" s="45">
        <v>315</v>
      </c>
      <c r="I349" s="109">
        <f>SUM(I350:I351)</f>
        <v>0</v>
      </c>
      <c r="J349" s="132">
        <f>SUM(J350:J351)</f>
        <v>0</v>
      </c>
      <c r="K349" s="110">
        <f>SUM(K350:K351)</f>
        <v>0</v>
      </c>
      <c r="L349" s="110">
        <f>SUM(L350:L351)</f>
        <v>0</v>
      </c>
    </row>
    <row r="350" spans="1:16" ht="25.5" hidden="1">
      <c r="A350" s="59">
        <v>3</v>
      </c>
      <c r="B350" s="59">
        <v>3</v>
      </c>
      <c r="C350" s="60">
        <v>2</v>
      </c>
      <c r="D350" s="52">
        <v>2</v>
      </c>
      <c r="E350" s="59">
        <v>1</v>
      </c>
      <c r="F350" s="69">
        <v>1</v>
      </c>
      <c r="G350" s="52" t="s">
        <v>207</v>
      </c>
      <c r="H350" s="45">
        <v>316</v>
      </c>
      <c r="I350" s="113">
        <v>0</v>
      </c>
      <c r="J350" s="113">
        <v>0</v>
      </c>
      <c r="K350" s="113">
        <v>0</v>
      </c>
      <c r="L350" s="113">
        <v>0</v>
      </c>
    </row>
    <row r="351" spans="1:16" ht="25.5" hidden="1">
      <c r="A351" s="73">
        <v>3</v>
      </c>
      <c r="B351" s="73">
        <v>3</v>
      </c>
      <c r="C351" s="74">
        <v>2</v>
      </c>
      <c r="D351" s="75">
        <v>2</v>
      </c>
      <c r="E351" s="72">
        <v>1</v>
      </c>
      <c r="F351" s="79">
        <v>2</v>
      </c>
      <c r="G351" s="72" t="s">
        <v>208</v>
      </c>
      <c r="H351" s="45">
        <v>317</v>
      </c>
      <c r="I351" s="113">
        <v>0</v>
      </c>
      <c r="J351" s="113">
        <v>0</v>
      </c>
      <c r="K351" s="113">
        <v>0</v>
      </c>
      <c r="L351" s="113">
        <v>0</v>
      </c>
    </row>
    <row r="352" spans="1:16" ht="23.25" hidden="1" customHeight="1">
      <c r="A352" s="59">
        <v>3</v>
      </c>
      <c r="B352" s="59">
        <v>3</v>
      </c>
      <c r="C352" s="60">
        <v>2</v>
      </c>
      <c r="D352" s="61">
        <v>3</v>
      </c>
      <c r="E352" s="52"/>
      <c r="F352" s="69"/>
      <c r="G352" s="52" t="s">
        <v>209</v>
      </c>
      <c r="H352" s="45">
        <v>318</v>
      </c>
      <c r="I352" s="109">
        <f>I353</f>
        <v>0</v>
      </c>
      <c r="J352" s="132">
        <f>J353</f>
        <v>0</v>
      </c>
      <c r="K352" s="110">
        <f>K353</f>
        <v>0</v>
      </c>
      <c r="L352" s="110">
        <f>L353</f>
        <v>0</v>
      </c>
      <c r="M352"/>
    </row>
    <row r="353" spans="1:13" ht="27.75" hidden="1" customHeight="1">
      <c r="A353" s="59">
        <v>3</v>
      </c>
      <c r="B353" s="59">
        <v>3</v>
      </c>
      <c r="C353" s="60">
        <v>2</v>
      </c>
      <c r="D353" s="61">
        <v>3</v>
      </c>
      <c r="E353" s="52">
        <v>1</v>
      </c>
      <c r="F353" s="69"/>
      <c r="G353" s="52" t="s">
        <v>209</v>
      </c>
      <c r="H353" s="45">
        <v>319</v>
      </c>
      <c r="I353" s="109">
        <f>I354+I355</f>
        <v>0</v>
      </c>
      <c r="J353" s="109">
        <f>J354+J355</f>
        <v>0</v>
      </c>
      <c r="K353" s="109">
        <f>K354+K355</f>
        <v>0</v>
      </c>
      <c r="L353" s="109">
        <f>L354+L355</f>
        <v>0</v>
      </c>
      <c r="M353"/>
    </row>
    <row r="354" spans="1:13" ht="28.5" hidden="1" customHeight="1">
      <c r="A354" s="59">
        <v>3</v>
      </c>
      <c r="B354" s="59">
        <v>3</v>
      </c>
      <c r="C354" s="60">
        <v>2</v>
      </c>
      <c r="D354" s="61">
        <v>3</v>
      </c>
      <c r="E354" s="52">
        <v>1</v>
      </c>
      <c r="F354" s="69">
        <v>1</v>
      </c>
      <c r="G354" s="52" t="s">
        <v>210</v>
      </c>
      <c r="H354" s="45">
        <v>320</v>
      </c>
      <c r="I354" s="131">
        <v>0</v>
      </c>
      <c r="J354" s="131">
        <v>0</v>
      </c>
      <c r="K354" s="131">
        <v>0</v>
      </c>
      <c r="L354" s="130">
        <v>0</v>
      </c>
      <c r="M354"/>
    </row>
    <row r="355" spans="1:13" ht="27.75" hidden="1" customHeight="1">
      <c r="A355" s="59">
        <v>3</v>
      </c>
      <c r="B355" s="59">
        <v>3</v>
      </c>
      <c r="C355" s="60">
        <v>2</v>
      </c>
      <c r="D355" s="61">
        <v>3</v>
      </c>
      <c r="E355" s="52">
        <v>1</v>
      </c>
      <c r="F355" s="69">
        <v>2</v>
      </c>
      <c r="G355" s="52" t="s">
        <v>211</v>
      </c>
      <c r="H355" s="45">
        <v>321</v>
      </c>
      <c r="I355" s="113">
        <v>0</v>
      </c>
      <c r="J355" s="113">
        <v>0</v>
      </c>
      <c r="K355" s="113">
        <v>0</v>
      </c>
      <c r="L355" s="113">
        <v>0</v>
      </c>
      <c r="M355"/>
    </row>
    <row r="356" spans="1:13" hidden="1">
      <c r="A356" s="59">
        <v>3</v>
      </c>
      <c r="B356" s="59">
        <v>3</v>
      </c>
      <c r="C356" s="60">
        <v>2</v>
      </c>
      <c r="D356" s="61">
        <v>4</v>
      </c>
      <c r="E356" s="61"/>
      <c r="F356" s="62"/>
      <c r="G356" s="52" t="s">
        <v>212</v>
      </c>
      <c r="H356" s="45">
        <v>322</v>
      </c>
      <c r="I356" s="109">
        <f>I357</f>
        <v>0</v>
      </c>
      <c r="J356" s="132">
        <f>J357</f>
        <v>0</v>
      </c>
      <c r="K356" s="110">
        <f>K357</f>
        <v>0</v>
      </c>
      <c r="L356" s="110">
        <f>L357</f>
        <v>0</v>
      </c>
    </row>
    <row r="357" spans="1:13" hidden="1">
      <c r="A357" s="67">
        <v>3</v>
      </c>
      <c r="B357" s="67">
        <v>3</v>
      </c>
      <c r="C357" s="49">
        <v>2</v>
      </c>
      <c r="D357" s="48">
        <v>4</v>
      </c>
      <c r="E357" s="48">
        <v>1</v>
      </c>
      <c r="F357" s="50"/>
      <c r="G357" s="52" t="s">
        <v>212</v>
      </c>
      <c r="H357" s="45">
        <v>323</v>
      </c>
      <c r="I357" s="118">
        <f>SUM(I358:I359)</f>
        <v>0</v>
      </c>
      <c r="J357" s="119">
        <f>SUM(J358:J359)</f>
        <v>0</v>
      </c>
      <c r="K357" s="120">
        <f>SUM(K358:K359)</f>
        <v>0</v>
      </c>
      <c r="L357" s="120">
        <f>SUM(L358:L359)</f>
        <v>0</v>
      </c>
    </row>
    <row r="358" spans="1:13" ht="30.75" hidden="1" customHeight="1">
      <c r="A358" s="59">
        <v>3</v>
      </c>
      <c r="B358" s="59">
        <v>3</v>
      </c>
      <c r="C358" s="60">
        <v>2</v>
      </c>
      <c r="D358" s="61">
        <v>4</v>
      </c>
      <c r="E358" s="61">
        <v>1</v>
      </c>
      <c r="F358" s="62">
        <v>1</v>
      </c>
      <c r="G358" s="52" t="s">
        <v>213</v>
      </c>
      <c r="H358" s="45">
        <v>324</v>
      </c>
      <c r="I358" s="113">
        <v>0</v>
      </c>
      <c r="J358" s="113">
        <v>0</v>
      </c>
      <c r="K358" s="113">
        <v>0</v>
      </c>
      <c r="L358" s="113">
        <v>0</v>
      </c>
      <c r="M358"/>
    </row>
    <row r="359" spans="1:13" hidden="1">
      <c r="A359" s="59">
        <v>3</v>
      </c>
      <c r="B359" s="59">
        <v>3</v>
      </c>
      <c r="C359" s="60">
        <v>2</v>
      </c>
      <c r="D359" s="61">
        <v>4</v>
      </c>
      <c r="E359" s="61">
        <v>1</v>
      </c>
      <c r="F359" s="62">
        <v>2</v>
      </c>
      <c r="G359" s="52" t="s">
        <v>221</v>
      </c>
      <c r="H359" s="45">
        <v>325</v>
      </c>
      <c r="I359" s="113">
        <v>0</v>
      </c>
      <c r="J359" s="113">
        <v>0</v>
      </c>
      <c r="K359" s="113">
        <v>0</v>
      </c>
      <c r="L359" s="113">
        <v>0</v>
      </c>
    </row>
    <row r="360" spans="1:13" hidden="1">
      <c r="A360" s="59">
        <v>3</v>
      </c>
      <c r="B360" s="59">
        <v>3</v>
      </c>
      <c r="C360" s="60">
        <v>2</v>
      </c>
      <c r="D360" s="61">
        <v>5</v>
      </c>
      <c r="E360" s="61"/>
      <c r="F360" s="62"/>
      <c r="G360" s="52" t="s">
        <v>215</v>
      </c>
      <c r="H360" s="45">
        <v>326</v>
      </c>
      <c r="I360" s="109">
        <f t="shared" ref="I360:L361" si="33">I361</f>
        <v>0</v>
      </c>
      <c r="J360" s="132">
        <f t="shared" si="33"/>
        <v>0</v>
      </c>
      <c r="K360" s="110">
        <f t="shared" si="33"/>
        <v>0</v>
      </c>
      <c r="L360" s="110">
        <f t="shared" si="33"/>
        <v>0</v>
      </c>
    </row>
    <row r="361" spans="1:13" hidden="1">
      <c r="A361" s="67">
        <v>3</v>
      </c>
      <c r="B361" s="67">
        <v>3</v>
      </c>
      <c r="C361" s="49">
        <v>2</v>
      </c>
      <c r="D361" s="48">
        <v>5</v>
      </c>
      <c r="E361" s="48">
        <v>1</v>
      </c>
      <c r="F361" s="50"/>
      <c r="G361" s="52" t="s">
        <v>215</v>
      </c>
      <c r="H361" s="45">
        <v>327</v>
      </c>
      <c r="I361" s="118">
        <f t="shared" si="33"/>
        <v>0</v>
      </c>
      <c r="J361" s="119">
        <f t="shared" si="33"/>
        <v>0</v>
      </c>
      <c r="K361" s="120">
        <f t="shared" si="33"/>
        <v>0</v>
      </c>
      <c r="L361" s="120">
        <f t="shared" si="33"/>
        <v>0</v>
      </c>
    </row>
    <row r="362" spans="1:13" hidden="1">
      <c r="A362" s="59">
        <v>3</v>
      </c>
      <c r="B362" s="59">
        <v>3</v>
      </c>
      <c r="C362" s="60">
        <v>2</v>
      </c>
      <c r="D362" s="61">
        <v>5</v>
      </c>
      <c r="E362" s="61">
        <v>1</v>
      </c>
      <c r="F362" s="62">
        <v>1</v>
      </c>
      <c r="G362" s="52" t="s">
        <v>215</v>
      </c>
      <c r="H362" s="45">
        <v>328</v>
      </c>
      <c r="I362" s="131">
        <v>0</v>
      </c>
      <c r="J362" s="131">
        <v>0</v>
      </c>
      <c r="K362" s="131">
        <v>0</v>
      </c>
      <c r="L362" s="130">
        <v>0</v>
      </c>
    </row>
    <row r="363" spans="1:13" ht="30.75" hidden="1" customHeight="1">
      <c r="A363" s="59">
        <v>3</v>
      </c>
      <c r="B363" s="59">
        <v>3</v>
      </c>
      <c r="C363" s="60">
        <v>2</v>
      </c>
      <c r="D363" s="61">
        <v>6</v>
      </c>
      <c r="E363" s="61"/>
      <c r="F363" s="62"/>
      <c r="G363" s="52" t="s">
        <v>186</v>
      </c>
      <c r="H363" s="45">
        <v>329</v>
      </c>
      <c r="I363" s="109">
        <f t="shared" ref="I363:L364" si="34">I364</f>
        <v>0</v>
      </c>
      <c r="J363" s="132">
        <f t="shared" si="34"/>
        <v>0</v>
      </c>
      <c r="K363" s="110">
        <f t="shared" si="34"/>
        <v>0</v>
      </c>
      <c r="L363" s="110">
        <f t="shared" si="34"/>
        <v>0</v>
      </c>
      <c r="M363"/>
    </row>
    <row r="364" spans="1:13" ht="25.5" hidden="1" customHeight="1">
      <c r="A364" s="59">
        <v>3</v>
      </c>
      <c r="B364" s="59">
        <v>3</v>
      </c>
      <c r="C364" s="60">
        <v>2</v>
      </c>
      <c r="D364" s="61">
        <v>6</v>
      </c>
      <c r="E364" s="61">
        <v>1</v>
      </c>
      <c r="F364" s="62"/>
      <c r="G364" s="52" t="s">
        <v>186</v>
      </c>
      <c r="H364" s="45">
        <v>330</v>
      </c>
      <c r="I364" s="109">
        <f t="shared" si="34"/>
        <v>0</v>
      </c>
      <c r="J364" s="132">
        <f t="shared" si="34"/>
        <v>0</v>
      </c>
      <c r="K364" s="110">
        <f t="shared" si="34"/>
        <v>0</v>
      </c>
      <c r="L364" s="110">
        <f t="shared" si="34"/>
        <v>0</v>
      </c>
      <c r="M364"/>
    </row>
    <row r="365" spans="1:13" ht="24" hidden="1" customHeight="1">
      <c r="A365" s="73">
        <v>3</v>
      </c>
      <c r="B365" s="73">
        <v>3</v>
      </c>
      <c r="C365" s="74">
        <v>2</v>
      </c>
      <c r="D365" s="75">
        <v>6</v>
      </c>
      <c r="E365" s="75">
        <v>1</v>
      </c>
      <c r="F365" s="87">
        <v>1</v>
      </c>
      <c r="G365" s="72" t="s">
        <v>186</v>
      </c>
      <c r="H365" s="45">
        <v>331</v>
      </c>
      <c r="I365" s="131">
        <v>0</v>
      </c>
      <c r="J365" s="131">
        <v>0</v>
      </c>
      <c r="K365" s="131">
        <v>0</v>
      </c>
      <c r="L365" s="130">
        <v>0</v>
      </c>
      <c r="M365"/>
    </row>
    <row r="366" spans="1:13" ht="28.5" hidden="1" customHeight="1">
      <c r="A366" s="59">
        <v>3</v>
      </c>
      <c r="B366" s="59">
        <v>3</v>
      </c>
      <c r="C366" s="60">
        <v>2</v>
      </c>
      <c r="D366" s="61">
        <v>7</v>
      </c>
      <c r="E366" s="61"/>
      <c r="F366" s="62"/>
      <c r="G366" s="52" t="s">
        <v>217</v>
      </c>
      <c r="H366" s="45">
        <v>332</v>
      </c>
      <c r="I366" s="109">
        <f>I367</f>
        <v>0</v>
      </c>
      <c r="J366" s="132">
        <f>J367</f>
        <v>0</v>
      </c>
      <c r="K366" s="110">
        <f>K367</f>
        <v>0</v>
      </c>
      <c r="L366" s="110">
        <f>L367</f>
        <v>0</v>
      </c>
      <c r="M366"/>
    </row>
    <row r="367" spans="1:13" ht="28.5" hidden="1" customHeight="1">
      <c r="A367" s="73">
        <v>3</v>
      </c>
      <c r="B367" s="73">
        <v>3</v>
      </c>
      <c r="C367" s="74">
        <v>2</v>
      </c>
      <c r="D367" s="75">
        <v>7</v>
      </c>
      <c r="E367" s="75">
        <v>1</v>
      </c>
      <c r="F367" s="87"/>
      <c r="G367" s="52" t="s">
        <v>217</v>
      </c>
      <c r="H367" s="45">
        <v>333</v>
      </c>
      <c r="I367" s="109">
        <f>SUM(I368:I369)</f>
        <v>0</v>
      </c>
      <c r="J367" s="109">
        <f>SUM(J368:J369)</f>
        <v>0</v>
      </c>
      <c r="K367" s="109">
        <f>SUM(K368:K369)</f>
        <v>0</v>
      </c>
      <c r="L367" s="109">
        <f>SUM(L368:L369)</f>
        <v>0</v>
      </c>
      <c r="M367"/>
    </row>
    <row r="368" spans="1:13" ht="27" hidden="1" customHeight="1">
      <c r="A368" s="59">
        <v>3</v>
      </c>
      <c r="B368" s="59">
        <v>3</v>
      </c>
      <c r="C368" s="60">
        <v>2</v>
      </c>
      <c r="D368" s="61">
        <v>7</v>
      </c>
      <c r="E368" s="61">
        <v>1</v>
      </c>
      <c r="F368" s="62">
        <v>1</v>
      </c>
      <c r="G368" s="52" t="s">
        <v>218</v>
      </c>
      <c r="H368" s="45">
        <v>334</v>
      </c>
      <c r="I368" s="131">
        <v>0</v>
      </c>
      <c r="J368" s="131">
        <v>0</v>
      </c>
      <c r="K368" s="131">
        <v>0</v>
      </c>
      <c r="L368" s="130">
        <v>0</v>
      </c>
      <c r="M368"/>
    </row>
    <row r="369" spans="1:13" ht="30" hidden="1" customHeight="1">
      <c r="A369" s="59">
        <v>3</v>
      </c>
      <c r="B369" s="59">
        <v>3</v>
      </c>
      <c r="C369" s="60">
        <v>2</v>
      </c>
      <c r="D369" s="61">
        <v>7</v>
      </c>
      <c r="E369" s="61">
        <v>1</v>
      </c>
      <c r="F369" s="62">
        <v>2</v>
      </c>
      <c r="G369" s="52" t="s">
        <v>219</v>
      </c>
      <c r="H369" s="45">
        <v>335</v>
      </c>
      <c r="I369" s="113">
        <v>0</v>
      </c>
      <c r="J369" s="113">
        <v>0</v>
      </c>
      <c r="K369" s="113">
        <v>0</v>
      </c>
      <c r="L369" s="113">
        <v>0</v>
      </c>
      <c r="M369"/>
    </row>
    <row r="370" spans="1:13" ht="39.75" customHeight="1">
      <c r="A370" s="97"/>
      <c r="B370" s="97"/>
      <c r="C370" s="98"/>
      <c r="D370" s="99"/>
      <c r="E370" s="100"/>
      <c r="F370" s="101"/>
      <c r="G370" s="102" t="s">
        <v>222</v>
      </c>
      <c r="H370" s="45">
        <v>336</v>
      </c>
      <c r="I370" s="139">
        <f>SUM(I35+I186)</f>
        <v>574000</v>
      </c>
      <c r="J370" s="139">
        <f>SUM(J35+J186)</f>
        <v>101000</v>
      </c>
      <c r="K370" s="139">
        <f>SUM(K35+K186)</f>
        <v>90857.82</v>
      </c>
      <c r="L370" s="139">
        <f>SUM(L35+L186)</f>
        <v>90857.82</v>
      </c>
      <c r="M370"/>
    </row>
    <row r="371" spans="1:13" ht="18.75" customHeight="1">
      <c r="G371" s="46"/>
      <c r="H371" s="45"/>
      <c r="I371" s="103"/>
      <c r="J371" s="144"/>
      <c r="K371" s="144"/>
      <c r="L371" s="144"/>
    </row>
    <row r="372" spans="1:13" ht="23.25" customHeight="1">
      <c r="A372" s="363" t="s">
        <v>230</v>
      </c>
      <c r="B372" s="363"/>
      <c r="C372" s="363"/>
      <c r="D372" s="363"/>
      <c r="E372" s="363"/>
      <c r="F372" s="363"/>
      <c r="G372" s="363"/>
      <c r="H372" s="151"/>
      <c r="I372" s="104"/>
      <c r="K372" s="328" t="s">
        <v>231</v>
      </c>
      <c r="L372" s="328"/>
    </row>
    <row r="373" spans="1:13" ht="18.75" customHeight="1">
      <c r="A373" s="105"/>
      <c r="B373" s="105"/>
      <c r="C373" s="105"/>
      <c r="D373" s="346" t="s">
        <v>223</v>
      </c>
      <c r="E373" s="346"/>
      <c r="F373" s="346"/>
      <c r="G373" s="346"/>
      <c r="H373"/>
      <c r="I373" s="143" t="s">
        <v>224</v>
      </c>
      <c r="K373" s="327" t="s">
        <v>225</v>
      </c>
      <c r="L373" s="327"/>
    </row>
    <row r="374" spans="1:13" ht="12.75" customHeight="1">
      <c r="I374" s="106"/>
      <c r="K374" s="106"/>
      <c r="L374" s="106"/>
    </row>
    <row r="375" spans="1:13" ht="23.25" customHeight="1">
      <c r="A375" s="362" t="s">
        <v>226</v>
      </c>
      <c r="B375" s="362"/>
      <c r="C375" s="362"/>
      <c r="D375" s="362"/>
      <c r="E375" s="362"/>
      <c r="F375" s="362"/>
      <c r="G375" s="362"/>
      <c r="I375" s="106"/>
      <c r="K375" s="361" t="s">
        <v>227</v>
      </c>
      <c r="L375" s="361"/>
    </row>
    <row r="376" spans="1:13" ht="33.75" customHeight="1">
      <c r="D376" s="329" t="s">
        <v>228</v>
      </c>
      <c r="E376" s="330"/>
      <c r="F376" s="330"/>
      <c r="G376" s="330"/>
      <c r="H376" s="107"/>
      <c r="I376" s="108" t="s">
        <v>224</v>
      </c>
      <c r="K376" s="327" t="s">
        <v>225</v>
      </c>
      <c r="L376" s="327"/>
    </row>
    <row r="377" spans="1:13" ht="7.5" customHeight="1"/>
    <row r="378" spans="1:13" ht="8.25" customHeight="1">
      <c r="H378" s="23" t="s">
        <v>229</v>
      </c>
    </row>
  </sheetData>
  <mergeCells count="32">
    <mergeCell ref="K375:L375"/>
    <mergeCell ref="A375:G375"/>
    <mergeCell ref="D376:G376"/>
    <mergeCell ref="K376:L376"/>
    <mergeCell ref="L32:L33"/>
    <mergeCell ref="A34:F34"/>
    <mergeCell ref="A372:G372"/>
    <mergeCell ref="D373:G373"/>
    <mergeCell ref="K373:L373"/>
    <mergeCell ref="A32:F33"/>
    <mergeCell ref="G32:G33"/>
    <mergeCell ref="H32:H33"/>
    <mergeCell ref="I32:J32"/>
    <mergeCell ref="K32:K33"/>
    <mergeCell ref="K372:L372"/>
    <mergeCell ref="E22:K22"/>
    <mergeCell ref="A23:L23"/>
    <mergeCell ref="A27:I27"/>
    <mergeCell ref="A28:I28"/>
    <mergeCell ref="G30:H30"/>
    <mergeCell ref="G20:K20"/>
    <mergeCell ref="I1:L1"/>
    <mergeCell ref="I2:L2"/>
    <mergeCell ref="A8:L8"/>
    <mergeCell ref="A10:L10"/>
    <mergeCell ref="A11:L11"/>
    <mergeCell ref="G13:K13"/>
    <mergeCell ref="A14:L14"/>
    <mergeCell ref="G15:K15"/>
    <mergeCell ref="G16:K16"/>
    <mergeCell ref="B17:L17"/>
    <mergeCell ref="G19:K1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A6F2-1DD6-40E0-B2C3-310C82816C77}">
  <dimension ref="A1:R377"/>
  <sheetViews>
    <sheetView topLeftCell="A27" workbookViewId="0">
      <selection activeCell="S45" sqref="S45"/>
    </sheetView>
  </sheetViews>
  <sheetFormatPr defaultColWidth="9.140625" defaultRowHeight="12.75"/>
  <cols>
    <col min="1" max="4" width="2" style="23" customWidth="1"/>
    <col min="5" max="5" width="2.140625" style="23" customWidth="1"/>
    <col min="6" max="6" width="2.85546875" style="148" customWidth="1"/>
    <col min="7" max="7" width="30.140625" style="23" customWidth="1"/>
    <col min="8" max="8" width="4.140625" style="23" customWidth="1"/>
    <col min="9" max="9" width="8.140625" style="23" customWidth="1"/>
    <col min="10" max="10" width="11.42578125" style="23" customWidth="1"/>
    <col min="11" max="11" width="11.85546875" style="23" customWidth="1"/>
    <col min="12" max="12" width="10.42578125" style="23" customWidth="1"/>
    <col min="13" max="13" width="0.140625" style="23" hidden="1" customWidth="1"/>
    <col min="14" max="14" width="6.140625" style="23" hidden="1" customWidth="1"/>
    <col min="15" max="15" width="8.85546875" style="23" hidden="1" customWidth="1"/>
    <col min="16" max="16" width="9.140625" style="23"/>
    <col min="17" max="17" width="6.140625" style="23" customWidth="1"/>
    <col min="18" max="18" width="9.140625" style="23"/>
  </cols>
  <sheetData>
    <row r="1" spans="1:17" ht="24.75" customHeight="1">
      <c r="G1" s="1"/>
      <c r="H1" s="4"/>
      <c r="I1" s="350" t="s">
        <v>0</v>
      </c>
      <c r="J1" s="350"/>
      <c r="K1" s="350"/>
      <c r="L1" s="350"/>
      <c r="M1" s="3"/>
      <c r="N1" s="150"/>
      <c r="O1" s="150"/>
      <c r="P1" s="150"/>
      <c r="Q1" s="150"/>
    </row>
    <row r="2" spans="1:17" ht="22.5" customHeight="1">
      <c r="H2" s="4"/>
      <c r="I2" s="351" t="s">
        <v>1</v>
      </c>
      <c r="J2" s="351"/>
      <c r="K2" s="351"/>
      <c r="L2" s="351"/>
      <c r="M2" s="3"/>
      <c r="N2" s="150"/>
      <c r="O2" s="150"/>
      <c r="P2" s="150"/>
      <c r="Q2" s="5"/>
    </row>
    <row r="3" spans="1:17" ht="13.5" customHeight="1">
      <c r="H3" s="19"/>
      <c r="I3" s="150" t="s">
        <v>2</v>
      </c>
      <c r="J3" s="150"/>
      <c r="K3" s="2"/>
      <c r="L3" s="2"/>
      <c r="M3" s="3"/>
      <c r="N3" s="150"/>
      <c r="O3" s="150"/>
      <c r="P3" s="150"/>
      <c r="Q3" s="6"/>
    </row>
    <row r="4" spans="1:17" ht="6" customHeight="1">
      <c r="G4" s="7" t="s">
        <v>3</v>
      </c>
      <c r="H4" s="4"/>
      <c r="I4"/>
      <c r="J4" s="2"/>
      <c r="K4" s="2"/>
      <c r="L4" s="2"/>
      <c r="M4" s="3"/>
      <c r="N4" s="8"/>
      <c r="O4" s="8"/>
      <c r="P4" s="150"/>
      <c r="Q4" s="6"/>
    </row>
    <row r="5" spans="1:17" ht="3.75" customHeight="1">
      <c r="H5" s="9"/>
      <c r="I5"/>
      <c r="J5" s="10"/>
      <c r="K5" s="2"/>
      <c r="L5" s="2"/>
      <c r="M5" s="3"/>
      <c r="N5" s="150"/>
      <c r="O5" s="150"/>
      <c r="P5" s="150"/>
    </row>
    <row r="6" spans="1:17" ht="0.75" customHeight="1">
      <c r="H6" s="9"/>
      <c r="I6"/>
      <c r="K6" s="150"/>
      <c r="L6" s="150"/>
      <c r="M6" s="3"/>
      <c r="N6" s="150"/>
      <c r="O6" s="150"/>
      <c r="P6" s="150"/>
      <c r="Q6" s="12"/>
    </row>
    <row r="7" spans="1:17" ht="30.75" customHeight="1">
      <c r="A7" s="365" t="s">
        <v>4</v>
      </c>
      <c r="B7" s="365"/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11"/>
      <c r="N7" s="11"/>
      <c r="O7" s="11"/>
      <c r="P7" s="11"/>
      <c r="Q7" s="11"/>
    </row>
    <row r="8" spans="1:17" ht="7.5" customHeight="1">
      <c r="G8" s="11"/>
      <c r="H8" s="12"/>
      <c r="I8" s="12"/>
      <c r="J8" s="13"/>
      <c r="K8" s="13"/>
      <c r="L8" s="14"/>
      <c r="M8" s="3"/>
    </row>
    <row r="9" spans="1:17" ht="18" customHeight="1">
      <c r="A9" s="349" t="s">
        <v>5</v>
      </c>
      <c r="B9" s="349"/>
      <c r="C9" s="349"/>
      <c r="D9" s="349"/>
      <c r="E9" s="349"/>
      <c r="F9" s="349"/>
      <c r="G9" s="349"/>
      <c r="H9" s="349"/>
      <c r="I9" s="349"/>
      <c r="J9" s="349"/>
      <c r="K9" s="349"/>
      <c r="L9" s="349"/>
      <c r="M9" s="3"/>
    </row>
    <row r="10" spans="1:17" ht="18.75" customHeight="1">
      <c r="A10" s="353" t="s">
        <v>6</v>
      </c>
      <c r="B10" s="354"/>
      <c r="C10" s="354"/>
      <c r="D10" s="354"/>
      <c r="E10" s="354"/>
      <c r="F10" s="354"/>
      <c r="G10" s="354"/>
      <c r="H10" s="354"/>
      <c r="I10" s="354"/>
      <c r="J10" s="354"/>
      <c r="K10" s="354"/>
      <c r="L10" s="354"/>
      <c r="M10" s="3"/>
    </row>
    <row r="11" spans="1:17" ht="7.5" customHeight="1">
      <c r="A11" s="146"/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3"/>
    </row>
    <row r="12" spans="1:17" ht="14.25" customHeight="1">
      <c r="A12" s="146"/>
      <c r="B12" s="147"/>
      <c r="C12" s="147"/>
      <c r="D12" s="147"/>
      <c r="E12" s="147"/>
      <c r="F12" s="147"/>
      <c r="G12" s="355" t="s">
        <v>7</v>
      </c>
      <c r="H12" s="355"/>
      <c r="I12" s="355"/>
      <c r="J12" s="355"/>
      <c r="K12" s="355"/>
      <c r="L12" s="147"/>
      <c r="M12" s="3"/>
    </row>
    <row r="13" spans="1:17" ht="16.5" customHeight="1">
      <c r="A13" s="356" t="s">
        <v>8</v>
      </c>
      <c r="B13" s="356"/>
      <c r="C13" s="356"/>
      <c r="D13" s="356"/>
      <c r="E13" s="356"/>
      <c r="F13" s="356"/>
      <c r="G13" s="356"/>
      <c r="H13" s="356"/>
      <c r="I13" s="356"/>
      <c r="J13" s="356"/>
      <c r="K13" s="356"/>
      <c r="L13" s="356"/>
      <c r="M13" s="3"/>
      <c r="P13" s="23" t="s">
        <v>9</v>
      </c>
    </row>
    <row r="14" spans="1:17" ht="13.5" customHeight="1">
      <c r="G14" s="347" t="s">
        <v>10</v>
      </c>
      <c r="H14" s="347"/>
      <c r="I14" s="347"/>
      <c r="J14" s="347"/>
      <c r="K14" s="347"/>
      <c r="M14" s="3"/>
    </row>
    <row r="15" spans="1:17" ht="12" customHeight="1">
      <c r="G15" s="357" t="s">
        <v>11</v>
      </c>
      <c r="H15" s="357"/>
      <c r="I15" s="357"/>
      <c r="J15" s="357"/>
      <c r="K15" s="357"/>
    </row>
    <row r="16" spans="1:17" ht="12" customHeight="1">
      <c r="B16" s="356" t="s">
        <v>12</v>
      </c>
      <c r="C16" s="356"/>
      <c r="D16" s="356"/>
      <c r="E16" s="356"/>
      <c r="F16" s="356"/>
      <c r="G16" s="356"/>
      <c r="H16" s="356"/>
      <c r="I16" s="356"/>
      <c r="J16" s="356"/>
      <c r="K16" s="356"/>
      <c r="L16" s="356"/>
    </row>
    <row r="17" spans="1:13" ht="12" customHeight="1"/>
    <row r="18" spans="1:13" ht="12.75" customHeight="1">
      <c r="G18" s="347" t="s">
        <v>13</v>
      </c>
      <c r="H18" s="347"/>
      <c r="I18" s="347"/>
      <c r="J18" s="347"/>
      <c r="K18" s="347"/>
    </row>
    <row r="19" spans="1:13" ht="11.25" customHeight="1">
      <c r="G19" s="358" t="s">
        <v>14</v>
      </c>
      <c r="H19" s="358"/>
      <c r="I19" s="358"/>
      <c r="J19" s="358"/>
      <c r="K19" s="358"/>
    </row>
    <row r="20" spans="1:13" ht="8.25" customHeight="1">
      <c r="G20" s="150"/>
      <c r="H20" s="150"/>
      <c r="I20" s="150"/>
      <c r="J20" s="150"/>
      <c r="K20" s="150"/>
    </row>
    <row r="21" spans="1:13" ht="6.75" customHeight="1">
      <c r="B21"/>
      <c r="C21"/>
      <c r="D21"/>
      <c r="E21" s="359"/>
      <c r="F21" s="359"/>
      <c r="G21" s="359"/>
      <c r="H21" s="359"/>
      <c r="I21" s="359"/>
      <c r="J21" s="359"/>
      <c r="K21" s="359"/>
      <c r="L21"/>
    </row>
    <row r="22" spans="1:13" ht="12" customHeight="1">
      <c r="A22" s="360" t="s">
        <v>15</v>
      </c>
      <c r="B22" s="360"/>
      <c r="C22" s="360"/>
      <c r="D22" s="360"/>
      <c r="E22" s="360"/>
      <c r="F22" s="360"/>
      <c r="G22" s="360"/>
      <c r="H22" s="360"/>
      <c r="I22" s="360"/>
      <c r="J22" s="360"/>
      <c r="K22" s="360"/>
      <c r="L22" s="360"/>
      <c r="M22" s="15"/>
    </row>
    <row r="23" spans="1:13" ht="12" customHeight="1">
      <c r="F23" s="23"/>
      <c r="J23" s="16"/>
      <c r="K23" s="14"/>
      <c r="L23" s="17" t="s">
        <v>16</v>
      </c>
      <c r="M23" s="15"/>
    </row>
    <row r="24" spans="1:13" ht="11.25" customHeight="1">
      <c r="F24" s="23"/>
      <c r="J24" s="18" t="s">
        <v>17</v>
      </c>
      <c r="K24" s="19"/>
      <c r="L24" s="22"/>
      <c r="M24" s="15"/>
    </row>
    <row r="25" spans="1:13" ht="12" customHeight="1">
      <c r="E25" s="150"/>
      <c r="F25" s="149"/>
      <c r="I25" s="20"/>
      <c r="J25" s="20"/>
      <c r="K25" s="21" t="s">
        <v>18</v>
      </c>
      <c r="L25" s="22"/>
      <c r="M25" s="15"/>
    </row>
    <row r="26" spans="1:13" ht="12.75" customHeight="1">
      <c r="A26" s="323"/>
      <c r="B26" s="323"/>
      <c r="C26" s="323"/>
      <c r="D26" s="323"/>
      <c r="E26" s="323"/>
      <c r="F26" s="323"/>
      <c r="G26" s="323"/>
      <c r="H26" s="323"/>
      <c r="I26" s="323"/>
      <c r="K26" s="21" t="s">
        <v>19</v>
      </c>
      <c r="L26" s="24" t="s">
        <v>20</v>
      </c>
      <c r="M26" s="15"/>
    </row>
    <row r="27" spans="1:13" ht="12" customHeight="1">
      <c r="A27" s="323" t="s">
        <v>9</v>
      </c>
      <c r="B27" s="323"/>
      <c r="C27" s="323"/>
      <c r="D27" s="323"/>
      <c r="E27" s="323"/>
      <c r="F27" s="323"/>
      <c r="G27" s="323"/>
      <c r="H27" s="323"/>
      <c r="I27" s="323"/>
      <c r="J27" s="145" t="s">
        <v>21</v>
      </c>
      <c r="K27" s="25"/>
      <c r="L27" s="22"/>
      <c r="M27" s="15"/>
    </row>
    <row r="28" spans="1:13" ht="12.75" customHeight="1">
      <c r="F28" s="23"/>
      <c r="G28" s="26" t="s">
        <v>22</v>
      </c>
      <c r="H28" s="97" t="s">
        <v>239</v>
      </c>
      <c r="I28" s="98"/>
      <c r="J28" s="27"/>
      <c r="K28" s="22"/>
      <c r="L28" s="22"/>
      <c r="M28" s="15"/>
    </row>
    <row r="29" spans="1:13" ht="13.5" customHeight="1">
      <c r="F29" s="23"/>
      <c r="G29" s="352" t="s">
        <v>23</v>
      </c>
      <c r="H29" s="352"/>
      <c r="I29" s="140"/>
      <c r="J29" s="141"/>
      <c r="K29" s="142"/>
      <c r="L29" s="142"/>
      <c r="M29" s="15"/>
    </row>
    <row r="30" spans="1:13" ht="14.25" customHeight="1">
      <c r="A30" s="28" t="s">
        <v>240</v>
      </c>
      <c r="B30" s="28"/>
      <c r="C30" s="28"/>
      <c r="D30" s="28"/>
      <c r="E30" s="28"/>
      <c r="F30" s="29"/>
      <c r="G30" s="30"/>
      <c r="I30" s="30"/>
      <c r="J30" s="30"/>
      <c r="K30" s="31"/>
      <c r="L30" s="32" t="s">
        <v>24</v>
      </c>
      <c r="M30" s="33"/>
    </row>
    <row r="31" spans="1:13" ht="24" customHeight="1">
      <c r="A31" s="331" t="s">
        <v>25</v>
      </c>
      <c r="B31" s="332"/>
      <c r="C31" s="332"/>
      <c r="D31" s="332"/>
      <c r="E31" s="332"/>
      <c r="F31" s="332"/>
      <c r="G31" s="335" t="s">
        <v>26</v>
      </c>
      <c r="H31" s="337" t="s">
        <v>27</v>
      </c>
      <c r="I31" s="339" t="s">
        <v>28</v>
      </c>
      <c r="J31" s="340"/>
      <c r="K31" s="341" t="s">
        <v>29</v>
      </c>
      <c r="L31" s="343" t="s">
        <v>30</v>
      </c>
      <c r="M31" s="33"/>
    </row>
    <row r="32" spans="1:13" ht="46.5" customHeight="1">
      <c r="A32" s="333"/>
      <c r="B32" s="334"/>
      <c r="C32" s="334"/>
      <c r="D32" s="334"/>
      <c r="E32" s="334"/>
      <c r="F32" s="334"/>
      <c r="G32" s="336"/>
      <c r="H32" s="338"/>
      <c r="I32" s="34" t="s">
        <v>31</v>
      </c>
      <c r="J32" s="35" t="s">
        <v>32</v>
      </c>
      <c r="K32" s="342"/>
      <c r="L32" s="344"/>
    </row>
    <row r="33" spans="1:18" ht="11.25" customHeight="1">
      <c r="A33" s="324" t="s">
        <v>33</v>
      </c>
      <c r="B33" s="325"/>
      <c r="C33" s="325"/>
      <c r="D33" s="325"/>
      <c r="E33" s="325"/>
      <c r="F33" s="326"/>
      <c r="G33" s="36">
        <v>2</v>
      </c>
      <c r="H33" s="37">
        <v>3</v>
      </c>
      <c r="I33" s="38" t="s">
        <v>34</v>
      </c>
      <c r="J33" s="39" t="s">
        <v>35</v>
      </c>
      <c r="K33" s="40">
        <v>6</v>
      </c>
      <c r="L33" s="40">
        <v>7</v>
      </c>
    </row>
    <row r="34" spans="1:18" s="46" customFormat="1" ht="14.25" customHeight="1">
      <c r="A34" s="41">
        <v>2</v>
      </c>
      <c r="B34" s="41"/>
      <c r="C34" s="42"/>
      <c r="D34" s="43"/>
      <c r="E34" s="41"/>
      <c r="F34" s="44"/>
      <c r="G34" s="43" t="s">
        <v>36</v>
      </c>
      <c r="H34" s="45">
        <v>1</v>
      </c>
      <c r="I34" s="109">
        <f>SUM(I35+I46+I66+I87+I94+I114+I140+I159+I169)</f>
        <v>2160</v>
      </c>
      <c r="J34" s="109">
        <f>SUM(J35+J46+J66+J87+J94+J114+J140+J159+J169)</f>
        <v>810</v>
      </c>
      <c r="K34" s="110">
        <f>SUM(K35+K46+K66+K87+K94+K114+K140+K159+K169)</f>
        <v>0</v>
      </c>
      <c r="L34" s="109">
        <f>SUM(L35+L46+L66+L87+L94+L114+L140+L159+L169)</f>
        <v>0</v>
      </c>
    </row>
    <row r="35" spans="1:18" ht="27.75" customHeight="1">
      <c r="A35" s="41">
        <v>2</v>
      </c>
      <c r="B35" s="47">
        <v>1</v>
      </c>
      <c r="C35" s="48"/>
      <c r="D35" s="56"/>
      <c r="E35" s="49"/>
      <c r="F35" s="50"/>
      <c r="G35" s="51" t="s">
        <v>37</v>
      </c>
      <c r="H35" s="45">
        <v>2</v>
      </c>
      <c r="I35" s="109">
        <f>SUM(I36+I42)</f>
        <v>2160</v>
      </c>
      <c r="J35" s="109">
        <f>SUM(J36+J42)</f>
        <v>810</v>
      </c>
      <c r="K35" s="122">
        <f>SUM(K36+K42)</f>
        <v>0</v>
      </c>
      <c r="L35" s="114">
        <f>SUM(L36+L42)</f>
        <v>0</v>
      </c>
      <c r="M35"/>
    </row>
    <row r="36" spans="1:18" ht="14.25" customHeight="1">
      <c r="A36" s="60">
        <v>2</v>
      </c>
      <c r="B36" s="60">
        <v>1</v>
      </c>
      <c r="C36" s="61">
        <v>1</v>
      </c>
      <c r="D36" s="52"/>
      <c r="E36" s="60"/>
      <c r="F36" s="62"/>
      <c r="G36" s="52" t="s">
        <v>38</v>
      </c>
      <c r="H36" s="45">
        <v>3</v>
      </c>
      <c r="I36" s="109">
        <f>SUM(I37)</f>
        <v>2130</v>
      </c>
      <c r="J36" s="109">
        <f>SUM(J37)</f>
        <v>810</v>
      </c>
      <c r="K36" s="110">
        <f>SUM(K37)</f>
        <v>0</v>
      </c>
      <c r="L36" s="109">
        <f>SUM(L37)</f>
        <v>0</v>
      </c>
      <c r="M36"/>
      <c r="Q36"/>
    </row>
    <row r="37" spans="1:18" ht="13.5" customHeight="1">
      <c r="A37" s="59">
        <v>2</v>
      </c>
      <c r="B37" s="60">
        <v>1</v>
      </c>
      <c r="C37" s="61">
        <v>1</v>
      </c>
      <c r="D37" s="52">
        <v>1</v>
      </c>
      <c r="E37" s="60"/>
      <c r="F37" s="62"/>
      <c r="G37" s="52" t="s">
        <v>38</v>
      </c>
      <c r="H37" s="45">
        <v>4</v>
      </c>
      <c r="I37" s="109">
        <f>SUM(I38+I40)</f>
        <v>2130</v>
      </c>
      <c r="J37" s="109">
        <f t="shared" ref="J37:L38" si="0">SUM(J38)</f>
        <v>810</v>
      </c>
      <c r="K37" s="109">
        <f t="shared" si="0"/>
        <v>0</v>
      </c>
      <c r="L37" s="109">
        <f t="shared" si="0"/>
        <v>0</v>
      </c>
      <c r="M37"/>
      <c r="Q37" s="53"/>
    </row>
    <row r="38" spans="1:18" ht="14.25" customHeight="1">
      <c r="A38" s="59">
        <v>2</v>
      </c>
      <c r="B38" s="60">
        <v>1</v>
      </c>
      <c r="C38" s="61">
        <v>1</v>
      </c>
      <c r="D38" s="52">
        <v>1</v>
      </c>
      <c r="E38" s="60">
        <v>1</v>
      </c>
      <c r="F38" s="62"/>
      <c r="G38" s="52" t="s">
        <v>39</v>
      </c>
      <c r="H38" s="45">
        <v>5</v>
      </c>
      <c r="I38" s="110">
        <f>SUM(I39)</f>
        <v>2130</v>
      </c>
      <c r="J38" s="110">
        <f t="shared" si="0"/>
        <v>810</v>
      </c>
      <c r="K38" s="110">
        <f t="shared" si="0"/>
        <v>0</v>
      </c>
      <c r="L38" s="110">
        <f t="shared" si="0"/>
        <v>0</v>
      </c>
      <c r="M38"/>
      <c r="Q38" s="53"/>
    </row>
    <row r="39" spans="1:18" ht="14.25" customHeight="1">
      <c r="A39" s="59">
        <v>2</v>
      </c>
      <c r="B39" s="60">
        <v>1</v>
      </c>
      <c r="C39" s="61">
        <v>1</v>
      </c>
      <c r="D39" s="52">
        <v>1</v>
      </c>
      <c r="E39" s="60">
        <v>1</v>
      </c>
      <c r="F39" s="62">
        <v>1</v>
      </c>
      <c r="G39" s="52" t="s">
        <v>39</v>
      </c>
      <c r="H39" s="45">
        <v>6</v>
      </c>
      <c r="I39" s="111">
        <v>2130</v>
      </c>
      <c r="J39" s="112">
        <v>810</v>
      </c>
      <c r="K39" s="112">
        <v>0</v>
      </c>
      <c r="L39" s="112">
        <v>0</v>
      </c>
      <c r="M39"/>
      <c r="Q39" s="53"/>
    </row>
    <row r="40" spans="1:18" ht="12.75" hidden="1" customHeight="1">
      <c r="A40" s="59">
        <v>2</v>
      </c>
      <c r="B40" s="60">
        <v>1</v>
      </c>
      <c r="C40" s="61">
        <v>1</v>
      </c>
      <c r="D40" s="52">
        <v>1</v>
      </c>
      <c r="E40" s="60">
        <v>2</v>
      </c>
      <c r="F40" s="62"/>
      <c r="G40" s="52" t="s">
        <v>40</v>
      </c>
      <c r="H40" s="45">
        <v>7</v>
      </c>
      <c r="I40" s="110">
        <f>I41</f>
        <v>0</v>
      </c>
      <c r="J40" s="110">
        <f>J41</f>
        <v>0</v>
      </c>
      <c r="K40" s="110">
        <f>K41</f>
        <v>0</v>
      </c>
      <c r="L40" s="110">
        <f>L41</f>
        <v>0</v>
      </c>
      <c r="M40"/>
      <c r="Q40" s="53"/>
    </row>
    <row r="41" spans="1:18" ht="12.75" hidden="1" customHeight="1">
      <c r="A41" s="59">
        <v>2</v>
      </c>
      <c r="B41" s="60">
        <v>1</v>
      </c>
      <c r="C41" s="61">
        <v>1</v>
      </c>
      <c r="D41" s="52">
        <v>1</v>
      </c>
      <c r="E41" s="60">
        <v>2</v>
      </c>
      <c r="F41" s="62">
        <v>1</v>
      </c>
      <c r="G41" s="52" t="s">
        <v>40</v>
      </c>
      <c r="H41" s="45">
        <v>8</v>
      </c>
      <c r="I41" s="112">
        <v>0</v>
      </c>
      <c r="J41" s="113">
        <v>0</v>
      </c>
      <c r="K41" s="112">
        <v>0</v>
      </c>
      <c r="L41" s="113">
        <v>0</v>
      </c>
      <c r="M41"/>
      <c r="Q41" s="53"/>
    </row>
    <row r="42" spans="1:18" ht="13.5" customHeight="1">
      <c r="A42" s="59">
        <v>2</v>
      </c>
      <c r="B42" s="60">
        <v>1</v>
      </c>
      <c r="C42" s="61">
        <v>2</v>
      </c>
      <c r="D42" s="52"/>
      <c r="E42" s="60"/>
      <c r="F42" s="62"/>
      <c r="G42" s="52" t="s">
        <v>41</v>
      </c>
      <c r="H42" s="45">
        <v>9</v>
      </c>
      <c r="I42" s="110">
        <f t="shared" ref="I42:L44" si="1">I43</f>
        <v>30</v>
      </c>
      <c r="J42" s="109">
        <f t="shared" si="1"/>
        <v>0</v>
      </c>
      <c r="K42" s="110">
        <f t="shared" si="1"/>
        <v>0</v>
      </c>
      <c r="L42" s="109">
        <f t="shared" si="1"/>
        <v>0</v>
      </c>
      <c r="M42"/>
      <c r="Q42" s="53"/>
    </row>
    <row r="43" spans="1:18">
      <c r="A43" s="59">
        <v>2</v>
      </c>
      <c r="B43" s="60">
        <v>1</v>
      </c>
      <c r="C43" s="61">
        <v>2</v>
      </c>
      <c r="D43" s="52">
        <v>1</v>
      </c>
      <c r="E43" s="60"/>
      <c r="F43" s="62"/>
      <c r="G43" s="52" t="s">
        <v>41</v>
      </c>
      <c r="H43" s="45">
        <v>10</v>
      </c>
      <c r="I43" s="110">
        <f t="shared" si="1"/>
        <v>30</v>
      </c>
      <c r="J43" s="109">
        <f t="shared" si="1"/>
        <v>0</v>
      </c>
      <c r="K43" s="109">
        <f t="shared" si="1"/>
        <v>0</v>
      </c>
      <c r="L43" s="109">
        <f t="shared" si="1"/>
        <v>0</v>
      </c>
      <c r="Q43"/>
    </row>
    <row r="44" spans="1:18" ht="13.5" customHeight="1">
      <c r="A44" s="59">
        <v>2</v>
      </c>
      <c r="B44" s="60">
        <v>1</v>
      </c>
      <c r="C44" s="61">
        <v>2</v>
      </c>
      <c r="D44" s="52">
        <v>1</v>
      </c>
      <c r="E44" s="60">
        <v>1</v>
      </c>
      <c r="F44" s="62"/>
      <c r="G44" s="52" t="s">
        <v>41</v>
      </c>
      <c r="H44" s="45">
        <v>11</v>
      </c>
      <c r="I44" s="109">
        <f t="shared" si="1"/>
        <v>30</v>
      </c>
      <c r="J44" s="109">
        <f t="shared" si="1"/>
        <v>0</v>
      </c>
      <c r="K44" s="109">
        <f t="shared" si="1"/>
        <v>0</v>
      </c>
      <c r="L44" s="109">
        <f t="shared" si="1"/>
        <v>0</v>
      </c>
      <c r="M44"/>
      <c r="Q44" s="53"/>
    </row>
    <row r="45" spans="1:18" ht="14.25" customHeight="1">
      <c r="A45" s="59">
        <v>2</v>
      </c>
      <c r="B45" s="60">
        <v>1</v>
      </c>
      <c r="C45" s="61">
        <v>2</v>
      </c>
      <c r="D45" s="52">
        <v>1</v>
      </c>
      <c r="E45" s="60">
        <v>1</v>
      </c>
      <c r="F45" s="62">
        <v>1</v>
      </c>
      <c r="G45" s="52" t="s">
        <v>41</v>
      </c>
      <c r="H45" s="45">
        <v>12</v>
      </c>
      <c r="I45" s="113">
        <v>30</v>
      </c>
      <c r="J45" s="112">
        <v>0</v>
      </c>
      <c r="K45" s="112">
        <v>0</v>
      </c>
      <c r="L45" s="112">
        <v>0</v>
      </c>
      <c r="M45"/>
      <c r="Q45" s="53"/>
    </row>
    <row r="46" spans="1:18" ht="26.25" hidden="1" customHeight="1">
      <c r="A46" s="54">
        <v>2</v>
      </c>
      <c r="B46" s="55">
        <v>2</v>
      </c>
      <c r="C46" s="48"/>
      <c r="D46" s="56"/>
      <c r="E46" s="49"/>
      <c r="F46" s="50"/>
      <c r="G46" s="51" t="s">
        <v>42</v>
      </c>
      <c r="H46" s="45">
        <v>13</v>
      </c>
      <c r="I46" s="118">
        <f t="shared" ref="I46:L48" si="2">I47</f>
        <v>0</v>
      </c>
      <c r="J46" s="120">
        <f t="shared" si="2"/>
        <v>0</v>
      </c>
      <c r="K46" s="118">
        <f t="shared" si="2"/>
        <v>0</v>
      </c>
      <c r="L46" s="118">
        <f t="shared" si="2"/>
        <v>0</v>
      </c>
      <c r="M46"/>
    </row>
    <row r="47" spans="1:18" ht="27" hidden="1" customHeight="1">
      <c r="A47" s="59">
        <v>2</v>
      </c>
      <c r="B47" s="60">
        <v>2</v>
      </c>
      <c r="C47" s="61">
        <v>1</v>
      </c>
      <c r="D47" s="52"/>
      <c r="E47" s="60"/>
      <c r="F47" s="62"/>
      <c r="G47" s="56" t="s">
        <v>42</v>
      </c>
      <c r="H47" s="45">
        <v>14</v>
      </c>
      <c r="I47" s="109">
        <f t="shared" si="2"/>
        <v>0</v>
      </c>
      <c r="J47" s="110">
        <f t="shared" si="2"/>
        <v>0</v>
      </c>
      <c r="K47" s="109">
        <f t="shared" si="2"/>
        <v>0</v>
      </c>
      <c r="L47" s="110">
        <f t="shared" si="2"/>
        <v>0</v>
      </c>
      <c r="M47"/>
      <c r="Q47"/>
      <c r="R47" s="53"/>
    </row>
    <row r="48" spans="1:18" ht="15.75" hidden="1" customHeight="1">
      <c r="A48" s="59">
        <v>2</v>
      </c>
      <c r="B48" s="60">
        <v>2</v>
      </c>
      <c r="C48" s="61">
        <v>1</v>
      </c>
      <c r="D48" s="52">
        <v>1</v>
      </c>
      <c r="E48" s="60"/>
      <c r="F48" s="62"/>
      <c r="G48" s="56" t="s">
        <v>42</v>
      </c>
      <c r="H48" s="45">
        <v>15</v>
      </c>
      <c r="I48" s="109">
        <f t="shared" si="2"/>
        <v>0</v>
      </c>
      <c r="J48" s="110">
        <f t="shared" si="2"/>
        <v>0</v>
      </c>
      <c r="K48" s="114">
        <f t="shared" si="2"/>
        <v>0</v>
      </c>
      <c r="L48" s="114">
        <f t="shared" si="2"/>
        <v>0</v>
      </c>
      <c r="M48"/>
      <c r="Q48" s="53"/>
      <c r="R48"/>
    </row>
    <row r="49" spans="1:18" ht="24.75" hidden="1" customHeight="1">
      <c r="A49" s="73">
        <v>2</v>
      </c>
      <c r="B49" s="74">
        <v>2</v>
      </c>
      <c r="C49" s="75">
        <v>1</v>
      </c>
      <c r="D49" s="72">
        <v>1</v>
      </c>
      <c r="E49" s="74">
        <v>1</v>
      </c>
      <c r="F49" s="87"/>
      <c r="G49" s="56" t="s">
        <v>42</v>
      </c>
      <c r="H49" s="45">
        <v>16</v>
      </c>
      <c r="I49" s="115">
        <f>SUM(I50:I65)</f>
        <v>0</v>
      </c>
      <c r="J49" s="115">
        <f>SUM(J50:J65)</f>
        <v>0</v>
      </c>
      <c r="K49" s="116">
        <f>SUM(K50:K65)</f>
        <v>0</v>
      </c>
      <c r="L49" s="116">
        <f>SUM(L50:L65)</f>
        <v>0</v>
      </c>
      <c r="M49"/>
      <c r="Q49" s="53"/>
      <c r="R49"/>
    </row>
    <row r="50" spans="1:18" ht="15.75" hidden="1" customHeight="1">
      <c r="A50" s="59">
        <v>2</v>
      </c>
      <c r="B50" s="60">
        <v>2</v>
      </c>
      <c r="C50" s="61">
        <v>1</v>
      </c>
      <c r="D50" s="52">
        <v>1</v>
      </c>
      <c r="E50" s="60">
        <v>1</v>
      </c>
      <c r="F50" s="57">
        <v>1</v>
      </c>
      <c r="G50" s="52" t="s">
        <v>43</v>
      </c>
      <c r="H50" s="45">
        <v>17</v>
      </c>
      <c r="I50" s="112">
        <v>0</v>
      </c>
      <c r="J50" s="112">
        <v>0</v>
      </c>
      <c r="K50" s="112">
        <v>0</v>
      </c>
      <c r="L50" s="112">
        <v>0</v>
      </c>
      <c r="M50"/>
      <c r="Q50" s="53"/>
      <c r="R50"/>
    </row>
    <row r="51" spans="1:18" ht="26.25" hidden="1" customHeight="1">
      <c r="A51" s="59">
        <v>2</v>
      </c>
      <c r="B51" s="60">
        <v>2</v>
      </c>
      <c r="C51" s="61">
        <v>1</v>
      </c>
      <c r="D51" s="52">
        <v>1</v>
      </c>
      <c r="E51" s="60">
        <v>1</v>
      </c>
      <c r="F51" s="62">
        <v>2</v>
      </c>
      <c r="G51" s="52" t="s">
        <v>44</v>
      </c>
      <c r="H51" s="45">
        <v>18</v>
      </c>
      <c r="I51" s="112">
        <v>0</v>
      </c>
      <c r="J51" s="112">
        <v>0</v>
      </c>
      <c r="K51" s="112">
        <v>0</v>
      </c>
      <c r="L51" s="112">
        <v>0</v>
      </c>
      <c r="M51"/>
      <c r="Q51" s="53"/>
      <c r="R51"/>
    </row>
    <row r="52" spans="1:18" ht="26.25" hidden="1" customHeight="1">
      <c r="A52" s="59">
        <v>2</v>
      </c>
      <c r="B52" s="60">
        <v>2</v>
      </c>
      <c r="C52" s="61">
        <v>1</v>
      </c>
      <c r="D52" s="52">
        <v>1</v>
      </c>
      <c r="E52" s="60">
        <v>1</v>
      </c>
      <c r="F52" s="62">
        <v>5</v>
      </c>
      <c r="G52" s="52" t="s">
        <v>45</v>
      </c>
      <c r="H52" s="45">
        <v>19</v>
      </c>
      <c r="I52" s="112">
        <v>0</v>
      </c>
      <c r="J52" s="112">
        <v>0</v>
      </c>
      <c r="K52" s="112">
        <v>0</v>
      </c>
      <c r="L52" s="112">
        <v>0</v>
      </c>
      <c r="M52"/>
      <c r="Q52" s="53"/>
      <c r="R52"/>
    </row>
    <row r="53" spans="1:18" ht="27" hidden="1" customHeight="1">
      <c r="A53" s="59">
        <v>2</v>
      </c>
      <c r="B53" s="60">
        <v>2</v>
      </c>
      <c r="C53" s="61">
        <v>1</v>
      </c>
      <c r="D53" s="52">
        <v>1</v>
      </c>
      <c r="E53" s="60">
        <v>1</v>
      </c>
      <c r="F53" s="62">
        <v>6</v>
      </c>
      <c r="G53" s="52" t="s">
        <v>46</v>
      </c>
      <c r="H53" s="45">
        <v>20</v>
      </c>
      <c r="I53" s="112">
        <v>0</v>
      </c>
      <c r="J53" s="112">
        <v>0</v>
      </c>
      <c r="K53" s="112">
        <v>0</v>
      </c>
      <c r="L53" s="112">
        <v>0</v>
      </c>
      <c r="M53"/>
      <c r="Q53" s="53"/>
      <c r="R53"/>
    </row>
    <row r="54" spans="1:18" ht="26.25" hidden="1" customHeight="1">
      <c r="A54" s="67">
        <v>2</v>
      </c>
      <c r="B54" s="49">
        <v>2</v>
      </c>
      <c r="C54" s="48">
        <v>1</v>
      </c>
      <c r="D54" s="56">
        <v>1</v>
      </c>
      <c r="E54" s="49">
        <v>1</v>
      </c>
      <c r="F54" s="50">
        <v>7</v>
      </c>
      <c r="G54" s="56" t="s">
        <v>47</v>
      </c>
      <c r="H54" s="45">
        <v>21</v>
      </c>
      <c r="I54" s="112">
        <v>0</v>
      </c>
      <c r="J54" s="112">
        <v>0</v>
      </c>
      <c r="K54" s="112">
        <v>0</v>
      </c>
      <c r="L54" s="112">
        <v>0</v>
      </c>
      <c r="M54"/>
      <c r="Q54" s="53"/>
      <c r="R54"/>
    </row>
    <row r="55" spans="1:18" ht="12" hidden="1" customHeight="1">
      <c r="A55" s="59">
        <v>2</v>
      </c>
      <c r="B55" s="60">
        <v>2</v>
      </c>
      <c r="C55" s="61">
        <v>1</v>
      </c>
      <c r="D55" s="52">
        <v>1</v>
      </c>
      <c r="E55" s="60">
        <v>1</v>
      </c>
      <c r="F55" s="62">
        <v>11</v>
      </c>
      <c r="G55" s="52" t="s">
        <v>48</v>
      </c>
      <c r="H55" s="45">
        <v>22</v>
      </c>
      <c r="I55" s="113">
        <v>0</v>
      </c>
      <c r="J55" s="112">
        <v>0</v>
      </c>
      <c r="K55" s="112">
        <v>0</v>
      </c>
      <c r="L55" s="112">
        <v>0</v>
      </c>
      <c r="M55"/>
      <c r="Q55" s="53"/>
      <c r="R55"/>
    </row>
    <row r="56" spans="1:18" ht="15.75" hidden="1" customHeight="1">
      <c r="A56" s="73">
        <v>2</v>
      </c>
      <c r="B56" s="84">
        <v>2</v>
      </c>
      <c r="C56" s="85">
        <v>1</v>
      </c>
      <c r="D56" s="85">
        <v>1</v>
      </c>
      <c r="E56" s="85">
        <v>1</v>
      </c>
      <c r="F56" s="86">
        <v>12</v>
      </c>
      <c r="G56" s="78" t="s">
        <v>49</v>
      </c>
      <c r="H56" s="45">
        <v>23</v>
      </c>
      <c r="I56" s="117">
        <v>0</v>
      </c>
      <c r="J56" s="112">
        <v>0</v>
      </c>
      <c r="K56" s="112">
        <v>0</v>
      </c>
      <c r="L56" s="112">
        <v>0</v>
      </c>
      <c r="M56"/>
      <c r="Q56" s="53"/>
      <c r="R56"/>
    </row>
    <row r="57" spans="1:18" ht="25.5" hidden="1" customHeight="1">
      <c r="A57" s="59">
        <v>2</v>
      </c>
      <c r="B57" s="60">
        <v>2</v>
      </c>
      <c r="C57" s="61">
        <v>1</v>
      </c>
      <c r="D57" s="61">
        <v>1</v>
      </c>
      <c r="E57" s="61">
        <v>1</v>
      </c>
      <c r="F57" s="62">
        <v>14</v>
      </c>
      <c r="G57" s="58" t="s">
        <v>50</v>
      </c>
      <c r="H57" s="45">
        <v>24</v>
      </c>
      <c r="I57" s="113">
        <v>0</v>
      </c>
      <c r="J57" s="113">
        <v>0</v>
      </c>
      <c r="K57" s="113">
        <v>0</v>
      </c>
      <c r="L57" s="113">
        <v>0</v>
      </c>
      <c r="M57"/>
      <c r="Q57" s="53"/>
      <c r="R57"/>
    </row>
    <row r="58" spans="1:18" ht="27.75" hidden="1" customHeight="1">
      <c r="A58" s="59">
        <v>2</v>
      </c>
      <c r="B58" s="60">
        <v>2</v>
      </c>
      <c r="C58" s="61">
        <v>1</v>
      </c>
      <c r="D58" s="61">
        <v>1</v>
      </c>
      <c r="E58" s="61">
        <v>1</v>
      </c>
      <c r="F58" s="62">
        <v>15</v>
      </c>
      <c r="G58" s="52" t="s">
        <v>51</v>
      </c>
      <c r="H58" s="45">
        <v>25</v>
      </c>
      <c r="I58" s="113">
        <v>0</v>
      </c>
      <c r="J58" s="112">
        <v>0</v>
      </c>
      <c r="K58" s="112">
        <v>0</v>
      </c>
      <c r="L58" s="112">
        <v>0</v>
      </c>
      <c r="M58"/>
      <c r="Q58" s="53"/>
      <c r="R58"/>
    </row>
    <row r="59" spans="1:18" ht="15.75" hidden="1" customHeight="1">
      <c r="A59" s="59">
        <v>2</v>
      </c>
      <c r="B59" s="60">
        <v>2</v>
      </c>
      <c r="C59" s="61">
        <v>1</v>
      </c>
      <c r="D59" s="61">
        <v>1</v>
      </c>
      <c r="E59" s="61">
        <v>1</v>
      </c>
      <c r="F59" s="62">
        <v>16</v>
      </c>
      <c r="G59" s="52" t="s">
        <v>52</v>
      </c>
      <c r="H59" s="45">
        <v>26</v>
      </c>
      <c r="I59" s="113">
        <v>0</v>
      </c>
      <c r="J59" s="112">
        <v>0</v>
      </c>
      <c r="K59" s="112">
        <v>0</v>
      </c>
      <c r="L59" s="112">
        <v>0</v>
      </c>
      <c r="M59"/>
      <c r="Q59" s="53"/>
      <c r="R59"/>
    </row>
    <row r="60" spans="1:18" ht="27.75" hidden="1" customHeight="1">
      <c r="A60" s="59">
        <v>2</v>
      </c>
      <c r="B60" s="60">
        <v>2</v>
      </c>
      <c r="C60" s="61">
        <v>1</v>
      </c>
      <c r="D60" s="61">
        <v>1</v>
      </c>
      <c r="E60" s="61">
        <v>1</v>
      </c>
      <c r="F60" s="62">
        <v>17</v>
      </c>
      <c r="G60" s="52" t="s">
        <v>53</v>
      </c>
      <c r="H60" s="45">
        <v>27</v>
      </c>
      <c r="I60" s="113">
        <v>0</v>
      </c>
      <c r="J60" s="113">
        <v>0</v>
      </c>
      <c r="K60" s="113">
        <v>0</v>
      </c>
      <c r="L60" s="113">
        <v>0</v>
      </c>
      <c r="M60"/>
      <c r="Q60" s="53"/>
      <c r="R60"/>
    </row>
    <row r="61" spans="1:18" ht="14.25" hidden="1" customHeight="1">
      <c r="A61" s="59">
        <v>2</v>
      </c>
      <c r="B61" s="60">
        <v>2</v>
      </c>
      <c r="C61" s="61">
        <v>1</v>
      </c>
      <c r="D61" s="61">
        <v>1</v>
      </c>
      <c r="E61" s="61">
        <v>1</v>
      </c>
      <c r="F61" s="62">
        <v>20</v>
      </c>
      <c r="G61" s="52" t="s">
        <v>54</v>
      </c>
      <c r="H61" s="45">
        <v>28</v>
      </c>
      <c r="I61" s="113">
        <v>0</v>
      </c>
      <c r="J61" s="112">
        <v>0</v>
      </c>
      <c r="K61" s="112">
        <v>0</v>
      </c>
      <c r="L61" s="112">
        <v>0</v>
      </c>
      <c r="M61"/>
      <c r="Q61" s="53"/>
      <c r="R61"/>
    </row>
    <row r="62" spans="1:18" ht="27.75" hidden="1" customHeight="1">
      <c r="A62" s="59">
        <v>2</v>
      </c>
      <c r="B62" s="60">
        <v>2</v>
      </c>
      <c r="C62" s="61">
        <v>1</v>
      </c>
      <c r="D62" s="61">
        <v>1</v>
      </c>
      <c r="E62" s="61">
        <v>1</v>
      </c>
      <c r="F62" s="62">
        <v>21</v>
      </c>
      <c r="G62" s="52" t="s">
        <v>55</v>
      </c>
      <c r="H62" s="45">
        <v>29</v>
      </c>
      <c r="I62" s="113">
        <v>0</v>
      </c>
      <c r="J62" s="112">
        <v>0</v>
      </c>
      <c r="K62" s="112">
        <v>0</v>
      </c>
      <c r="L62" s="112">
        <v>0</v>
      </c>
      <c r="M62"/>
      <c r="Q62" s="53"/>
      <c r="R62"/>
    </row>
    <row r="63" spans="1:18" ht="12" hidden="1" customHeight="1">
      <c r="A63" s="59">
        <v>2</v>
      </c>
      <c r="B63" s="60">
        <v>2</v>
      </c>
      <c r="C63" s="61">
        <v>1</v>
      </c>
      <c r="D63" s="61">
        <v>1</v>
      </c>
      <c r="E63" s="61">
        <v>1</v>
      </c>
      <c r="F63" s="62">
        <v>22</v>
      </c>
      <c r="G63" s="52" t="s">
        <v>56</v>
      </c>
      <c r="H63" s="45">
        <v>30</v>
      </c>
      <c r="I63" s="113">
        <v>0</v>
      </c>
      <c r="J63" s="112">
        <v>0</v>
      </c>
      <c r="K63" s="112">
        <v>0</v>
      </c>
      <c r="L63" s="112">
        <v>0</v>
      </c>
      <c r="M63"/>
      <c r="Q63" s="53"/>
      <c r="R63"/>
    </row>
    <row r="64" spans="1:18" ht="12" hidden="1" customHeight="1">
      <c r="A64" s="59">
        <v>2</v>
      </c>
      <c r="B64" s="60">
        <v>2</v>
      </c>
      <c r="C64" s="61">
        <v>1</v>
      </c>
      <c r="D64" s="61">
        <v>1</v>
      </c>
      <c r="E64" s="61">
        <v>1</v>
      </c>
      <c r="F64" s="62">
        <v>23</v>
      </c>
      <c r="G64" s="52" t="s">
        <v>57</v>
      </c>
      <c r="H64" s="45">
        <v>31</v>
      </c>
      <c r="I64" s="113">
        <v>0</v>
      </c>
      <c r="J64" s="112">
        <v>0</v>
      </c>
      <c r="K64" s="112">
        <v>0</v>
      </c>
      <c r="L64" s="112">
        <v>0</v>
      </c>
      <c r="M64"/>
      <c r="Q64" s="53"/>
      <c r="R64"/>
    </row>
    <row r="65" spans="1:18" ht="15" hidden="1" customHeight="1">
      <c r="A65" s="59">
        <v>2</v>
      </c>
      <c r="B65" s="60">
        <v>2</v>
      </c>
      <c r="C65" s="61">
        <v>1</v>
      </c>
      <c r="D65" s="61">
        <v>1</v>
      </c>
      <c r="E65" s="61">
        <v>1</v>
      </c>
      <c r="F65" s="62">
        <v>30</v>
      </c>
      <c r="G65" s="52" t="s">
        <v>58</v>
      </c>
      <c r="H65" s="45">
        <v>32</v>
      </c>
      <c r="I65" s="113">
        <v>0</v>
      </c>
      <c r="J65" s="112">
        <v>0</v>
      </c>
      <c r="K65" s="112">
        <v>0</v>
      </c>
      <c r="L65" s="112">
        <v>0</v>
      </c>
      <c r="M65"/>
      <c r="Q65" s="53"/>
      <c r="R65"/>
    </row>
    <row r="66" spans="1:18" ht="14.25" hidden="1" customHeight="1">
      <c r="A66" s="63">
        <v>2</v>
      </c>
      <c r="B66" s="64">
        <v>3</v>
      </c>
      <c r="C66" s="47"/>
      <c r="D66" s="48"/>
      <c r="E66" s="48"/>
      <c r="F66" s="50"/>
      <c r="G66" s="65" t="s">
        <v>59</v>
      </c>
      <c r="H66" s="45">
        <v>33</v>
      </c>
      <c r="I66" s="118">
        <f>I67</f>
        <v>0</v>
      </c>
      <c r="J66" s="118">
        <f>J67</f>
        <v>0</v>
      </c>
      <c r="K66" s="118">
        <f>K67</f>
        <v>0</v>
      </c>
      <c r="L66" s="118">
        <f>L67</f>
        <v>0</v>
      </c>
      <c r="M66"/>
    </row>
    <row r="67" spans="1:18" ht="13.5" hidden="1" customHeight="1">
      <c r="A67" s="59">
        <v>2</v>
      </c>
      <c r="B67" s="60">
        <v>3</v>
      </c>
      <c r="C67" s="61">
        <v>1</v>
      </c>
      <c r="D67" s="61"/>
      <c r="E67" s="61"/>
      <c r="F67" s="62"/>
      <c r="G67" s="52" t="s">
        <v>60</v>
      </c>
      <c r="H67" s="45">
        <v>34</v>
      </c>
      <c r="I67" s="109">
        <f>SUM(I68+I73+I78)</f>
        <v>0</v>
      </c>
      <c r="J67" s="132">
        <f>SUM(J68+J73+J78)</f>
        <v>0</v>
      </c>
      <c r="K67" s="110">
        <f>SUM(K68+K73+K78)</f>
        <v>0</v>
      </c>
      <c r="L67" s="109">
        <f>SUM(L68+L73+L78)</f>
        <v>0</v>
      </c>
      <c r="M67"/>
      <c r="Q67"/>
      <c r="R67" s="53"/>
    </row>
    <row r="68" spans="1:18" ht="15" hidden="1" customHeight="1">
      <c r="A68" s="59">
        <v>2</v>
      </c>
      <c r="B68" s="60">
        <v>3</v>
      </c>
      <c r="C68" s="61">
        <v>1</v>
      </c>
      <c r="D68" s="61">
        <v>1</v>
      </c>
      <c r="E68" s="61"/>
      <c r="F68" s="62"/>
      <c r="G68" s="52" t="s">
        <v>61</v>
      </c>
      <c r="H68" s="45">
        <v>35</v>
      </c>
      <c r="I68" s="109">
        <f>I69</f>
        <v>0</v>
      </c>
      <c r="J68" s="132">
        <f>J69</f>
        <v>0</v>
      </c>
      <c r="K68" s="110">
        <f>K69</f>
        <v>0</v>
      </c>
      <c r="L68" s="109">
        <f>L69</f>
        <v>0</v>
      </c>
      <c r="M68"/>
      <c r="Q68" s="53"/>
      <c r="R68"/>
    </row>
    <row r="69" spans="1:18" ht="13.5" hidden="1" customHeight="1">
      <c r="A69" s="59">
        <v>2</v>
      </c>
      <c r="B69" s="60">
        <v>3</v>
      </c>
      <c r="C69" s="61">
        <v>1</v>
      </c>
      <c r="D69" s="61">
        <v>1</v>
      </c>
      <c r="E69" s="61">
        <v>1</v>
      </c>
      <c r="F69" s="62"/>
      <c r="G69" s="52" t="s">
        <v>61</v>
      </c>
      <c r="H69" s="45">
        <v>36</v>
      </c>
      <c r="I69" s="109">
        <f>SUM(I70:I72)</f>
        <v>0</v>
      </c>
      <c r="J69" s="132">
        <f>SUM(J70:J72)</f>
        <v>0</v>
      </c>
      <c r="K69" s="110">
        <f>SUM(K70:K72)</f>
        <v>0</v>
      </c>
      <c r="L69" s="109">
        <f>SUM(L70:L72)</f>
        <v>0</v>
      </c>
      <c r="M69"/>
      <c r="Q69" s="53"/>
      <c r="R69"/>
    </row>
    <row r="70" spans="1:18" s="66" customFormat="1" ht="25.5" hidden="1" customHeight="1">
      <c r="A70" s="59">
        <v>2</v>
      </c>
      <c r="B70" s="60">
        <v>3</v>
      </c>
      <c r="C70" s="61">
        <v>1</v>
      </c>
      <c r="D70" s="61">
        <v>1</v>
      </c>
      <c r="E70" s="61">
        <v>1</v>
      </c>
      <c r="F70" s="62">
        <v>1</v>
      </c>
      <c r="G70" s="52" t="s">
        <v>62</v>
      </c>
      <c r="H70" s="45">
        <v>37</v>
      </c>
      <c r="I70" s="113">
        <v>0</v>
      </c>
      <c r="J70" s="113">
        <v>0</v>
      </c>
      <c r="K70" s="113">
        <v>0</v>
      </c>
      <c r="L70" s="113">
        <v>0</v>
      </c>
      <c r="Q70" s="53"/>
      <c r="R70"/>
    </row>
    <row r="71" spans="1:18" ht="19.5" hidden="1" customHeight="1">
      <c r="A71" s="59">
        <v>2</v>
      </c>
      <c r="B71" s="49">
        <v>3</v>
      </c>
      <c r="C71" s="48">
        <v>1</v>
      </c>
      <c r="D71" s="48">
        <v>1</v>
      </c>
      <c r="E71" s="48">
        <v>1</v>
      </c>
      <c r="F71" s="50">
        <v>2</v>
      </c>
      <c r="G71" s="56" t="s">
        <v>63</v>
      </c>
      <c r="H71" s="45">
        <v>38</v>
      </c>
      <c r="I71" s="111">
        <v>0</v>
      </c>
      <c r="J71" s="111">
        <v>0</v>
      </c>
      <c r="K71" s="111">
        <v>0</v>
      </c>
      <c r="L71" s="111">
        <v>0</v>
      </c>
      <c r="M71"/>
      <c r="Q71" s="53"/>
      <c r="R71"/>
    </row>
    <row r="72" spans="1:18" ht="16.5" hidden="1" customHeight="1">
      <c r="A72" s="60">
        <v>2</v>
      </c>
      <c r="B72" s="61">
        <v>3</v>
      </c>
      <c r="C72" s="61">
        <v>1</v>
      </c>
      <c r="D72" s="61">
        <v>1</v>
      </c>
      <c r="E72" s="61">
        <v>1</v>
      </c>
      <c r="F72" s="62">
        <v>3</v>
      </c>
      <c r="G72" s="52" t="s">
        <v>64</v>
      </c>
      <c r="H72" s="45">
        <v>39</v>
      </c>
      <c r="I72" s="113">
        <v>0</v>
      </c>
      <c r="J72" s="113">
        <v>0</v>
      </c>
      <c r="K72" s="113">
        <v>0</v>
      </c>
      <c r="L72" s="113">
        <v>0</v>
      </c>
      <c r="M72"/>
      <c r="Q72" s="53"/>
      <c r="R72"/>
    </row>
    <row r="73" spans="1:18" ht="29.25" hidden="1" customHeight="1">
      <c r="A73" s="49">
        <v>2</v>
      </c>
      <c r="B73" s="48">
        <v>3</v>
      </c>
      <c r="C73" s="48">
        <v>1</v>
      </c>
      <c r="D73" s="48">
        <v>2</v>
      </c>
      <c r="E73" s="48"/>
      <c r="F73" s="50"/>
      <c r="G73" s="56" t="s">
        <v>65</v>
      </c>
      <c r="H73" s="45">
        <v>40</v>
      </c>
      <c r="I73" s="118">
        <f>I74</f>
        <v>0</v>
      </c>
      <c r="J73" s="119">
        <f>J74</f>
        <v>0</v>
      </c>
      <c r="K73" s="120">
        <f>K74</f>
        <v>0</v>
      </c>
      <c r="L73" s="120">
        <f>L74</f>
        <v>0</v>
      </c>
      <c r="M73"/>
      <c r="Q73" s="53"/>
      <c r="R73"/>
    </row>
    <row r="74" spans="1:18" ht="27" hidden="1" customHeight="1">
      <c r="A74" s="74">
        <v>2</v>
      </c>
      <c r="B74" s="75">
        <v>3</v>
      </c>
      <c r="C74" s="75">
        <v>1</v>
      </c>
      <c r="D74" s="75">
        <v>2</v>
      </c>
      <c r="E74" s="75">
        <v>1</v>
      </c>
      <c r="F74" s="87"/>
      <c r="G74" s="56" t="s">
        <v>65</v>
      </c>
      <c r="H74" s="45">
        <v>41</v>
      </c>
      <c r="I74" s="114">
        <f>SUM(I75:I77)</f>
        <v>0</v>
      </c>
      <c r="J74" s="121">
        <f>SUM(J75:J77)</f>
        <v>0</v>
      </c>
      <c r="K74" s="122">
        <f>SUM(K75:K77)</f>
        <v>0</v>
      </c>
      <c r="L74" s="110">
        <f>SUM(L75:L77)</f>
        <v>0</v>
      </c>
      <c r="M74"/>
      <c r="Q74" s="53"/>
      <c r="R74"/>
    </row>
    <row r="75" spans="1:18" s="66" customFormat="1" ht="27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2">
        <v>1</v>
      </c>
      <c r="G75" s="59" t="s">
        <v>62</v>
      </c>
      <c r="H75" s="45">
        <v>42</v>
      </c>
      <c r="I75" s="113">
        <v>0</v>
      </c>
      <c r="J75" s="113">
        <v>0</v>
      </c>
      <c r="K75" s="113">
        <v>0</v>
      </c>
      <c r="L75" s="113">
        <v>0</v>
      </c>
      <c r="Q75" s="53"/>
      <c r="R75"/>
    </row>
    <row r="76" spans="1:18" ht="16.5" hidden="1" customHeight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2">
        <v>2</v>
      </c>
      <c r="G76" s="59" t="s">
        <v>63</v>
      </c>
      <c r="H76" s="45">
        <v>43</v>
      </c>
      <c r="I76" s="113">
        <v>0</v>
      </c>
      <c r="J76" s="113">
        <v>0</v>
      </c>
      <c r="K76" s="113">
        <v>0</v>
      </c>
      <c r="L76" s="113">
        <v>0</v>
      </c>
      <c r="M76"/>
      <c r="Q76" s="53"/>
      <c r="R76"/>
    </row>
    <row r="77" spans="1:18" ht="15" hidden="1" customHeight="1">
      <c r="A77" s="60">
        <v>2</v>
      </c>
      <c r="B77" s="61">
        <v>3</v>
      </c>
      <c r="C77" s="61">
        <v>1</v>
      </c>
      <c r="D77" s="61">
        <v>2</v>
      </c>
      <c r="E77" s="61">
        <v>1</v>
      </c>
      <c r="F77" s="62">
        <v>3</v>
      </c>
      <c r="G77" s="59" t="s">
        <v>64</v>
      </c>
      <c r="H77" s="45">
        <v>44</v>
      </c>
      <c r="I77" s="113">
        <v>0</v>
      </c>
      <c r="J77" s="113">
        <v>0</v>
      </c>
      <c r="K77" s="113">
        <v>0</v>
      </c>
      <c r="L77" s="113">
        <v>0</v>
      </c>
      <c r="M77"/>
      <c r="Q77" s="53"/>
      <c r="R77"/>
    </row>
    <row r="78" spans="1:18" ht="27.75" hidden="1" customHeight="1">
      <c r="A78" s="60">
        <v>2</v>
      </c>
      <c r="B78" s="61">
        <v>3</v>
      </c>
      <c r="C78" s="61">
        <v>1</v>
      </c>
      <c r="D78" s="61">
        <v>3</v>
      </c>
      <c r="E78" s="61"/>
      <c r="F78" s="62"/>
      <c r="G78" s="59" t="s">
        <v>66</v>
      </c>
      <c r="H78" s="45">
        <v>45</v>
      </c>
      <c r="I78" s="109">
        <f>I79</f>
        <v>0</v>
      </c>
      <c r="J78" s="132">
        <f>J79</f>
        <v>0</v>
      </c>
      <c r="K78" s="110">
        <f>K79</f>
        <v>0</v>
      </c>
      <c r="L78" s="110">
        <f>L79</f>
        <v>0</v>
      </c>
      <c r="M78"/>
      <c r="Q78" s="53"/>
      <c r="R78"/>
    </row>
    <row r="79" spans="1:18" ht="26.25" hidden="1" customHeight="1">
      <c r="A79" s="60">
        <v>2</v>
      </c>
      <c r="B79" s="61">
        <v>3</v>
      </c>
      <c r="C79" s="61">
        <v>1</v>
      </c>
      <c r="D79" s="61">
        <v>3</v>
      </c>
      <c r="E79" s="61">
        <v>1</v>
      </c>
      <c r="F79" s="62"/>
      <c r="G79" s="59" t="s">
        <v>67</v>
      </c>
      <c r="H79" s="45">
        <v>46</v>
      </c>
      <c r="I79" s="109">
        <f>SUM(I80:I82)</f>
        <v>0</v>
      </c>
      <c r="J79" s="132">
        <f>SUM(J80:J82)</f>
        <v>0</v>
      </c>
      <c r="K79" s="110">
        <f>SUM(K80:K82)</f>
        <v>0</v>
      </c>
      <c r="L79" s="110">
        <f>SUM(L80:L82)</f>
        <v>0</v>
      </c>
      <c r="M79"/>
      <c r="Q79" s="53"/>
      <c r="R79"/>
    </row>
    <row r="80" spans="1:18" ht="15" hidden="1" customHeight="1">
      <c r="A80" s="49">
        <v>2</v>
      </c>
      <c r="B80" s="48">
        <v>3</v>
      </c>
      <c r="C80" s="48">
        <v>1</v>
      </c>
      <c r="D80" s="48">
        <v>3</v>
      </c>
      <c r="E80" s="48">
        <v>1</v>
      </c>
      <c r="F80" s="50">
        <v>1</v>
      </c>
      <c r="G80" s="67" t="s">
        <v>68</v>
      </c>
      <c r="H80" s="45">
        <v>47</v>
      </c>
      <c r="I80" s="111">
        <v>0</v>
      </c>
      <c r="J80" s="111">
        <v>0</v>
      </c>
      <c r="K80" s="111">
        <v>0</v>
      </c>
      <c r="L80" s="111">
        <v>0</v>
      </c>
      <c r="M80"/>
      <c r="Q80" s="53"/>
      <c r="R80"/>
    </row>
    <row r="81" spans="1:18" ht="16.5" hidden="1" customHeight="1">
      <c r="A81" s="60">
        <v>2</v>
      </c>
      <c r="B81" s="61">
        <v>3</v>
      </c>
      <c r="C81" s="61">
        <v>1</v>
      </c>
      <c r="D81" s="61">
        <v>3</v>
      </c>
      <c r="E81" s="61">
        <v>1</v>
      </c>
      <c r="F81" s="62">
        <v>2</v>
      </c>
      <c r="G81" s="59" t="s">
        <v>69</v>
      </c>
      <c r="H81" s="45">
        <v>48</v>
      </c>
      <c r="I81" s="113">
        <v>0</v>
      </c>
      <c r="J81" s="113">
        <v>0</v>
      </c>
      <c r="K81" s="113">
        <v>0</v>
      </c>
      <c r="L81" s="113">
        <v>0</v>
      </c>
      <c r="M81"/>
      <c r="Q81" s="53"/>
      <c r="R81"/>
    </row>
    <row r="82" spans="1:18" ht="17.25" hidden="1" customHeight="1">
      <c r="A82" s="49">
        <v>2</v>
      </c>
      <c r="B82" s="48">
        <v>3</v>
      </c>
      <c r="C82" s="48">
        <v>1</v>
      </c>
      <c r="D82" s="48">
        <v>3</v>
      </c>
      <c r="E82" s="48">
        <v>1</v>
      </c>
      <c r="F82" s="50">
        <v>3</v>
      </c>
      <c r="G82" s="67" t="s">
        <v>70</v>
      </c>
      <c r="H82" s="45">
        <v>49</v>
      </c>
      <c r="I82" s="111">
        <v>0</v>
      </c>
      <c r="J82" s="111">
        <v>0</v>
      </c>
      <c r="K82" s="111">
        <v>0</v>
      </c>
      <c r="L82" s="111">
        <v>0</v>
      </c>
      <c r="M82"/>
      <c r="Q82" s="53"/>
      <c r="R82"/>
    </row>
    <row r="83" spans="1:18" ht="12.75" hidden="1" customHeight="1">
      <c r="A83" s="49">
        <v>2</v>
      </c>
      <c r="B83" s="48">
        <v>3</v>
      </c>
      <c r="C83" s="48">
        <v>2</v>
      </c>
      <c r="D83" s="48"/>
      <c r="E83" s="48"/>
      <c r="F83" s="50"/>
      <c r="G83" s="67" t="s">
        <v>71</v>
      </c>
      <c r="H83" s="45">
        <v>50</v>
      </c>
      <c r="I83" s="109">
        <f t="shared" ref="I83:L84" si="3">I84</f>
        <v>0</v>
      </c>
      <c r="J83" s="109">
        <f t="shared" si="3"/>
        <v>0</v>
      </c>
      <c r="K83" s="109">
        <f t="shared" si="3"/>
        <v>0</v>
      </c>
      <c r="L83" s="109">
        <f t="shared" si="3"/>
        <v>0</v>
      </c>
      <c r="M83"/>
    </row>
    <row r="84" spans="1:18" ht="12" hidden="1" customHeight="1">
      <c r="A84" s="49">
        <v>2</v>
      </c>
      <c r="B84" s="48">
        <v>3</v>
      </c>
      <c r="C84" s="48">
        <v>2</v>
      </c>
      <c r="D84" s="48">
        <v>1</v>
      </c>
      <c r="E84" s="48"/>
      <c r="F84" s="50"/>
      <c r="G84" s="67" t="s">
        <v>71</v>
      </c>
      <c r="H84" s="45">
        <v>51</v>
      </c>
      <c r="I84" s="109">
        <f t="shared" si="3"/>
        <v>0</v>
      </c>
      <c r="J84" s="109">
        <f t="shared" si="3"/>
        <v>0</v>
      </c>
      <c r="K84" s="109">
        <f t="shared" si="3"/>
        <v>0</v>
      </c>
      <c r="L84" s="109">
        <f t="shared" si="3"/>
        <v>0</v>
      </c>
      <c r="M84"/>
    </row>
    <row r="85" spans="1:18" ht="15.75" hidden="1" customHeight="1">
      <c r="A85" s="49">
        <v>2</v>
      </c>
      <c r="B85" s="48">
        <v>3</v>
      </c>
      <c r="C85" s="48">
        <v>2</v>
      </c>
      <c r="D85" s="48">
        <v>1</v>
      </c>
      <c r="E85" s="48">
        <v>1</v>
      </c>
      <c r="F85" s="50"/>
      <c r="G85" s="67" t="s">
        <v>71</v>
      </c>
      <c r="H85" s="45">
        <v>52</v>
      </c>
      <c r="I85" s="109">
        <f>SUM(I86)</f>
        <v>0</v>
      </c>
      <c r="J85" s="109">
        <f>SUM(J86)</f>
        <v>0</v>
      </c>
      <c r="K85" s="109">
        <f>SUM(K86)</f>
        <v>0</v>
      </c>
      <c r="L85" s="109">
        <f>SUM(L86)</f>
        <v>0</v>
      </c>
      <c r="M85"/>
    </row>
    <row r="86" spans="1:18" ht="13.5" hidden="1" customHeight="1">
      <c r="A86" s="49">
        <v>2</v>
      </c>
      <c r="B86" s="48">
        <v>3</v>
      </c>
      <c r="C86" s="48">
        <v>2</v>
      </c>
      <c r="D86" s="48">
        <v>1</v>
      </c>
      <c r="E86" s="48">
        <v>1</v>
      </c>
      <c r="F86" s="50">
        <v>1</v>
      </c>
      <c r="G86" s="67" t="s">
        <v>71</v>
      </c>
      <c r="H86" s="45">
        <v>53</v>
      </c>
      <c r="I86" s="113">
        <v>0</v>
      </c>
      <c r="J86" s="113">
        <v>0</v>
      </c>
      <c r="K86" s="113">
        <v>0</v>
      </c>
      <c r="L86" s="113">
        <v>0</v>
      </c>
      <c r="M86"/>
    </row>
    <row r="87" spans="1:18" ht="16.5" hidden="1" customHeight="1">
      <c r="A87" s="41">
        <v>2</v>
      </c>
      <c r="B87" s="42">
        <v>4</v>
      </c>
      <c r="C87" s="42"/>
      <c r="D87" s="42"/>
      <c r="E87" s="42"/>
      <c r="F87" s="44"/>
      <c r="G87" s="68" t="s">
        <v>72</v>
      </c>
      <c r="H87" s="45">
        <v>54</v>
      </c>
      <c r="I87" s="109">
        <f t="shared" ref="I87:L89" si="4">I88</f>
        <v>0</v>
      </c>
      <c r="J87" s="132">
        <f t="shared" si="4"/>
        <v>0</v>
      </c>
      <c r="K87" s="110">
        <f t="shared" si="4"/>
        <v>0</v>
      </c>
      <c r="L87" s="110">
        <f t="shared" si="4"/>
        <v>0</v>
      </c>
      <c r="M87"/>
    </row>
    <row r="88" spans="1:18" ht="15.75" hidden="1" customHeight="1">
      <c r="A88" s="60">
        <v>2</v>
      </c>
      <c r="B88" s="61">
        <v>4</v>
      </c>
      <c r="C88" s="61">
        <v>1</v>
      </c>
      <c r="D88" s="61"/>
      <c r="E88" s="61"/>
      <c r="F88" s="62"/>
      <c r="G88" s="59" t="s">
        <v>73</v>
      </c>
      <c r="H88" s="45">
        <v>55</v>
      </c>
      <c r="I88" s="109">
        <f t="shared" si="4"/>
        <v>0</v>
      </c>
      <c r="J88" s="132">
        <f t="shared" si="4"/>
        <v>0</v>
      </c>
      <c r="K88" s="110">
        <f t="shared" si="4"/>
        <v>0</v>
      </c>
      <c r="L88" s="110">
        <f t="shared" si="4"/>
        <v>0</v>
      </c>
      <c r="M88"/>
    </row>
    <row r="89" spans="1:18" ht="17.25" hidden="1" customHeight="1">
      <c r="A89" s="60">
        <v>2</v>
      </c>
      <c r="B89" s="61">
        <v>4</v>
      </c>
      <c r="C89" s="61">
        <v>1</v>
      </c>
      <c r="D89" s="61">
        <v>1</v>
      </c>
      <c r="E89" s="61"/>
      <c r="F89" s="62"/>
      <c r="G89" s="59" t="s">
        <v>73</v>
      </c>
      <c r="H89" s="45">
        <v>56</v>
      </c>
      <c r="I89" s="109">
        <f t="shared" si="4"/>
        <v>0</v>
      </c>
      <c r="J89" s="132">
        <f t="shared" si="4"/>
        <v>0</v>
      </c>
      <c r="K89" s="110">
        <f t="shared" si="4"/>
        <v>0</v>
      </c>
      <c r="L89" s="110">
        <f t="shared" si="4"/>
        <v>0</v>
      </c>
      <c r="M89"/>
    </row>
    <row r="90" spans="1:18" ht="18" hidden="1" customHeight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2"/>
      <c r="G90" s="59" t="s">
        <v>73</v>
      </c>
      <c r="H90" s="45">
        <v>57</v>
      </c>
      <c r="I90" s="109">
        <f>SUM(I91:I93)</f>
        <v>0</v>
      </c>
      <c r="J90" s="132">
        <f>SUM(J91:J93)</f>
        <v>0</v>
      </c>
      <c r="K90" s="110">
        <f>SUM(K91:K93)</f>
        <v>0</v>
      </c>
      <c r="L90" s="110">
        <f>SUM(L91:L93)</f>
        <v>0</v>
      </c>
      <c r="M90"/>
    </row>
    <row r="91" spans="1:18" ht="14.25" hidden="1" customHeight="1">
      <c r="A91" s="60">
        <v>2</v>
      </c>
      <c r="B91" s="61">
        <v>4</v>
      </c>
      <c r="C91" s="61">
        <v>1</v>
      </c>
      <c r="D91" s="61">
        <v>1</v>
      </c>
      <c r="E91" s="61">
        <v>1</v>
      </c>
      <c r="F91" s="62">
        <v>1</v>
      </c>
      <c r="G91" s="59" t="s">
        <v>74</v>
      </c>
      <c r="H91" s="45">
        <v>58</v>
      </c>
      <c r="I91" s="113">
        <v>0</v>
      </c>
      <c r="J91" s="113">
        <v>0</v>
      </c>
      <c r="K91" s="113">
        <v>0</v>
      </c>
      <c r="L91" s="113">
        <v>0</v>
      </c>
      <c r="M91"/>
    </row>
    <row r="92" spans="1:18" ht="13.5" hidden="1" customHeight="1">
      <c r="A92" s="60">
        <v>2</v>
      </c>
      <c r="B92" s="60">
        <v>4</v>
      </c>
      <c r="C92" s="60">
        <v>1</v>
      </c>
      <c r="D92" s="61">
        <v>1</v>
      </c>
      <c r="E92" s="61">
        <v>1</v>
      </c>
      <c r="F92" s="69">
        <v>2</v>
      </c>
      <c r="G92" s="52" t="s">
        <v>75</v>
      </c>
      <c r="H92" s="45">
        <v>59</v>
      </c>
      <c r="I92" s="113">
        <v>0</v>
      </c>
      <c r="J92" s="113">
        <v>0</v>
      </c>
      <c r="K92" s="113">
        <v>0</v>
      </c>
      <c r="L92" s="113">
        <v>0</v>
      </c>
      <c r="M92"/>
    </row>
    <row r="93" spans="1:18" hidden="1">
      <c r="A93" s="60">
        <v>2</v>
      </c>
      <c r="B93" s="61">
        <v>4</v>
      </c>
      <c r="C93" s="60">
        <v>1</v>
      </c>
      <c r="D93" s="61">
        <v>1</v>
      </c>
      <c r="E93" s="61">
        <v>1</v>
      </c>
      <c r="F93" s="69">
        <v>3</v>
      </c>
      <c r="G93" s="52" t="s">
        <v>76</v>
      </c>
      <c r="H93" s="45">
        <v>60</v>
      </c>
      <c r="I93" s="113">
        <v>0</v>
      </c>
      <c r="J93" s="113">
        <v>0</v>
      </c>
      <c r="K93" s="113">
        <v>0</v>
      </c>
      <c r="L93" s="113">
        <v>0</v>
      </c>
    </row>
    <row r="94" spans="1:18" hidden="1">
      <c r="A94" s="41">
        <v>2</v>
      </c>
      <c r="B94" s="42">
        <v>5</v>
      </c>
      <c r="C94" s="41"/>
      <c r="D94" s="42"/>
      <c r="E94" s="42"/>
      <c r="F94" s="70"/>
      <c r="G94" s="43" t="s">
        <v>77</v>
      </c>
      <c r="H94" s="45">
        <v>61</v>
      </c>
      <c r="I94" s="109">
        <f>SUM(I95+I100+I105)</f>
        <v>0</v>
      </c>
      <c r="J94" s="132">
        <f>SUM(J95+J100+J105)</f>
        <v>0</v>
      </c>
      <c r="K94" s="110">
        <f>SUM(K95+K100+K105)</f>
        <v>0</v>
      </c>
      <c r="L94" s="110">
        <f>SUM(L95+L100+L105)</f>
        <v>0</v>
      </c>
    </row>
    <row r="95" spans="1:18" hidden="1">
      <c r="A95" s="49">
        <v>2</v>
      </c>
      <c r="B95" s="48">
        <v>5</v>
      </c>
      <c r="C95" s="49">
        <v>1</v>
      </c>
      <c r="D95" s="48"/>
      <c r="E95" s="48"/>
      <c r="F95" s="71"/>
      <c r="G95" s="56" t="s">
        <v>78</v>
      </c>
      <c r="H95" s="45">
        <v>62</v>
      </c>
      <c r="I95" s="118">
        <f t="shared" ref="I95:L96" si="5">I96</f>
        <v>0</v>
      </c>
      <c r="J95" s="119">
        <f t="shared" si="5"/>
        <v>0</v>
      </c>
      <c r="K95" s="120">
        <f t="shared" si="5"/>
        <v>0</v>
      </c>
      <c r="L95" s="120">
        <f t="shared" si="5"/>
        <v>0</v>
      </c>
    </row>
    <row r="96" spans="1:18" hidden="1">
      <c r="A96" s="60">
        <v>2</v>
      </c>
      <c r="B96" s="61">
        <v>5</v>
      </c>
      <c r="C96" s="60">
        <v>1</v>
      </c>
      <c r="D96" s="61">
        <v>1</v>
      </c>
      <c r="E96" s="61"/>
      <c r="F96" s="69"/>
      <c r="G96" s="52" t="s">
        <v>78</v>
      </c>
      <c r="H96" s="45">
        <v>63</v>
      </c>
      <c r="I96" s="109">
        <f t="shared" si="5"/>
        <v>0</v>
      </c>
      <c r="J96" s="132">
        <f t="shared" si="5"/>
        <v>0</v>
      </c>
      <c r="K96" s="110">
        <f t="shared" si="5"/>
        <v>0</v>
      </c>
      <c r="L96" s="110">
        <f t="shared" si="5"/>
        <v>0</v>
      </c>
    </row>
    <row r="97" spans="1:13" hidden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69"/>
      <c r="G97" s="52" t="s">
        <v>78</v>
      </c>
      <c r="H97" s="45">
        <v>64</v>
      </c>
      <c r="I97" s="109">
        <f>SUM(I98:I99)</f>
        <v>0</v>
      </c>
      <c r="J97" s="132">
        <f>SUM(J98:J99)</f>
        <v>0</v>
      </c>
      <c r="K97" s="110">
        <f>SUM(K98:K99)</f>
        <v>0</v>
      </c>
      <c r="L97" s="110">
        <f>SUM(L98:L99)</f>
        <v>0</v>
      </c>
    </row>
    <row r="98" spans="1:13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69">
        <v>1</v>
      </c>
      <c r="G98" s="52" t="s">
        <v>79</v>
      </c>
      <c r="H98" s="45">
        <v>65</v>
      </c>
      <c r="I98" s="113">
        <v>0</v>
      </c>
      <c r="J98" s="113">
        <v>0</v>
      </c>
      <c r="K98" s="113">
        <v>0</v>
      </c>
      <c r="L98" s="113">
        <v>0</v>
      </c>
      <c r="M98"/>
    </row>
    <row r="99" spans="1:13" ht="15.75" hidden="1" customHeight="1">
      <c r="A99" s="60">
        <v>2</v>
      </c>
      <c r="B99" s="61">
        <v>5</v>
      </c>
      <c r="C99" s="60">
        <v>1</v>
      </c>
      <c r="D99" s="61">
        <v>1</v>
      </c>
      <c r="E99" s="61">
        <v>1</v>
      </c>
      <c r="F99" s="69">
        <v>2</v>
      </c>
      <c r="G99" s="52" t="s">
        <v>80</v>
      </c>
      <c r="H99" s="45">
        <v>66</v>
      </c>
      <c r="I99" s="113">
        <v>0</v>
      </c>
      <c r="J99" s="113">
        <v>0</v>
      </c>
      <c r="K99" s="113">
        <v>0</v>
      </c>
      <c r="L99" s="113">
        <v>0</v>
      </c>
      <c r="M99"/>
    </row>
    <row r="100" spans="1:13" ht="12" hidden="1" customHeight="1">
      <c r="A100" s="60">
        <v>2</v>
      </c>
      <c r="B100" s="61">
        <v>5</v>
      </c>
      <c r="C100" s="60">
        <v>2</v>
      </c>
      <c r="D100" s="61"/>
      <c r="E100" s="61"/>
      <c r="F100" s="69"/>
      <c r="G100" s="52" t="s">
        <v>81</v>
      </c>
      <c r="H100" s="45">
        <v>67</v>
      </c>
      <c r="I100" s="109">
        <f t="shared" ref="I100:L101" si="6">I101</f>
        <v>0</v>
      </c>
      <c r="J100" s="132">
        <f t="shared" si="6"/>
        <v>0</v>
      </c>
      <c r="K100" s="110">
        <f t="shared" si="6"/>
        <v>0</v>
      </c>
      <c r="L100" s="109">
        <f t="shared" si="6"/>
        <v>0</v>
      </c>
      <c r="M100"/>
    </row>
    <row r="101" spans="1:13" ht="15.75" hidden="1" customHeight="1">
      <c r="A101" s="59">
        <v>2</v>
      </c>
      <c r="B101" s="60">
        <v>5</v>
      </c>
      <c r="C101" s="61">
        <v>2</v>
      </c>
      <c r="D101" s="52">
        <v>1</v>
      </c>
      <c r="E101" s="60"/>
      <c r="F101" s="69"/>
      <c r="G101" s="52" t="s">
        <v>81</v>
      </c>
      <c r="H101" s="45">
        <v>68</v>
      </c>
      <c r="I101" s="109">
        <f t="shared" si="6"/>
        <v>0</v>
      </c>
      <c r="J101" s="132">
        <f t="shared" si="6"/>
        <v>0</v>
      </c>
      <c r="K101" s="110">
        <f t="shared" si="6"/>
        <v>0</v>
      </c>
      <c r="L101" s="109">
        <f t="shared" si="6"/>
        <v>0</v>
      </c>
      <c r="M101"/>
    </row>
    <row r="102" spans="1:13" ht="15" hidden="1" customHeight="1">
      <c r="A102" s="59">
        <v>2</v>
      </c>
      <c r="B102" s="60">
        <v>5</v>
      </c>
      <c r="C102" s="61">
        <v>2</v>
      </c>
      <c r="D102" s="52">
        <v>1</v>
      </c>
      <c r="E102" s="60">
        <v>1</v>
      </c>
      <c r="F102" s="69"/>
      <c r="G102" s="52" t="s">
        <v>81</v>
      </c>
      <c r="H102" s="45">
        <v>69</v>
      </c>
      <c r="I102" s="109">
        <f>SUM(I103:I104)</f>
        <v>0</v>
      </c>
      <c r="J102" s="132">
        <f>SUM(J103:J104)</f>
        <v>0</v>
      </c>
      <c r="K102" s="110">
        <f>SUM(K103:K104)</f>
        <v>0</v>
      </c>
      <c r="L102" s="109">
        <f>SUM(L103:L104)</f>
        <v>0</v>
      </c>
      <c r="M102"/>
    </row>
    <row r="103" spans="1:13" ht="25.5" hidden="1" customHeight="1">
      <c r="A103" s="59">
        <v>2</v>
      </c>
      <c r="B103" s="60">
        <v>5</v>
      </c>
      <c r="C103" s="61">
        <v>2</v>
      </c>
      <c r="D103" s="52">
        <v>1</v>
      </c>
      <c r="E103" s="60">
        <v>1</v>
      </c>
      <c r="F103" s="69">
        <v>1</v>
      </c>
      <c r="G103" s="52" t="s">
        <v>82</v>
      </c>
      <c r="H103" s="45">
        <v>70</v>
      </c>
      <c r="I103" s="113">
        <v>0</v>
      </c>
      <c r="J103" s="113">
        <v>0</v>
      </c>
      <c r="K103" s="113">
        <v>0</v>
      </c>
      <c r="L103" s="113">
        <v>0</v>
      </c>
      <c r="M103"/>
    </row>
    <row r="104" spans="1:13" ht="25.5" hidden="1" customHeight="1">
      <c r="A104" s="59">
        <v>2</v>
      </c>
      <c r="B104" s="60">
        <v>5</v>
      </c>
      <c r="C104" s="61">
        <v>2</v>
      </c>
      <c r="D104" s="52">
        <v>1</v>
      </c>
      <c r="E104" s="60">
        <v>1</v>
      </c>
      <c r="F104" s="69">
        <v>2</v>
      </c>
      <c r="G104" s="52" t="s">
        <v>83</v>
      </c>
      <c r="H104" s="45">
        <v>71</v>
      </c>
      <c r="I104" s="113">
        <v>0</v>
      </c>
      <c r="J104" s="113">
        <v>0</v>
      </c>
      <c r="K104" s="113">
        <v>0</v>
      </c>
      <c r="L104" s="113">
        <v>0</v>
      </c>
      <c r="M104"/>
    </row>
    <row r="105" spans="1:13" ht="28.5" hidden="1" customHeight="1">
      <c r="A105" s="59">
        <v>2</v>
      </c>
      <c r="B105" s="60">
        <v>5</v>
      </c>
      <c r="C105" s="61">
        <v>3</v>
      </c>
      <c r="D105" s="52"/>
      <c r="E105" s="60"/>
      <c r="F105" s="69"/>
      <c r="G105" s="52" t="s">
        <v>84</v>
      </c>
      <c r="H105" s="45">
        <v>72</v>
      </c>
      <c r="I105" s="109">
        <f t="shared" ref="I105:L106" si="7">I106</f>
        <v>0</v>
      </c>
      <c r="J105" s="132">
        <f t="shared" si="7"/>
        <v>0</v>
      </c>
      <c r="K105" s="110">
        <f t="shared" si="7"/>
        <v>0</v>
      </c>
      <c r="L105" s="109">
        <f t="shared" si="7"/>
        <v>0</v>
      </c>
      <c r="M105"/>
    </row>
    <row r="106" spans="1:13" ht="27" hidden="1" customHeight="1">
      <c r="A106" s="59">
        <v>2</v>
      </c>
      <c r="B106" s="60">
        <v>5</v>
      </c>
      <c r="C106" s="61">
        <v>3</v>
      </c>
      <c r="D106" s="52">
        <v>1</v>
      </c>
      <c r="E106" s="60"/>
      <c r="F106" s="69"/>
      <c r="G106" s="52" t="s">
        <v>85</v>
      </c>
      <c r="H106" s="45">
        <v>73</v>
      </c>
      <c r="I106" s="109">
        <f t="shared" si="7"/>
        <v>0</v>
      </c>
      <c r="J106" s="132">
        <f t="shared" si="7"/>
        <v>0</v>
      </c>
      <c r="K106" s="110">
        <f t="shared" si="7"/>
        <v>0</v>
      </c>
      <c r="L106" s="109">
        <f t="shared" si="7"/>
        <v>0</v>
      </c>
      <c r="M106"/>
    </row>
    <row r="107" spans="1:13" ht="30" hidden="1" customHeight="1">
      <c r="A107" s="73">
        <v>2</v>
      </c>
      <c r="B107" s="74">
        <v>5</v>
      </c>
      <c r="C107" s="75">
        <v>3</v>
      </c>
      <c r="D107" s="72">
        <v>1</v>
      </c>
      <c r="E107" s="74">
        <v>1</v>
      </c>
      <c r="F107" s="76"/>
      <c r="G107" s="72" t="s">
        <v>85</v>
      </c>
      <c r="H107" s="45">
        <v>74</v>
      </c>
      <c r="I107" s="114">
        <f>SUM(I108:I109)</f>
        <v>0</v>
      </c>
      <c r="J107" s="121">
        <f>SUM(J108:J109)</f>
        <v>0</v>
      </c>
      <c r="K107" s="122">
        <f>SUM(K108:K109)</f>
        <v>0</v>
      </c>
      <c r="L107" s="114">
        <f>SUM(L108:L109)</f>
        <v>0</v>
      </c>
      <c r="M107"/>
    </row>
    <row r="108" spans="1:13" ht="26.25" hidden="1" customHeight="1">
      <c r="A108" s="59">
        <v>2</v>
      </c>
      <c r="B108" s="60">
        <v>5</v>
      </c>
      <c r="C108" s="61">
        <v>3</v>
      </c>
      <c r="D108" s="52">
        <v>1</v>
      </c>
      <c r="E108" s="60">
        <v>1</v>
      </c>
      <c r="F108" s="69">
        <v>1</v>
      </c>
      <c r="G108" s="52" t="s">
        <v>85</v>
      </c>
      <c r="H108" s="45">
        <v>75</v>
      </c>
      <c r="I108" s="113">
        <v>0</v>
      </c>
      <c r="J108" s="113">
        <v>0</v>
      </c>
      <c r="K108" s="113">
        <v>0</v>
      </c>
      <c r="L108" s="113">
        <v>0</v>
      </c>
      <c r="M108"/>
    </row>
    <row r="109" spans="1:13" ht="26.25" hidden="1" customHeight="1">
      <c r="A109" s="73">
        <v>2</v>
      </c>
      <c r="B109" s="74">
        <v>5</v>
      </c>
      <c r="C109" s="75">
        <v>3</v>
      </c>
      <c r="D109" s="72">
        <v>1</v>
      </c>
      <c r="E109" s="74">
        <v>1</v>
      </c>
      <c r="F109" s="76">
        <v>2</v>
      </c>
      <c r="G109" s="72" t="s">
        <v>86</v>
      </c>
      <c r="H109" s="45">
        <v>76</v>
      </c>
      <c r="I109" s="113">
        <v>0</v>
      </c>
      <c r="J109" s="113">
        <v>0</v>
      </c>
      <c r="K109" s="113">
        <v>0</v>
      </c>
      <c r="L109" s="113">
        <v>0</v>
      </c>
      <c r="M109"/>
    </row>
    <row r="110" spans="1:13" ht="27.75" hidden="1" customHeight="1">
      <c r="A110" s="73">
        <v>2</v>
      </c>
      <c r="B110" s="74">
        <v>5</v>
      </c>
      <c r="C110" s="75">
        <v>3</v>
      </c>
      <c r="D110" s="72">
        <v>2</v>
      </c>
      <c r="E110" s="74"/>
      <c r="F110" s="76"/>
      <c r="G110" s="72" t="s">
        <v>87</v>
      </c>
      <c r="H110" s="45">
        <v>77</v>
      </c>
      <c r="I110" s="114">
        <f>I111</f>
        <v>0</v>
      </c>
      <c r="J110" s="114">
        <f>J111</f>
        <v>0</v>
      </c>
      <c r="K110" s="114">
        <f>K111</f>
        <v>0</v>
      </c>
      <c r="L110" s="114">
        <f>L111</f>
        <v>0</v>
      </c>
      <c r="M110"/>
    </row>
    <row r="111" spans="1:13" ht="25.5" hidden="1" customHeight="1">
      <c r="A111" s="73">
        <v>2</v>
      </c>
      <c r="B111" s="74">
        <v>5</v>
      </c>
      <c r="C111" s="75">
        <v>3</v>
      </c>
      <c r="D111" s="72">
        <v>2</v>
      </c>
      <c r="E111" s="74">
        <v>1</v>
      </c>
      <c r="F111" s="76"/>
      <c r="G111" s="72" t="s">
        <v>87</v>
      </c>
      <c r="H111" s="45">
        <v>78</v>
      </c>
      <c r="I111" s="114">
        <f>SUM(I112:I113)</f>
        <v>0</v>
      </c>
      <c r="J111" s="114">
        <f>SUM(J112:J113)</f>
        <v>0</v>
      </c>
      <c r="K111" s="114">
        <f>SUM(K112:K113)</f>
        <v>0</v>
      </c>
      <c r="L111" s="114">
        <f>SUM(L112:L113)</f>
        <v>0</v>
      </c>
      <c r="M111"/>
    </row>
    <row r="112" spans="1:13" ht="30" hidden="1" customHeight="1">
      <c r="A112" s="73">
        <v>2</v>
      </c>
      <c r="B112" s="74">
        <v>5</v>
      </c>
      <c r="C112" s="75">
        <v>3</v>
      </c>
      <c r="D112" s="72">
        <v>2</v>
      </c>
      <c r="E112" s="74">
        <v>1</v>
      </c>
      <c r="F112" s="76">
        <v>1</v>
      </c>
      <c r="G112" s="72" t="s">
        <v>87</v>
      </c>
      <c r="H112" s="45">
        <v>79</v>
      </c>
      <c r="I112" s="113">
        <v>0</v>
      </c>
      <c r="J112" s="113">
        <v>0</v>
      </c>
      <c r="K112" s="113">
        <v>0</v>
      </c>
      <c r="L112" s="113">
        <v>0</v>
      </c>
      <c r="M112"/>
    </row>
    <row r="113" spans="1:13" ht="18" hidden="1" customHeight="1">
      <c r="A113" s="73">
        <v>2</v>
      </c>
      <c r="B113" s="74">
        <v>5</v>
      </c>
      <c r="C113" s="75">
        <v>3</v>
      </c>
      <c r="D113" s="72">
        <v>2</v>
      </c>
      <c r="E113" s="74">
        <v>1</v>
      </c>
      <c r="F113" s="76">
        <v>2</v>
      </c>
      <c r="G113" s="72" t="s">
        <v>88</v>
      </c>
      <c r="H113" s="45">
        <v>80</v>
      </c>
      <c r="I113" s="113">
        <v>0</v>
      </c>
      <c r="J113" s="113">
        <v>0</v>
      </c>
      <c r="K113" s="113">
        <v>0</v>
      </c>
      <c r="L113" s="113">
        <v>0</v>
      </c>
      <c r="M113"/>
    </row>
    <row r="114" spans="1:13" ht="16.5" hidden="1" customHeight="1">
      <c r="A114" s="68">
        <v>2</v>
      </c>
      <c r="B114" s="41">
        <v>6</v>
      </c>
      <c r="C114" s="42"/>
      <c r="D114" s="43"/>
      <c r="E114" s="41"/>
      <c r="F114" s="70"/>
      <c r="G114" s="77" t="s">
        <v>89</v>
      </c>
      <c r="H114" s="45">
        <v>81</v>
      </c>
      <c r="I114" s="109">
        <f>SUM(I115+I120+I124+I128+I132+I136)</f>
        <v>0</v>
      </c>
      <c r="J114" s="109">
        <f>SUM(J115+J120+J124+J128+J132+J136)</f>
        <v>0</v>
      </c>
      <c r="K114" s="109">
        <f>SUM(K115+K120+K124+K128+K132+K136)</f>
        <v>0</v>
      </c>
      <c r="L114" s="109">
        <f>SUM(L115+L120+L124+L128+L132+L136)</f>
        <v>0</v>
      </c>
      <c r="M114"/>
    </row>
    <row r="115" spans="1:13" ht="14.25" hidden="1" customHeight="1">
      <c r="A115" s="73">
        <v>2</v>
      </c>
      <c r="B115" s="74">
        <v>6</v>
      </c>
      <c r="C115" s="75">
        <v>1</v>
      </c>
      <c r="D115" s="72"/>
      <c r="E115" s="74"/>
      <c r="F115" s="76"/>
      <c r="G115" s="72" t="s">
        <v>90</v>
      </c>
      <c r="H115" s="45">
        <v>82</v>
      </c>
      <c r="I115" s="114">
        <f t="shared" ref="I115:L116" si="8">I116</f>
        <v>0</v>
      </c>
      <c r="J115" s="121">
        <f t="shared" si="8"/>
        <v>0</v>
      </c>
      <c r="K115" s="122">
        <f t="shared" si="8"/>
        <v>0</v>
      </c>
      <c r="L115" s="114">
        <f t="shared" si="8"/>
        <v>0</v>
      </c>
      <c r="M115"/>
    </row>
    <row r="116" spans="1:13" ht="14.25" hidden="1" customHeight="1">
      <c r="A116" s="59">
        <v>2</v>
      </c>
      <c r="B116" s="60">
        <v>6</v>
      </c>
      <c r="C116" s="61">
        <v>1</v>
      </c>
      <c r="D116" s="52">
        <v>1</v>
      </c>
      <c r="E116" s="60"/>
      <c r="F116" s="69"/>
      <c r="G116" s="52" t="s">
        <v>90</v>
      </c>
      <c r="H116" s="45">
        <v>83</v>
      </c>
      <c r="I116" s="109">
        <f t="shared" si="8"/>
        <v>0</v>
      </c>
      <c r="J116" s="132">
        <f t="shared" si="8"/>
        <v>0</v>
      </c>
      <c r="K116" s="110">
        <f t="shared" si="8"/>
        <v>0</v>
      </c>
      <c r="L116" s="109">
        <f t="shared" si="8"/>
        <v>0</v>
      </c>
      <c r="M116"/>
    </row>
    <row r="117" spans="1:13" hidden="1">
      <c r="A117" s="59">
        <v>2</v>
      </c>
      <c r="B117" s="60">
        <v>6</v>
      </c>
      <c r="C117" s="61">
        <v>1</v>
      </c>
      <c r="D117" s="52">
        <v>1</v>
      </c>
      <c r="E117" s="60">
        <v>1</v>
      </c>
      <c r="F117" s="69"/>
      <c r="G117" s="52" t="s">
        <v>90</v>
      </c>
      <c r="H117" s="45">
        <v>84</v>
      </c>
      <c r="I117" s="109">
        <f>SUM(I118:I119)</f>
        <v>0</v>
      </c>
      <c r="J117" s="132">
        <f>SUM(J118:J119)</f>
        <v>0</v>
      </c>
      <c r="K117" s="110">
        <f>SUM(K118:K119)</f>
        <v>0</v>
      </c>
      <c r="L117" s="109">
        <f>SUM(L118:L119)</f>
        <v>0</v>
      </c>
    </row>
    <row r="118" spans="1:13" ht="13.5" hidden="1" customHeight="1">
      <c r="A118" s="59">
        <v>2</v>
      </c>
      <c r="B118" s="60">
        <v>6</v>
      </c>
      <c r="C118" s="61">
        <v>1</v>
      </c>
      <c r="D118" s="52">
        <v>1</v>
      </c>
      <c r="E118" s="60">
        <v>1</v>
      </c>
      <c r="F118" s="69">
        <v>1</v>
      </c>
      <c r="G118" s="52" t="s">
        <v>91</v>
      </c>
      <c r="H118" s="45">
        <v>85</v>
      </c>
      <c r="I118" s="113">
        <v>0</v>
      </c>
      <c r="J118" s="113">
        <v>0</v>
      </c>
      <c r="K118" s="113">
        <v>0</v>
      </c>
      <c r="L118" s="113">
        <v>0</v>
      </c>
      <c r="M118"/>
    </row>
    <row r="119" spans="1:13" hidden="1">
      <c r="A119" s="67">
        <v>2</v>
      </c>
      <c r="B119" s="49">
        <v>6</v>
      </c>
      <c r="C119" s="48">
        <v>1</v>
      </c>
      <c r="D119" s="56">
        <v>1</v>
      </c>
      <c r="E119" s="49">
        <v>1</v>
      </c>
      <c r="F119" s="71">
        <v>2</v>
      </c>
      <c r="G119" s="56" t="s">
        <v>92</v>
      </c>
      <c r="H119" s="45">
        <v>86</v>
      </c>
      <c r="I119" s="111">
        <v>0</v>
      </c>
      <c r="J119" s="111">
        <v>0</v>
      </c>
      <c r="K119" s="111">
        <v>0</v>
      </c>
      <c r="L119" s="111">
        <v>0</v>
      </c>
    </row>
    <row r="120" spans="1:13" ht="25.5" hidden="1" customHeight="1">
      <c r="A120" s="59">
        <v>2</v>
      </c>
      <c r="B120" s="60">
        <v>6</v>
      </c>
      <c r="C120" s="61">
        <v>2</v>
      </c>
      <c r="D120" s="52"/>
      <c r="E120" s="60"/>
      <c r="F120" s="69"/>
      <c r="G120" s="52" t="s">
        <v>93</v>
      </c>
      <c r="H120" s="45">
        <v>87</v>
      </c>
      <c r="I120" s="109">
        <f t="shared" ref="I120:L122" si="9">I121</f>
        <v>0</v>
      </c>
      <c r="J120" s="132">
        <f t="shared" si="9"/>
        <v>0</v>
      </c>
      <c r="K120" s="110">
        <f t="shared" si="9"/>
        <v>0</v>
      </c>
      <c r="L120" s="109">
        <f t="shared" si="9"/>
        <v>0</v>
      </c>
      <c r="M120"/>
    </row>
    <row r="121" spans="1:13" ht="14.25" hidden="1" customHeight="1">
      <c r="A121" s="59">
        <v>2</v>
      </c>
      <c r="B121" s="60">
        <v>6</v>
      </c>
      <c r="C121" s="61">
        <v>2</v>
      </c>
      <c r="D121" s="52">
        <v>1</v>
      </c>
      <c r="E121" s="60"/>
      <c r="F121" s="69"/>
      <c r="G121" s="52" t="s">
        <v>93</v>
      </c>
      <c r="H121" s="45">
        <v>88</v>
      </c>
      <c r="I121" s="109">
        <f t="shared" si="9"/>
        <v>0</v>
      </c>
      <c r="J121" s="132">
        <f t="shared" si="9"/>
        <v>0</v>
      </c>
      <c r="K121" s="110">
        <f t="shared" si="9"/>
        <v>0</v>
      </c>
      <c r="L121" s="109">
        <f t="shared" si="9"/>
        <v>0</v>
      </c>
      <c r="M121"/>
    </row>
    <row r="122" spans="1:13" ht="14.25" hidden="1" customHeight="1">
      <c r="A122" s="59">
        <v>2</v>
      </c>
      <c r="B122" s="60">
        <v>6</v>
      </c>
      <c r="C122" s="61">
        <v>2</v>
      </c>
      <c r="D122" s="52">
        <v>1</v>
      </c>
      <c r="E122" s="60">
        <v>1</v>
      </c>
      <c r="F122" s="69"/>
      <c r="G122" s="52" t="s">
        <v>93</v>
      </c>
      <c r="H122" s="45">
        <v>89</v>
      </c>
      <c r="I122" s="139">
        <f t="shared" si="9"/>
        <v>0</v>
      </c>
      <c r="J122" s="123">
        <f t="shared" si="9"/>
        <v>0</v>
      </c>
      <c r="K122" s="124">
        <f t="shared" si="9"/>
        <v>0</v>
      </c>
      <c r="L122" s="139">
        <f t="shared" si="9"/>
        <v>0</v>
      </c>
      <c r="M122"/>
    </row>
    <row r="123" spans="1:13" ht="25.5" hidden="1" customHeight="1">
      <c r="A123" s="59">
        <v>2</v>
      </c>
      <c r="B123" s="60">
        <v>6</v>
      </c>
      <c r="C123" s="61">
        <v>2</v>
      </c>
      <c r="D123" s="52">
        <v>1</v>
      </c>
      <c r="E123" s="60">
        <v>1</v>
      </c>
      <c r="F123" s="69">
        <v>1</v>
      </c>
      <c r="G123" s="52" t="s">
        <v>93</v>
      </c>
      <c r="H123" s="45">
        <v>90</v>
      </c>
      <c r="I123" s="113">
        <v>0</v>
      </c>
      <c r="J123" s="113">
        <v>0</v>
      </c>
      <c r="K123" s="113">
        <v>0</v>
      </c>
      <c r="L123" s="113">
        <v>0</v>
      </c>
      <c r="M123"/>
    </row>
    <row r="124" spans="1:13" ht="26.25" hidden="1" customHeight="1">
      <c r="A124" s="67">
        <v>2</v>
      </c>
      <c r="B124" s="49">
        <v>6</v>
      </c>
      <c r="C124" s="48">
        <v>3</v>
      </c>
      <c r="D124" s="56"/>
      <c r="E124" s="49"/>
      <c r="F124" s="71"/>
      <c r="G124" s="56" t="s">
        <v>94</v>
      </c>
      <c r="H124" s="45">
        <v>91</v>
      </c>
      <c r="I124" s="118">
        <f t="shared" ref="I124:L126" si="10">I125</f>
        <v>0</v>
      </c>
      <c r="J124" s="119">
        <f t="shared" si="10"/>
        <v>0</v>
      </c>
      <c r="K124" s="120">
        <f t="shared" si="10"/>
        <v>0</v>
      </c>
      <c r="L124" s="118">
        <f t="shared" si="10"/>
        <v>0</v>
      </c>
      <c r="M124"/>
    </row>
    <row r="125" spans="1:13" ht="25.5" hidden="1" customHeight="1">
      <c r="A125" s="59">
        <v>2</v>
      </c>
      <c r="B125" s="60">
        <v>6</v>
      </c>
      <c r="C125" s="61">
        <v>3</v>
      </c>
      <c r="D125" s="52">
        <v>1</v>
      </c>
      <c r="E125" s="60"/>
      <c r="F125" s="69"/>
      <c r="G125" s="52" t="s">
        <v>94</v>
      </c>
      <c r="H125" s="45">
        <v>92</v>
      </c>
      <c r="I125" s="109">
        <f t="shared" si="10"/>
        <v>0</v>
      </c>
      <c r="J125" s="132">
        <f t="shared" si="10"/>
        <v>0</v>
      </c>
      <c r="K125" s="110">
        <f t="shared" si="10"/>
        <v>0</v>
      </c>
      <c r="L125" s="109">
        <f t="shared" si="10"/>
        <v>0</v>
      </c>
      <c r="M125"/>
    </row>
    <row r="126" spans="1:13" ht="26.25" hidden="1" customHeight="1">
      <c r="A126" s="59">
        <v>2</v>
      </c>
      <c r="B126" s="60">
        <v>6</v>
      </c>
      <c r="C126" s="61">
        <v>3</v>
      </c>
      <c r="D126" s="52">
        <v>1</v>
      </c>
      <c r="E126" s="60">
        <v>1</v>
      </c>
      <c r="F126" s="69"/>
      <c r="G126" s="52" t="s">
        <v>94</v>
      </c>
      <c r="H126" s="45">
        <v>93</v>
      </c>
      <c r="I126" s="109">
        <f t="shared" si="10"/>
        <v>0</v>
      </c>
      <c r="J126" s="132">
        <f t="shared" si="10"/>
        <v>0</v>
      </c>
      <c r="K126" s="110">
        <f t="shared" si="10"/>
        <v>0</v>
      </c>
      <c r="L126" s="109">
        <f t="shared" si="10"/>
        <v>0</v>
      </c>
      <c r="M126"/>
    </row>
    <row r="127" spans="1:13" ht="27" hidden="1" customHeight="1">
      <c r="A127" s="59">
        <v>2</v>
      </c>
      <c r="B127" s="60">
        <v>6</v>
      </c>
      <c r="C127" s="61">
        <v>3</v>
      </c>
      <c r="D127" s="52">
        <v>1</v>
      </c>
      <c r="E127" s="60">
        <v>1</v>
      </c>
      <c r="F127" s="69">
        <v>1</v>
      </c>
      <c r="G127" s="52" t="s">
        <v>94</v>
      </c>
      <c r="H127" s="45">
        <v>94</v>
      </c>
      <c r="I127" s="113">
        <v>0</v>
      </c>
      <c r="J127" s="113">
        <v>0</v>
      </c>
      <c r="K127" s="113">
        <v>0</v>
      </c>
      <c r="L127" s="113">
        <v>0</v>
      </c>
      <c r="M127"/>
    </row>
    <row r="128" spans="1:13" ht="25.5" hidden="1" customHeight="1">
      <c r="A128" s="67">
        <v>2</v>
      </c>
      <c r="B128" s="49">
        <v>6</v>
      </c>
      <c r="C128" s="48">
        <v>4</v>
      </c>
      <c r="D128" s="56"/>
      <c r="E128" s="49"/>
      <c r="F128" s="71"/>
      <c r="G128" s="56" t="s">
        <v>95</v>
      </c>
      <c r="H128" s="45">
        <v>95</v>
      </c>
      <c r="I128" s="118">
        <f t="shared" ref="I128:L130" si="11">I129</f>
        <v>0</v>
      </c>
      <c r="J128" s="119">
        <f t="shared" si="11"/>
        <v>0</v>
      </c>
      <c r="K128" s="120">
        <f t="shared" si="11"/>
        <v>0</v>
      </c>
      <c r="L128" s="118">
        <f t="shared" si="11"/>
        <v>0</v>
      </c>
      <c r="M128"/>
    </row>
    <row r="129" spans="1:13" ht="27" hidden="1" customHeight="1">
      <c r="A129" s="59">
        <v>2</v>
      </c>
      <c r="B129" s="60">
        <v>6</v>
      </c>
      <c r="C129" s="61">
        <v>4</v>
      </c>
      <c r="D129" s="52">
        <v>1</v>
      </c>
      <c r="E129" s="60"/>
      <c r="F129" s="69"/>
      <c r="G129" s="52" t="s">
        <v>95</v>
      </c>
      <c r="H129" s="45">
        <v>96</v>
      </c>
      <c r="I129" s="109">
        <f t="shared" si="11"/>
        <v>0</v>
      </c>
      <c r="J129" s="132">
        <f t="shared" si="11"/>
        <v>0</v>
      </c>
      <c r="K129" s="110">
        <f t="shared" si="11"/>
        <v>0</v>
      </c>
      <c r="L129" s="109">
        <f t="shared" si="11"/>
        <v>0</v>
      </c>
      <c r="M129"/>
    </row>
    <row r="130" spans="1:13" ht="27" hidden="1" customHeight="1">
      <c r="A130" s="59">
        <v>2</v>
      </c>
      <c r="B130" s="60">
        <v>6</v>
      </c>
      <c r="C130" s="61">
        <v>4</v>
      </c>
      <c r="D130" s="52">
        <v>1</v>
      </c>
      <c r="E130" s="60">
        <v>1</v>
      </c>
      <c r="F130" s="69"/>
      <c r="G130" s="52" t="s">
        <v>95</v>
      </c>
      <c r="H130" s="45">
        <v>97</v>
      </c>
      <c r="I130" s="109">
        <f t="shared" si="11"/>
        <v>0</v>
      </c>
      <c r="J130" s="132">
        <f t="shared" si="11"/>
        <v>0</v>
      </c>
      <c r="K130" s="110">
        <f t="shared" si="11"/>
        <v>0</v>
      </c>
      <c r="L130" s="109">
        <f t="shared" si="11"/>
        <v>0</v>
      </c>
      <c r="M130"/>
    </row>
    <row r="131" spans="1:13" ht="27.75" hidden="1" customHeight="1">
      <c r="A131" s="59">
        <v>2</v>
      </c>
      <c r="B131" s="60">
        <v>6</v>
      </c>
      <c r="C131" s="61">
        <v>4</v>
      </c>
      <c r="D131" s="52">
        <v>1</v>
      </c>
      <c r="E131" s="60">
        <v>1</v>
      </c>
      <c r="F131" s="69">
        <v>1</v>
      </c>
      <c r="G131" s="52" t="s">
        <v>95</v>
      </c>
      <c r="H131" s="45">
        <v>98</v>
      </c>
      <c r="I131" s="113">
        <v>0</v>
      </c>
      <c r="J131" s="113">
        <v>0</v>
      </c>
      <c r="K131" s="113">
        <v>0</v>
      </c>
      <c r="L131" s="113">
        <v>0</v>
      </c>
      <c r="M131"/>
    </row>
    <row r="132" spans="1:13" ht="27" hidden="1" customHeight="1">
      <c r="A132" s="73">
        <v>2</v>
      </c>
      <c r="B132" s="84">
        <v>6</v>
      </c>
      <c r="C132" s="85">
        <v>5</v>
      </c>
      <c r="D132" s="78"/>
      <c r="E132" s="84"/>
      <c r="F132" s="79"/>
      <c r="G132" s="78" t="s">
        <v>96</v>
      </c>
      <c r="H132" s="45">
        <v>99</v>
      </c>
      <c r="I132" s="115">
        <f t="shared" ref="I132:L134" si="12">I133</f>
        <v>0</v>
      </c>
      <c r="J132" s="125">
        <f t="shared" si="12"/>
        <v>0</v>
      </c>
      <c r="K132" s="116">
        <f t="shared" si="12"/>
        <v>0</v>
      </c>
      <c r="L132" s="115">
        <f t="shared" si="12"/>
        <v>0</v>
      </c>
      <c r="M132"/>
    </row>
    <row r="133" spans="1:13" ht="29.25" hidden="1" customHeight="1">
      <c r="A133" s="59">
        <v>2</v>
      </c>
      <c r="B133" s="60">
        <v>6</v>
      </c>
      <c r="C133" s="61">
        <v>5</v>
      </c>
      <c r="D133" s="52">
        <v>1</v>
      </c>
      <c r="E133" s="60"/>
      <c r="F133" s="69"/>
      <c r="G133" s="78" t="s">
        <v>96</v>
      </c>
      <c r="H133" s="45">
        <v>100</v>
      </c>
      <c r="I133" s="109">
        <f t="shared" si="12"/>
        <v>0</v>
      </c>
      <c r="J133" s="132">
        <f t="shared" si="12"/>
        <v>0</v>
      </c>
      <c r="K133" s="110">
        <f t="shared" si="12"/>
        <v>0</v>
      </c>
      <c r="L133" s="109">
        <f t="shared" si="12"/>
        <v>0</v>
      </c>
      <c r="M133"/>
    </row>
    <row r="134" spans="1:13" ht="25.5" hidden="1" customHeight="1">
      <c r="A134" s="59">
        <v>2</v>
      </c>
      <c r="B134" s="60">
        <v>6</v>
      </c>
      <c r="C134" s="61">
        <v>5</v>
      </c>
      <c r="D134" s="52">
        <v>1</v>
      </c>
      <c r="E134" s="60">
        <v>1</v>
      </c>
      <c r="F134" s="69"/>
      <c r="G134" s="78" t="s">
        <v>96</v>
      </c>
      <c r="H134" s="45">
        <v>101</v>
      </c>
      <c r="I134" s="109">
        <f t="shared" si="12"/>
        <v>0</v>
      </c>
      <c r="J134" s="132">
        <f t="shared" si="12"/>
        <v>0</v>
      </c>
      <c r="K134" s="110">
        <f t="shared" si="12"/>
        <v>0</v>
      </c>
      <c r="L134" s="109">
        <f t="shared" si="12"/>
        <v>0</v>
      </c>
      <c r="M134"/>
    </row>
    <row r="135" spans="1:13" ht="27.75" hidden="1" customHeight="1">
      <c r="A135" s="60">
        <v>2</v>
      </c>
      <c r="B135" s="61">
        <v>6</v>
      </c>
      <c r="C135" s="60">
        <v>5</v>
      </c>
      <c r="D135" s="60">
        <v>1</v>
      </c>
      <c r="E135" s="52">
        <v>1</v>
      </c>
      <c r="F135" s="69">
        <v>1</v>
      </c>
      <c r="G135" s="60" t="s">
        <v>97</v>
      </c>
      <c r="H135" s="45">
        <v>102</v>
      </c>
      <c r="I135" s="113">
        <v>0</v>
      </c>
      <c r="J135" s="113">
        <v>0</v>
      </c>
      <c r="K135" s="113">
        <v>0</v>
      </c>
      <c r="L135" s="113">
        <v>0</v>
      </c>
      <c r="M135"/>
    </row>
    <row r="136" spans="1:13" ht="27.75" hidden="1" customHeight="1">
      <c r="A136" s="59">
        <v>2</v>
      </c>
      <c r="B136" s="61">
        <v>6</v>
      </c>
      <c r="C136" s="60">
        <v>6</v>
      </c>
      <c r="D136" s="61"/>
      <c r="E136" s="52"/>
      <c r="F136" s="62"/>
      <c r="G136" s="80" t="s">
        <v>98</v>
      </c>
      <c r="H136" s="45">
        <v>103</v>
      </c>
      <c r="I136" s="110">
        <f t="shared" ref="I136:L138" si="13">I137</f>
        <v>0</v>
      </c>
      <c r="J136" s="109">
        <f t="shared" si="13"/>
        <v>0</v>
      </c>
      <c r="K136" s="109">
        <f t="shared" si="13"/>
        <v>0</v>
      </c>
      <c r="L136" s="109">
        <f t="shared" si="13"/>
        <v>0</v>
      </c>
      <c r="M136"/>
    </row>
    <row r="137" spans="1:13" ht="27.75" hidden="1" customHeight="1">
      <c r="A137" s="59">
        <v>2</v>
      </c>
      <c r="B137" s="61">
        <v>6</v>
      </c>
      <c r="C137" s="60">
        <v>6</v>
      </c>
      <c r="D137" s="61">
        <v>1</v>
      </c>
      <c r="E137" s="52"/>
      <c r="F137" s="62"/>
      <c r="G137" s="80" t="s">
        <v>98</v>
      </c>
      <c r="H137" s="45">
        <v>104</v>
      </c>
      <c r="I137" s="109">
        <f t="shared" si="13"/>
        <v>0</v>
      </c>
      <c r="J137" s="109">
        <f t="shared" si="13"/>
        <v>0</v>
      </c>
      <c r="K137" s="109">
        <f t="shared" si="13"/>
        <v>0</v>
      </c>
      <c r="L137" s="109">
        <f t="shared" si="13"/>
        <v>0</v>
      </c>
      <c r="M137"/>
    </row>
    <row r="138" spans="1:13" ht="27.75" hidden="1" customHeight="1">
      <c r="A138" s="59">
        <v>2</v>
      </c>
      <c r="B138" s="61">
        <v>6</v>
      </c>
      <c r="C138" s="60">
        <v>6</v>
      </c>
      <c r="D138" s="61">
        <v>1</v>
      </c>
      <c r="E138" s="52">
        <v>1</v>
      </c>
      <c r="F138" s="62"/>
      <c r="G138" s="80" t="s">
        <v>98</v>
      </c>
      <c r="H138" s="45">
        <v>105</v>
      </c>
      <c r="I138" s="109">
        <f t="shared" si="13"/>
        <v>0</v>
      </c>
      <c r="J138" s="109">
        <f t="shared" si="13"/>
        <v>0</v>
      </c>
      <c r="K138" s="109">
        <f t="shared" si="13"/>
        <v>0</v>
      </c>
      <c r="L138" s="109">
        <f t="shared" si="13"/>
        <v>0</v>
      </c>
      <c r="M138"/>
    </row>
    <row r="139" spans="1:13" ht="27.75" hidden="1" customHeight="1">
      <c r="A139" s="59">
        <v>2</v>
      </c>
      <c r="B139" s="61">
        <v>6</v>
      </c>
      <c r="C139" s="60">
        <v>6</v>
      </c>
      <c r="D139" s="61">
        <v>1</v>
      </c>
      <c r="E139" s="52">
        <v>1</v>
      </c>
      <c r="F139" s="62">
        <v>1</v>
      </c>
      <c r="G139" s="81" t="s">
        <v>98</v>
      </c>
      <c r="H139" s="45">
        <v>106</v>
      </c>
      <c r="I139" s="113">
        <v>0</v>
      </c>
      <c r="J139" s="126">
        <v>0</v>
      </c>
      <c r="K139" s="113">
        <v>0</v>
      </c>
      <c r="L139" s="113">
        <v>0</v>
      </c>
      <c r="M139"/>
    </row>
    <row r="140" spans="1:13" ht="28.5" hidden="1" customHeight="1">
      <c r="A140" s="68">
        <v>2</v>
      </c>
      <c r="B140" s="41">
        <v>7</v>
      </c>
      <c r="C140" s="41"/>
      <c r="D140" s="42"/>
      <c r="E140" s="42"/>
      <c r="F140" s="44"/>
      <c r="G140" s="43" t="s">
        <v>99</v>
      </c>
      <c r="H140" s="45">
        <v>107</v>
      </c>
      <c r="I140" s="110">
        <f>SUM(I141+I146+I154)</f>
        <v>0</v>
      </c>
      <c r="J140" s="132">
        <f>SUM(J141+J146+J154)</f>
        <v>0</v>
      </c>
      <c r="K140" s="110">
        <f>SUM(K141+K146+K154)</f>
        <v>0</v>
      </c>
      <c r="L140" s="109">
        <f>SUM(L141+L146+L154)</f>
        <v>0</v>
      </c>
      <c r="M140"/>
    </row>
    <row r="141" spans="1:13" ht="25.5" hidden="1">
      <c r="A141" s="59">
        <v>2</v>
      </c>
      <c r="B141" s="60">
        <v>7</v>
      </c>
      <c r="C141" s="60">
        <v>1</v>
      </c>
      <c r="D141" s="61"/>
      <c r="E141" s="61"/>
      <c r="F141" s="62"/>
      <c r="G141" s="52" t="s">
        <v>100</v>
      </c>
      <c r="H141" s="45">
        <v>108</v>
      </c>
      <c r="I141" s="110">
        <f t="shared" ref="I141:L142" si="14">I142</f>
        <v>0</v>
      </c>
      <c r="J141" s="132">
        <f t="shared" si="14"/>
        <v>0</v>
      </c>
      <c r="K141" s="110">
        <f t="shared" si="14"/>
        <v>0</v>
      </c>
      <c r="L141" s="109">
        <f t="shared" si="14"/>
        <v>0</v>
      </c>
    </row>
    <row r="142" spans="1:13" ht="24" hidden="1" customHeight="1">
      <c r="A142" s="59">
        <v>2</v>
      </c>
      <c r="B142" s="60">
        <v>7</v>
      </c>
      <c r="C142" s="60">
        <v>1</v>
      </c>
      <c r="D142" s="61">
        <v>1</v>
      </c>
      <c r="E142" s="61"/>
      <c r="F142" s="62"/>
      <c r="G142" s="52" t="s">
        <v>100</v>
      </c>
      <c r="H142" s="45">
        <v>109</v>
      </c>
      <c r="I142" s="110">
        <f t="shared" si="14"/>
        <v>0</v>
      </c>
      <c r="J142" s="132">
        <f t="shared" si="14"/>
        <v>0</v>
      </c>
      <c r="K142" s="110">
        <f t="shared" si="14"/>
        <v>0</v>
      </c>
      <c r="L142" s="109">
        <f t="shared" si="14"/>
        <v>0</v>
      </c>
      <c r="M142"/>
    </row>
    <row r="143" spans="1:13" ht="28.5" hidden="1" customHeight="1">
      <c r="A143" s="59">
        <v>2</v>
      </c>
      <c r="B143" s="60">
        <v>7</v>
      </c>
      <c r="C143" s="60">
        <v>1</v>
      </c>
      <c r="D143" s="61">
        <v>1</v>
      </c>
      <c r="E143" s="61">
        <v>1</v>
      </c>
      <c r="F143" s="62"/>
      <c r="G143" s="52" t="s">
        <v>100</v>
      </c>
      <c r="H143" s="45">
        <v>110</v>
      </c>
      <c r="I143" s="110">
        <f>SUM(I144:I145)</f>
        <v>0</v>
      </c>
      <c r="J143" s="132">
        <f>SUM(J144:J145)</f>
        <v>0</v>
      </c>
      <c r="K143" s="110">
        <f>SUM(K144:K145)</f>
        <v>0</v>
      </c>
      <c r="L143" s="109">
        <f>SUM(L144:L145)</f>
        <v>0</v>
      </c>
      <c r="M143"/>
    </row>
    <row r="144" spans="1:13" ht="26.25" hidden="1" customHeight="1">
      <c r="A144" s="67">
        <v>2</v>
      </c>
      <c r="B144" s="49">
        <v>7</v>
      </c>
      <c r="C144" s="67">
        <v>1</v>
      </c>
      <c r="D144" s="60">
        <v>1</v>
      </c>
      <c r="E144" s="48">
        <v>1</v>
      </c>
      <c r="F144" s="50">
        <v>1</v>
      </c>
      <c r="G144" s="56" t="s">
        <v>101</v>
      </c>
      <c r="H144" s="45">
        <v>111</v>
      </c>
      <c r="I144" s="127">
        <v>0</v>
      </c>
      <c r="J144" s="127">
        <v>0</v>
      </c>
      <c r="K144" s="127">
        <v>0</v>
      </c>
      <c r="L144" s="127">
        <v>0</v>
      </c>
      <c r="M144"/>
    </row>
    <row r="145" spans="1:13" ht="24" hidden="1" customHeight="1">
      <c r="A145" s="60">
        <v>2</v>
      </c>
      <c r="B145" s="60">
        <v>7</v>
      </c>
      <c r="C145" s="59">
        <v>1</v>
      </c>
      <c r="D145" s="60">
        <v>1</v>
      </c>
      <c r="E145" s="61">
        <v>1</v>
      </c>
      <c r="F145" s="62">
        <v>2</v>
      </c>
      <c r="G145" s="52" t="s">
        <v>102</v>
      </c>
      <c r="H145" s="45">
        <v>112</v>
      </c>
      <c r="I145" s="112">
        <v>0</v>
      </c>
      <c r="J145" s="112">
        <v>0</v>
      </c>
      <c r="K145" s="112">
        <v>0</v>
      </c>
      <c r="L145" s="112">
        <v>0</v>
      </c>
      <c r="M145"/>
    </row>
    <row r="146" spans="1:13" ht="25.5" hidden="1" customHeight="1">
      <c r="A146" s="73">
        <v>2</v>
      </c>
      <c r="B146" s="74">
        <v>7</v>
      </c>
      <c r="C146" s="73">
        <v>2</v>
      </c>
      <c r="D146" s="74"/>
      <c r="E146" s="75"/>
      <c r="F146" s="87"/>
      <c r="G146" s="72" t="s">
        <v>103</v>
      </c>
      <c r="H146" s="45">
        <v>113</v>
      </c>
      <c r="I146" s="122">
        <f t="shared" ref="I146:L147" si="15">I147</f>
        <v>0</v>
      </c>
      <c r="J146" s="121">
        <f t="shared" si="15"/>
        <v>0</v>
      </c>
      <c r="K146" s="122">
        <f t="shared" si="15"/>
        <v>0</v>
      </c>
      <c r="L146" s="114">
        <f t="shared" si="15"/>
        <v>0</v>
      </c>
      <c r="M146"/>
    </row>
    <row r="147" spans="1:13" ht="25.5" hidden="1" customHeight="1">
      <c r="A147" s="59">
        <v>2</v>
      </c>
      <c r="B147" s="60">
        <v>7</v>
      </c>
      <c r="C147" s="59">
        <v>2</v>
      </c>
      <c r="D147" s="60">
        <v>1</v>
      </c>
      <c r="E147" s="61"/>
      <c r="F147" s="62"/>
      <c r="G147" s="52" t="s">
        <v>104</v>
      </c>
      <c r="H147" s="45">
        <v>114</v>
      </c>
      <c r="I147" s="110">
        <f t="shared" si="15"/>
        <v>0</v>
      </c>
      <c r="J147" s="132">
        <f t="shared" si="15"/>
        <v>0</v>
      </c>
      <c r="K147" s="110">
        <f t="shared" si="15"/>
        <v>0</v>
      </c>
      <c r="L147" s="109">
        <f t="shared" si="15"/>
        <v>0</v>
      </c>
      <c r="M147"/>
    </row>
    <row r="148" spans="1:13" ht="25.5" hidden="1" customHeight="1">
      <c r="A148" s="59">
        <v>2</v>
      </c>
      <c r="B148" s="60">
        <v>7</v>
      </c>
      <c r="C148" s="59">
        <v>2</v>
      </c>
      <c r="D148" s="60">
        <v>1</v>
      </c>
      <c r="E148" s="61">
        <v>1</v>
      </c>
      <c r="F148" s="62"/>
      <c r="G148" s="52" t="s">
        <v>104</v>
      </c>
      <c r="H148" s="45">
        <v>115</v>
      </c>
      <c r="I148" s="110">
        <f>SUM(I149:I150)</f>
        <v>0</v>
      </c>
      <c r="J148" s="132">
        <f>SUM(J149:J150)</f>
        <v>0</v>
      </c>
      <c r="K148" s="110">
        <f>SUM(K149:K150)</f>
        <v>0</v>
      </c>
      <c r="L148" s="109">
        <f>SUM(L149:L150)</f>
        <v>0</v>
      </c>
      <c r="M148"/>
    </row>
    <row r="149" spans="1:13" ht="23.25" hidden="1" customHeight="1">
      <c r="A149" s="59">
        <v>2</v>
      </c>
      <c r="B149" s="60">
        <v>7</v>
      </c>
      <c r="C149" s="59">
        <v>2</v>
      </c>
      <c r="D149" s="60">
        <v>1</v>
      </c>
      <c r="E149" s="61">
        <v>1</v>
      </c>
      <c r="F149" s="62">
        <v>1</v>
      </c>
      <c r="G149" s="52" t="s">
        <v>105</v>
      </c>
      <c r="H149" s="45">
        <v>116</v>
      </c>
      <c r="I149" s="112">
        <v>0</v>
      </c>
      <c r="J149" s="112">
        <v>0</v>
      </c>
      <c r="K149" s="112">
        <v>0</v>
      </c>
      <c r="L149" s="112">
        <v>0</v>
      </c>
      <c r="M149"/>
    </row>
    <row r="150" spans="1:13" ht="26.25" hidden="1" customHeight="1">
      <c r="A150" s="59">
        <v>2</v>
      </c>
      <c r="B150" s="60">
        <v>7</v>
      </c>
      <c r="C150" s="59">
        <v>2</v>
      </c>
      <c r="D150" s="60">
        <v>1</v>
      </c>
      <c r="E150" s="61">
        <v>1</v>
      </c>
      <c r="F150" s="62">
        <v>2</v>
      </c>
      <c r="G150" s="52" t="s">
        <v>106</v>
      </c>
      <c r="H150" s="45">
        <v>117</v>
      </c>
      <c r="I150" s="112">
        <v>0</v>
      </c>
      <c r="J150" s="112">
        <v>0</v>
      </c>
      <c r="K150" s="112">
        <v>0</v>
      </c>
      <c r="L150" s="112">
        <v>0</v>
      </c>
      <c r="M150"/>
    </row>
    <row r="151" spans="1:13" ht="27.75" hidden="1" customHeight="1">
      <c r="A151" s="59">
        <v>2</v>
      </c>
      <c r="B151" s="60">
        <v>7</v>
      </c>
      <c r="C151" s="59">
        <v>2</v>
      </c>
      <c r="D151" s="60">
        <v>2</v>
      </c>
      <c r="E151" s="61"/>
      <c r="F151" s="62"/>
      <c r="G151" s="52" t="s">
        <v>107</v>
      </c>
      <c r="H151" s="45">
        <v>118</v>
      </c>
      <c r="I151" s="110">
        <f>I152</f>
        <v>0</v>
      </c>
      <c r="J151" s="110">
        <f>J152</f>
        <v>0</v>
      </c>
      <c r="K151" s="110">
        <f>K152</f>
        <v>0</v>
      </c>
      <c r="L151" s="110">
        <f>L152</f>
        <v>0</v>
      </c>
      <c r="M151"/>
    </row>
    <row r="152" spans="1:13" ht="24.75" hidden="1" customHeight="1">
      <c r="A152" s="59">
        <v>2</v>
      </c>
      <c r="B152" s="60">
        <v>7</v>
      </c>
      <c r="C152" s="59">
        <v>2</v>
      </c>
      <c r="D152" s="60">
        <v>2</v>
      </c>
      <c r="E152" s="61">
        <v>1</v>
      </c>
      <c r="F152" s="62"/>
      <c r="G152" s="52" t="s">
        <v>107</v>
      </c>
      <c r="H152" s="45">
        <v>119</v>
      </c>
      <c r="I152" s="110">
        <f>SUM(I153)</f>
        <v>0</v>
      </c>
      <c r="J152" s="110">
        <f>SUM(J153)</f>
        <v>0</v>
      </c>
      <c r="K152" s="110">
        <f>SUM(K153)</f>
        <v>0</v>
      </c>
      <c r="L152" s="110">
        <f>SUM(L153)</f>
        <v>0</v>
      </c>
      <c r="M152"/>
    </row>
    <row r="153" spans="1:13" ht="27" hidden="1" customHeight="1">
      <c r="A153" s="59">
        <v>2</v>
      </c>
      <c r="B153" s="60">
        <v>7</v>
      </c>
      <c r="C153" s="59">
        <v>2</v>
      </c>
      <c r="D153" s="60">
        <v>2</v>
      </c>
      <c r="E153" s="61">
        <v>1</v>
      </c>
      <c r="F153" s="62">
        <v>1</v>
      </c>
      <c r="G153" s="52" t="s">
        <v>107</v>
      </c>
      <c r="H153" s="45">
        <v>120</v>
      </c>
      <c r="I153" s="112">
        <v>0</v>
      </c>
      <c r="J153" s="112">
        <v>0</v>
      </c>
      <c r="K153" s="112">
        <v>0</v>
      </c>
      <c r="L153" s="112">
        <v>0</v>
      </c>
      <c r="M153"/>
    </row>
    <row r="154" spans="1:13" hidden="1">
      <c r="A154" s="59">
        <v>2</v>
      </c>
      <c r="B154" s="60">
        <v>7</v>
      </c>
      <c r="C154" s="59">
        <v>3</v>
      </c>
      <c r="D154" s="60"/>
      <c r="E154" s="61"/>
      <c r="F154" s="62"/>
      <c r="G154" s="52" t="s">
        <v>108</v>
      </c>
      <c r="H154" s="45">
        <v>121</v>
      </c>
      <c r="I154" s="110">
        <f t="shared" ref="I154:L155" si="16">I155</f>
        <v>0</v>
      </c>
      <c r="J154" s="132">
        <f t="shared" si="16"/>
        <v>0</v>
      </c>
      <c r="K154" s="110">
        <f t="shared" si="16"/>
        <v>0</v>
      </c>
      <c r="L154" s="109">
        <f t="shared" si="16"/>
        <v>0</v>
      </c>
    </row>
    <row r="155" spans="1:13" hidden="1">
      <c r="A155" s="73">
        <v>2</v>
      </c>
      <c r="B155" s="84">
        <v>7</v>
      </c>
      <c r="C155" s="82">
        <v>3</v>
      </c>
      <c r="D155" s="84">
        <v>1</v>
      </c>
      <c r="E155" s="85"/>
      <c r="F155" s="86"/>
      <c r="G155" s="78" t="s">
        <v>108</v>
      </c>
      <c r="H155" s="45">
        <v>122</v>
      </c>
      <c r="I155" s="116">
        <f t="shared" si="16"/>
        <v>0</v>
      </c>
      <c r="J155" s="125">
        <f t="shared" si="16"/>
        <v>0</v>
      </c>
      <c r="K155" s="116">
        <f t="shared" si="16"/>
        <v>0</v>
      </c>
      <c r="L155" s="115">
        <f t="shared" si="16"/>
        <v>0</v>
      </c>
    </row>
    <row r="156" spans="1:13" hidden="1">
      <c r="A156" s="59">
        <v>2</v>
      </c>
      <c r="B156" s="60">
        <v>7</v>
      </c>
      <c r="C156" s="59">
        <v>3</v>
      </c>
      <c r="D156" s="60">
        <v>1</v>
      </c>
      <c r="E156" s="61">
        <v>1</v>
      </c>
      <c r="F156" s="62"/>
      <c r="G156" s="52" t="s">
        <v>108</v>
      </c>
      <c r="H156" s="45">
        <v>123</v>
      </c>
      <c r="I156" s="110">
        <f>SUM(I157:I158)</f>
        <v>0</v>
      </c>
      <c r="J156" s="132">
        <f>SUM(J157:J158)</f>
        <v>0</v>
      </c>
      <c r="K156" s="110">
        <f>SUM(K157:K158)</f>
        <v>0</v>
      </c>
      <c r="L156" s="109">
        <f>SUM(L157:L158)</f>
        <v>0</v>
      </c>
    </row>
    <row r="157" spans="1:13" hidden="1">
      <c r="A157" s="67">
        <v>2</v>
      </c>
      <c r="B157" s="49">
        <v>7</v>
      </c>
      <c r="C157" s="67">
        <v>3</v>
      </c>
      <c r="D157" s="49">
        <v>1</v>
      </c>
      <c r="E157" s="48">
        <v>1</v>
      </c>
      <c r="F157" s="50">
        <v>1</v>
      </c>
      <c r="G157" s="56" t="s">
        <v>109</v>
      </c>
      <c r="H157" s="45">
        <v>124</v>
      </c>
      <c r="I157" s="127">
        <v>0</v>
      </c>
      <c r="J157" s="127">
        <v>0</v>
      </c>
      <c r="K157" s="127">
        <v>0</v>
      </c>
      <c r="L157" s="127">
        <v>0</v>
      </c>
    </row>
    <row r="158" spans="1:13" ht="25.5" hidden="1" customHeight="1">
      <c r="A158" s="59">
        <v>2</v>
      </c>
      <c r="B158" s="60">
        <v>7</v>
      </c>
      <c r="C158" s="59">
        <v>3</v>
      </c>
      <c r="D158" s="60">
        <v>1</v>
      </c>
      <c r="E158" s="61">
        <v>1</v>
      </c>
      <c r="F158" s="62">
        <v>2</v>
      </c>
      <c r="G158" s="52" t="s">
        <v>110</v>
      </c>
      <c r="H158" s="45">
        <v>125</v>
      </c>
      <c r="I158" s="112">
        <v>0</v>
      </c>
      <c r="J158" s="113">
        <v>0</v>
      </c>
      <c r="K158" s="113">
        <v>0</v>
      </c>
      <c r="L158" s="113">
        <v>0</v>
      </c>
      <c r="M158"/>
    </row>
    <row r="159" spans="1:13" ht="24" hidden="1" customHeight="1">
      <c r="A159" s="68">
        <v>2</v>
      </c>
      <c r="B159" s="68">
        <v>8</v>
      </c>
      <c r="C159" s="41"/>
      <c r="D159" s="55"/>
      <c r="E159" s="47"/>
      <c r="F159" s="83"/>
      <c r="G159" s="51" t="s">
        <v>111</v>
      </c>
      <c r="H159" s="45">
        <v>126</v>
      </c>
      <c r="I159" s="120">
        <f>I160</f>
        <v>0</v>
      </c>
      <c r="J159" s="119">
        <f>J160</f>
        <v>0</v>
      </c>
      <c r="K159" s="120">
        <f>K160</f>
        <v>0</v>
      </c>
      <c r="L159" s="118">
        <f>L160</f>
        <v>0</v>
      </c>
      <c r="M159"/>
    </row>
    <row r="160" spans="1:13" ht="21.75" hidden="1" customHeight="1">
      <c r="A160" s="73">
        <v>2</v>
      </c>
      <c r="B160" s="73">
        <v>8</v>
      </c>
      <c r="C160" s="73">
        <v>1</v>
      </c>
      <c r="D160" s="74"/>
      <c r="E160" s="75"/>
      <c r="F160" s="87"/>
      <c r="G160" s="56" t="s">
        <v>111</v>
      </c>
      <c r="H160" s="45">
        <v>127</v>
      </c>
      <c r="I160" s="120">
        <f>I161+I166</f>
        <v>0</v>
      </c>
      <c r="J160" s="119">
        <f>J161+J166</f>
        <v>0</v>
      </c>
      <c r="K160" s="120">
        <f>K161+K166</f>
        <v>0</v>
      </c>
      <c r="L160" s="118">
        <f>L161+L166</f>
        <v>0</v>
      </c>
      <c r="M160"/>
    </row>
    <row r="161" spans="1:13" ht="27" hidden="1" customHeight="1">
      <c r="A161" s="59">
        <v>2</v>
      </c>
      <c r="B161" s="60">
        <v>8</v>
      </c>
      <c r="C161" s="52">
        <v>1</v>
      </c>
      <c r="D161" s="60">
        <v>1</v>
      </c>
      <c r="E161" s="61"/>
      <c r="F161" s="62"/>
      <c r="G161" s="52" t="s">
        <v>112</v>
      </c>
      <c r="H161" s="45">
        <v>128</v>
      </c>
      <c r="I161" s="110">
        <f>I162</f>
        <v>0</v>
      </c>
      <c r="J161" s="132">
        <f>J162</f>
        <v>0</v>
      </c>
      <c r="K161" s="110">
        <f>K162</f>
        <v>0</v>
      </c>
      <c r="L161" s="109">
        <f>L162</f>
        <v>0</v>
      </c>
      <c r="M161"/>
    </row>
    <row r="162" spans="1:13" ht="23.25" hidden="1" customHeight="1">
      <c r="A162" s="59">
        <v>2</v>
      </c>
      <c r="B162" s="60">
        <v>8</v>
      </c>
      <c r="C162" s="56">
        <v>1</v>
      </c>
      <c r="D162" s="49">
        <v>1</v>
      </c>
      <c r="E162" s="48">
        <v>1</v>
      </c>
      <c r="F162" s="50"/>
      <c r="G162" s="52" t="s">
        <v>112</v>
      </c>
      <c r="H162" s="45">
        <v>129</v>
      </c>
      <c r="I162" s="120">
        <f>SUM(I163:I165)</f>
        <v>0</v>
      </c>
      <c r="J162" s="120">
        <f>SUM(J163:J165)</f>
        <v>0</v>
      </c>
      <c r="K162" s="120">
        <f>SUM(K163:K165)</f>
        <v>0</v>
      </c>
      <c r="L162" s="120">
        <f>SUM(L163:L165)</f>
        <v>0</v>
      </c>
      <c r="M162"/>
    </row>
    <row r="163" spans="1:13" ht="23.25" hidden="1" customHeight="1">
      <c r="A163" s="60">
        <v>2</v>
      </c>
      <c r="B163" s="49">
        <v>8</v>
      </c>
      <c r="C163" s="52">
        <v>1</v>
      </c>
      <c r="D163" s="60">
        <v>1</v>
      </c>
      <c r="E163" s="61">
        <v>1</v>
      </c>
      <c r="F163" s="62">
        <v>1</v>
      </c>
      <c r="G163" s="52" t="s">
        <v>113</v>
      </c>
      <c r="H163" s="45">
        <v>130</v>
      </c>
      <c r="I163" s="112">
        <v>0</v>
      </c>
      <c r="J163" s="112">
        <v>0</v>
      </c>
      <c r="K163" s="112">
        <v>0</v>
      </c>
      <c r="L163" s="112">
        <v>0</v>
      </c>
      <c r="M163"/>
    </row>
    <row r="164" spans="1:13" ht="27" hidden="1" customHeight="1">
      <c r="A164" s="73">
        <v>2</v>
      </c>
      <c r="B164" s="84">
        <v>8</v>
      </c>
      <c r="C164" s="78">
        <v>1</v>
      </c>
      <c r="D164" s="84">
        <v>1</v>
      </c>
      <c r="E164" s="85">
        <v>1</v>
      </c>
      <c r="F164" s="86">
        <v>2</v>
      </c>
      <c r="G164" s="78" t="s">
        <v>114</v>
      </c>
      <c r="H164" s="45">
        <v>131</v>
      </c>
      <c r="I164" s="128">
        <v>0</v>
      </c>
      <c r="J164" s="128">
        <v>0</v>
      </c>
      <c r="K164" s="128">
        <v>0</v>
      </c>
      <c r="L164" s="128">
        <v>0</v>
      </c>
      <c r="M164"/>
    </row>
    <row r="165" spans="1:13" hidden="1">
      <c r="A165" s="73">
        <v>2</v>
      </c>
      <c r="B165" s="84">
        <v>8</v>
      </c>
      <c r="C165" s="78">
        <v>1</v>
      </c>
      <c r="D165" s="84">
        <v>1</v>
      </c>
      <c r="E165" s="85">
        <v>1</v>
      </c>
      <c r="F165" s="86">
        <v>3</v>
      </c>
      <c r="G165" s="78" t="s">
        <v>115</v>
      </c>
      <c r="H165" s="45">
        <v>132</v>
      </c>
      <c r="I165" s="128">
        <v>0</v>
      </c>
      <c r="J165" s="129">
        <v>0</v>
      </c>
      <c r="K165" s="128">
        <v>0</v>
      </c>
      <c r="L165" s="117">
        <v>0</v>
      </c>
    </row>
    <row r="166" spans="1:13" ht="23.25" hidden="1" customHeight="1">
      <c r="A166" s="59">
        <v>2</v>
      </c>
      <c r="B166" s="60">
        <v>8</v>
      </c>
      <c r="C166" s="52">
        <v>1</v>
      </c>
      <c r="D166" s="60">
        <v>2</v>
      </c>
      <c r="E166" s="61"/>
      <c r="F166" s="62"/>
      <c r="G166" s="52" t="s">
        <v>116</v>
      </c>
      <c r="H166" s="45">
        <v>133</v>
      </c>
      <c r="I166" s="110">
        <f t="shared" ref="I166:L167" si="17">I167</f>
        <v>0</v>
      </c>
      <c r="J166" s="132">
        <f t="shared" si="17"/>
        <v>0</v>
      </c>
      <c r="K166" s="110">
        <f t="shared" si="17"/>
        <v>0</v>
      </c>
      <c r="L166" s="109">
        <f t="shared" si="17"/>
        <v>0</v>
      </c>
      <c r="M166"/>
    </row>
    <row r="167" spans="1:13" hidden="1">
      <c r="A167" s="59">
        <v>2</v>
      </c>
      <c r="B167" s="60">
        <v>8</v>
      </c>
      <c r="C167" s="52">
        <v>1</v>
      </c>
      <c r="D167" s="60">
        <v>2</v>
      </c>
      <c r="E167" s="61">
        <v>1</v>
      </c>
      <c r="F167" s="62"/>
      <c r="G167" s="52" t="s">
        <v>116</v>
      </c>
      <c r="H167" s="45">
        <v>134</v>
      </c>
      <c r="I167" s="110">
        <f t="shared" si="17"/>
        <v>0</v>
      </c>
      <c r="J167" s="132">
        <f t="shared" si="17"/>
        <v>0</v>
      </c>
      <c r="K167" s="110">
        <f t="shared" si="17"/>
        <v>0</v>
      </c>
      <c r="L167" s="109">
        <f t="shared" si="17"/>
        <v>0</v>
      </c>
    </row>
    <row r="168" spans="1:13" hidden="1">
      <c r="A168" s="73">
        <v>2</v>
      </c>
      <c r="B168" s="74">
        <v>8</v>
      </c>
      <c r="C168" s="72">
        <v>1</v>
      </c>
      <c r="D168" s="74">
        <v>2</v>
      </c>
      <c r="E168" s="75">
        <v>1</v>
      </c>
      <c r="F168" s="87">
        <v>1</v>
      </c>
      <c r="G168" s="52" t="s">
        <v>116</v>
      </c>
      <c r="H168" s="45">
        <v>135</v>
      </c>
      <c r="I168" s="130">
        <v>0</v>
      </c>
      <c r="J168" s="113">
        <v>0</v>
      </c>
      <c r="K168" s="113">
        <v>0</v>
      </c>
      <c r="L168" s="113">
        <v>0</v>
      </c>
    </row>
    <row r="169" spans="1:13" ht="39.75" hidden="1" customHeight="1">
      <c r="A169" s="68">
        <v>2</v>
      </c>
      <c r="B169" s="41">
        <v>9</v>
      </c>
      <c r="C169" s="43"/>
      <c r="D169" s="41"/>
      <c r="E169" s="42"/>
      <c r="F169" s="44"/>
      <c r="G169" s="43" t="s">
        <v>117</v>
      </c>
      <c r="H169" s="45">
        <v>136</v>
      </c>
      <c r="I169" s="110">
        <f>I170+I174</f>
        <v>0</v>
      </c>
      <c r="J169" s="132">
        <f>J170+J174</f>
        <v>0</v>
      </c>
      <c r="K169" s="110">
        <f>K170+K174</f>
        <v>0</v>
      </c>
      <c r="L169" s="109">
        <f>L170+L174</f>
        <v>0</v>
      </c>
      <c r="M169"/>
    </row>
    <row r="170" spans="1:13" s="72" customFormat="1" ht="39" hidden="1" customHeight="1">
      <c r="A170" s="59">
        <v>2</v>
      </c>
      <c r="B170" s="60">
        <v>9</v>
      </c>
      <c r="C170" s="52">
        <v>1</v>
      </c>
      <c r="D170" s="60"/>
      <c r="E170" s="61"/>
      <c r="F170" s="62"/>
      <c r="G170" s="52" t="s">
        <v>118</v>
      </c>
      <c r="H170" s="45">
        <v>137</v>
      </c>
      <c r="I170" s="110">
        <f t="shared" ref="I170:L172" si="18">I171</f>
        <v>0</v>
      </c>
      <c r="J170" s="132">
        <f t="shared" si="18"/>
        <v>0</v>
      </c>
      <c r="K170" s="110">
        <f t="shared" si="18"/>
        <v>0</v>
      </c>
      <c r="L170" s="109">
        <f t="shared" si="18"/>
        <v>0</v>
      </c>
    </row>
    <row r="171" spans="1:13" ht="42.75" hidden="1" customHeight="1">
      <c r="A171" s="67">
        <v>2</v>
      </c>
      <c r="B171" s="49">
        <v>9</v>
      </c>
      <c r="C171" s="56">
        <v>1</v>
      </c>
      <c r="D171" s="49">
        <v>1</v>
      </c>
      <c r="E171" s="48"/>
      <c r="F171" s="50"/>
      <c r="G171" s="52" t="s">
        <v>118</v>
      </c>
      <c r="H171" s="45">
        <v>138</v>
      </c>
      <c r="I171" s="120">
        <f t="shared" si="18"/>
        <v>0</v>
      </c>
      <c r="J171" s="119">
        <f t="shared" si="18"/>
        <v>0</v>
      </c>
      <c r="K171" s="120">
        <f t="shared" si="18"/>
        <v>0</v>
      </c>
      <c r="L171" s="118">
        <f t="shared" si="18"/>
        <v>0</v>
      </c>
      <c r="M171"/>
    </row>
    <row r="172" spans="1:13" ht="38.25" hidden="1" customHeight="1">
      <c r="A172" s="59">
        <v>2</v>
      </c>
      <c r="B172" s="60">
        <v>9</v>
      </c>
      <c r="C172" s="59">
        <v>1</v>
      </c>
      <c r="D172" s="60">
        <v>1</v>
      </c>
      <c r="E172" s="61">
        <v>1</v>
      </c>
      <c r="F172" s="62"/>
      <c r="G172" s="52" t="s">
        <v>118</v>
      </c>
      <c r="H172" s="45">
        <v>139</v>
      </c>
      <c r="I172" s="110">
        <f t="shared" si="18"/>
        <v>0</v>
      </c>
      <c r="J172" s="132">
        <f t="shared" si="18"/>
        <v>0</v>
      </c>
      <c r="K172" s="110">
        <f t="shared" si="18"/>
        <v>0</v>
      </c>
      <c r="L172" s="109">
        <f t="shared" si="18"/>
        <v>0</v>
      </c>
      <c r="M172"/>
    </row>
    <row r="173" spans="1:13" ht="38.25" hidden="1" customHeight="1">
      <c r="A173" s="67">
        <v>2</v>
      </c>
      <c r="B173" s="49">
        <v>9</v>
      </c>
      <c r="C173" s="49">
        <v>1</v>
      </c>
      <c r="D173" s="49">
        <v>1</v>
      </c>
      <c r="E173" s="48">
        <v>1</v>
      </c>
      <c r="F173" s="50">
        <v>1</v>
      </c>
      <c r="G173" s="52" t="s">
        <v>118</v>
      </c>
      <c r="H173" s="45">
        <v>140</v>
      </c>
      <c r="I173" s="127">
        <v>0</v>
      </c>
      <c r="J173" s="127">
        <v>0</v>
      </c>
      <c r="K173" s="127">
        <v>0</v>
      </c>
      <c r="L173" s="127">
        <v>0</v>
      </c>
      <c r="M173"/>
    </row>
    <row r="174" spans="1:13" ht="41.25" hidden="1" customHeight="1">
      <c r="A174" s="59">
        <v>2</v>
      </c>
      <c r="B174" s="60">
        <v>9</v>
      </c>
      <c r="C174" s="60">
        <v>2</v>
      </c>
      <c r="D174" s="60"/>
      <c r="E174" s="61"/>
      <c r="F174" s="62"/>
      <c r="G174" s="52" t="s">
        <v>119</v>
      </c>
      <c r="H174" s="45">
        <v>141</v>
      </c>
      <c r="I174" s="110">
        <f>SUM(I175+I180)</f>
        <v>0</v>
      </c>
      <c r="J174" s="110">
        <f>SUM(J175+J180)</f>
        <v>0</v>
      </c>
      <c r="K174" s="110">
        <f>SUM(K175+K180)</f>
        <v>0</v>
      </c>
      <c r="L174" s="110">
        <f>SUM(L175+L180)</f>
        <v>0</v>
      </c>
      <c r="M174"/>
    </row>
    <row r="175" spans="1:13" ht="44.25" hidden="1" customHeight="1">
      <c r="A175" s="59">
        <v>2</v>
      </c>
      <c r="B175" s="60">
        <v>9</v>
      </c>
      <c r="C175" s="60">
        <v>2</v>
      </c>
      <c r="D175" s="49">
        <v>1</v>
      </c>
      <c r="E175" s="48"/>
      <c r="F175" s="50"/>
      <c r="G175" s="56" t="s">
        <v>120</v>
      </c>
      <c r="H175" s="45">
        <v>142</v>
      </c>
      <c r="I175" s="120">
        <f>I176</f>
        <v>0</v>
      </c>
      <c r="J175" s="119">
        <f>J176</f>
        <v>0</v>
      </c>
      <c r="K175" s="120">
        <f>K176</f>
        <v>0</v>
      </c>
      <c r="L175" s="118">
        <f>L176</f>
        <v>0</v>
      </c>
      <c r="M175"/>
    </row>
    <row r="176" spans="1:13" ht="40.5" hidden="1" customHeight="1">
      <c r="A176" s="67">
        <v>2</v>
      </c>
      <c r="B176" s="49">
        <v>9</v>
      </c>
      <c r="C176" s="49">
        <v>2</v>
      </c>
      <c r="D176" s="60">
        <v>1</v>
      </c>
      <c r="E176" s="61">
        <v>1</v>
      </c>
      <c r="F176" s="62"/>
      <c r="G176" s="56" t="s">
        <v>120</v>
      </c>
      <c r="H176" s="45">
        <v>143</v>
      </c>
      <c r="I176" s="110">
        <f>SUM(I177:I179)</f>
        <v>0</v>
      </c>
      <c r="J176" s="132">
        <f>SUM(J177:J179)</f>
        <v>0</v>
      </c>
      <c r="K176" s="110">
        <f>SUM(K177:K179)</f>
        <v>0</v>
      </c>
      <c r="L176" s="109">
        <f>SUM(L177:L179)</f>
        <v>0</v>
      </c>
      <c r="M176"/>
    </row>
    <row r="177" spans="1:13" ht="53.25" hidden="1" customHeight="1">
      <c r="A177" s="73">
        <v>2</v>
      </c>
      <c r="B177" s="84">
        <v>9</v>
      </c>
      <c r="C177" s="84">
        <v>2</v>
      </c>
      <c r="D177" s="84">
        <v>1</v>
      </c>
      <c r="E177" s="85">
        <v>1</v>
      </c>
      <c r="F177" s="86">
        <v>1</v>
      </c>
      <c r="G177" s="56" t="s">
        <v>121</v>
      </c>
      <c r="H177" s="45">
        <v>144</v>
      </c>
      <c r="I177" s="128">
        <v>0</v>
      </c>
      <c r="J177" s="111">
        <v>0</v>
      </c>
      <c r="K177" s="111">
        <v>0</v>
      </c>
      <c r="L177" s="111">
        <v>0</v>
      </c>
      <c r="M177"/>
    </row>
    <row r="178" spans="1:13" ht="51.75" hidden="1" customHeight="1">
      <c r="A178" s="59">
        <v>2</v>
      </c>
      <c r="B178" s="60">
        <v>9</v>
      </c>
      <c r="C178" s="60">
        <v>2</v>
      </c>
      <c r="D178" s="60">
        <v>1</v>
      </c>
      <c r="E178" s="61">
        <v>1</v>
      </c>
      <c r="F178" s="62">
        <v>2</v>
      </c>
      <c r="G178" s="56" t="s">
        <v>122</v>
      </c>
      <c r="H178" s="45">
        <v>145</v>
      </c>
      <c r="I178" s="112">
        <v>0</v>
      </c>
      <c r="J178" s="131">
        <v>0</v>
      </c>
      <c r="K178" s="131">
        <v>0</v>
      </c>
      <c r="L178" s="131">
        <v>0</v>
      </c>
      <c r="M178"/>
    </row>
    <row r="179" spans="1:13" ht="54.75" hidden="1" customHeight="1">
      <c r="A179" s="59">
        <v>2</v>
      </c>
      <c r="B179" s="60">
        <v>9</v>
      </c>
      <c r="C179" s="60">
        <v>2</v>
      </c>
      <c r="D179" s="60">
        <v>1</v>
      </c>
      <c r="E179" s="61">
        <v>1</v>
      </c>
      <c r="F179" s="62">
        <v>3</v>
      </c>
      <c r="G179" s="56" t="s">
        <v>123</v>
      </c>
      <c r="H179" s="45">
        <v>146</v>
      </c>
      <c r="I179" s="112">
        <v>0</v>
      </c>
      <c r="J179" s="112">
        <v>0</v>
      </c>
      <c r="K179" s="112">
        <v>0</v>
      </c>
      <c r="L179" s="112">
        <v>0</v>
      </c>
      <c r="M179"/>
    </row>
    <row r="180" spans="1:13" ht="39" hidden="1" customHeight="1">
      <c r="A180" s="88">
        <v>2</v>
      </c>
      <c r="B180" s="88">
        <v>9</v>
      </c>
      <c r="C180" s="88">
        <v>2</v>
      </c>
      <c r="D180" s="88">
        <v>2</v>
      </c>
      <c r="E180" s="88"/>
      <c r="F180" s="88"/>
      <c r="G180" s="52" t="s">
        <v>124</v>
      </c>
      <c r="H180" s="45">
        <v>147</v>
      </c>
      <c r="I180" s="110">
        <f>I181</f>
        <v>0</v>
      </c>
      <c r="J180" s="132">
        <f>J181</f>
        <v>0</v>
      </c>
      <c r="K180" s="110">
        <f>K181</f>
        <v>0</v>
      </c>
      <c r="L180" s="109">
        <f>L181</f>
        <v>0</v>
      </c>
      <c r="M180"/>
    </row>
    <row r="181" spans="1:13" ht="43.5" hidden="1" customHeight="1">
      <c r="A181" s="59">
        <v>2</v>
      </c>
      <c r="B181" s="60">
        <v>9</v>
      </c>
      <c r="C181" s="60">
        <v>2</v>
      </c>
      <c r="D181" s="60">
        <v>2</v>
      </c>
      <c r="E181" s="61">
        <v>1</v>
      </c>
      <c r="F181" s="62"/>
      <c r="G181" s="56" t="s">
        <v>125</v>
      </c>
      <c r="H181" s="45">
        <v>148</v>
      </c>
      <c r="I181" s="120">
        <f>SUM(I182:I184)</f>
        <v>0</v>
      </c>
      <c r="J181" s="120">
        <f>SUM(J182:J184)</f>
        <v>0</v>
      </c>
      <c r="K181" s="120">
        <f>SUM(K182:K184)</f>
        <v>0</v>
      </c>
      <c r="L181" s="120">
        <f>SUM(L182:L184)</f>
        <v>0</v>
      </c>
      <c r="M181"/>
    </row>
    <row r="182" spans="1:13" ht="54.75" hidden="1" customHeight="1">
      <c r="A182" s="59">
        <v>2</v>
      </c>
      <c r="B182" s="60">
        <v>9</v>
      </c>
      <c r="C182" s="60">
        <v>2</v>
      </c>
      <c r="D182" s="60">
        <v>2</v>
      </c>
      <c r="E182" s="60">
        <v>1</v>
      </c>
      <c r="F182" s="62">
        <v>1</v>
      </c>
      <c r="G182" s="89" t="s">
        <v>126</v>
      </c>
      <c r="H182" s="45">
        <v>149</v>
      </c>
      <c r="I182" s="112">
        <v>0</v>
      </c>
      <c r="J182" s="111">
        <v>0</v>
      </c>
      <c r="K182" s="111">
        <v>0</v>
      </c>
      <c r="L182" s="111">
        <v>0</v>
      </c>
      <c r="M182"/>
    </row>
    <row r="183" spans="1:13" ht="54" hidden="1" customHeight="1">
      <c r="A183" s="74">
        <v>2</v>
      </c>
      <c r="B183" s="72">
        <v>9</v>
      </c>
      <c r="C183" s="74">
        <v>2</v>
      </c>
      <c r="D183" s="75">
        <v>2</v>
      </c>
      <c r="E183" s="75">
        <v>1</v>
      </c>
      <c r="F183" s="87">
        <v>2</v>
      </c>
      <c r="G183" s="72" t="s">
        <v>127</v>
      </c>
      <c r="H183" s="45">
        <v>150</v>
      </c>
      <c r="I183" s="111">
        <v>0</v>
      </c>
      <c r="J183" s="113">
        <v>0</v>
      </c>
      <c r="K183" s="113">
        <v>0</v>
      </c>
      <c r="L183" s="113">
        <v>0</v>
      </c>
      <c r="M183"/>
    </row>
    <row r="184" spans="1:13" ht="54" hidden="1" customHeight="1">
      <c r="A184" s="60">
        <v>2</v>
      </c>
      <c r="B184" s="78">
        <v>9</v>
      </c>
      <c r="C184" s="84">
        <v>2</v>
      </c>
      <c r="D184" s="85">
        <v>2</v>
      </c>
      <c r="E184" s="85">
        <v>1</v>
      </c>
      <c r="F184" s="86">
        <v>3</v>
      </c>
      <c r="G184" s="78" t="s">
        <v>128</v>
      </c>
      <c r="H184" s="45">
        <v>151</v>
      </c>
      <c r="I184" s="131">
        <v>0</v>
      </c>
      <c r="J184" s="131">
        <v>0</v>
      </c>
      <c r="K184" s="131">
        <v>0</v>
      </c>
      <c r="L184" s="131">
        <v>0</v>
      </c>
      <c r="M184"/>
    </row>
    <row r="185" spans="1:13" ht="76.5" hidden="1" customHeight="1">
      <c r="A185" s="41">
        <v>3</v>
      </c>
      <c r="B185" s="43"/>
      <c r="C185" s="41"/>
      <c r="D185" s="42"/>
      <c r="E185" s="42"/>
      <c r="F185" s="44"/>
      <c r="G185" s="77" t="s">
        <v>129</v>
      </c>
      <c r="H185" s="45">
        <v>152</v>
      </c>
      <c r="I185" s="109">
        <f>SUM(I186+I239+I304)</f>
        <v>0</v>
      </c>
      <c r="J185" s="132">
        <f>SUM(J186+J239+J304)</f>
        <v>0</v>
      </c>
      <c r="K185" s="110">
        <f>SUM(K186+K239+K304)</f>
        <v>0</v>
      </c>
      <c r="L185" s="109">
        <f>SUM(L186+L239+L304)</f>
        <v>0</v>
      </c>
      <c r="M185"/>
    </row>
    <row r="186" spans="1:13" ht="34.5" hidden="1" customHeight="1">
      <c r="A186" s="68">
        <v>3</v>
      </c>
      <c r="B186" s="41">
        <v>1</v>
      </c>
      <c r="C186" s="55"/>
      <c r="D186" s="47"/>
      <c r="E186" s="47"/>
      <c r="F186" s="83"/>
      <c r="G186" s="65" t="s">
        <v>130</v>
      </c>
      <c r="H186" s="45">
        <v>153</v>
      </c>
      <c r="I186" s="109">
        <f>SUM(I187+I210+I217+I229+I233)</f>
        <v>0</v>
      </c>
      <c r="J186" s="118">
        <f>SUM(J187+J210+J217+J229+J233)</f>
        <v>0</v>
      </c>
      <c r="K186" s="118">
        <f>SUM(K187+K210+K217+K229+K233)</f>
        <v>0</v>
      </c>
      <c r="L186" s="118">
        <f>SUM(L187+L210+L217+L229+L233)</f>
        <v>0</v>
      </c>
      <c r="M186"/>
    </row>
    <row r="187" spans="1:13" ht="30.75" hidden="1" customHeight="1">
      <c r="A187" s="49">
        <v>3</v>
      </c>
      <c r="B187" s="56">
        <v>1</v>
      </c>
      <c r="C187" s="49">
        <v>1</v>
      </c>
      <c r="D187" s="48"/>
      <c r="E187" s="48"/>
      <c r="F187" s="90"/>
      <c r="G187" s="59" t="s">
        <v>131</v>
      </c>
      <c r="H187" s="45">
        <v>154</v>
      </c>
      <c r="I187" s="118">
        <f>SUM(I188+I191+I196+I202+I207)</f>
        <v>0</v>
      </c>
      <c r="J187" s="132">
        <f>SUM(J188+J191+J196+J202+J207)</f>
        <v>0</v>
      </c>
      <c r="K187" s="110">
        <f>SUM(K188+K191+K196+K202+K207)</f>
        <v>0</v>
      </c>
      <c r="L187" s="109">
        <f>SUM(L188+L191+L196+L202+L207)</f>
        <v>0</v>
      </c>
      <c r="M187"/>
    </row>
    <row r="188" spans="1:13" ht="33" hidden="1" customHeight="1">
      <c r="A188" s="60">
        <v>3</v>
      </c>
      <c r="B188" s="52">
        <v>1</v>
      </c>
      <c r="C188" s="60">
        <v>1</v>
      </c>
      <c r="D188" s="61">
        <v>1</v>
      </c>
      <c r="E188" s="61"/>
      <c r="F188" s="91"/>
      <c r="G188" s="59" t="s">
        <v>132</v>
      </c>
      <c r="H188" s="45">
        <v>155</v>
      </c>
      <c r="I188" s="109">
        <f t="shared" ref="I188:L189" si="19">I189</f>
        <v>0</v>
      </c>
      <c r="J188" s="119">
        <f t="shared" si="19"/>
        <v>0</v>
      </c>
      <c r="K188" s="120">
        <f t="shared" si="19"/>
        <v>0</v>
      </c>
      <c r="L188" s="118">
        <f t="shared" si="19"/>
        <v>0</v>
      </c>
      <c r="M188"/>
    </row>
    <row r="189" spans="1:13" ht="24" hidden="1" customHeight="1">
      <c r="A189" s="60">
        <v>3</v>
      </c>
      <c r="B189" s="52">
        <v>1</v>
      </c>
      <c r="C189" s="60">
        <v>1</v>
      </c>
      <c r="D189" s="61">
        <v>1</v>
      </c>
      <c r="E189" s="61">
        <v>1</v>
      </c>
      <c r="F189" s="69"/>
      <c r="G189" s="59" t="s">
        <v>132</v>
      </c>
      <c r="H189" s="45">
        <v>156</v>
      </c>
      <c r="I189" s="118">
        <f t="shared" si="19"/>
        <v>0</v>
      </c>
      <c r="J189" s="109">
        <f t="shared" si="19"/>
        <v>0</v>
      </c>
      <c r="K189" s="109">
        <f t="shared" si="19"/>
        <v>0</v>
      </c>
      <c r="L189" s="109">
        <f t="shared" si="19"/>
        <v>0</v>
      </c>
      <c r="M189"/>
    </row>
    <row r="190" spans="1:13" ht="31.5" hidden="1" customHeight="1">
      <c r="A190" s="60">
        <v>3</v>
      </c>
      <c r="B190" s="52">
        <v>1</v>
      </c>
      <c r="C190" s="60">
        <v>1</v>
      </c>
      <c r="D190" s="61">
        <v>1</v>
      </c>
      <c r="E190" s="61">
        <v>1</v>
      </c>
      <c r="F190" s="69">
        <v>1</v>
      </c>
      <c r="G190" s="59" t="s">
        <v>132</v>
      </c>
      <c r="H190" s="45">
        <v>157</v>
      </c>
      <c r="I190" s="113">
        <v>0</v>
      </c>
      <c r="J190" s="113">
        <v>0</v>
      </c>
      <c r="K190" s="113">
        <v>0</v>
      </c>
      <c r="L190" s="113">
        <v>0</v>
      </c>
      <c r="M190"/>
    </row>
    <row r="191" spans="1:13" ht="27.75" hidden="1" customHeight="1">
      <c r="A191" s="49">
        <v>3</v>
      </c>
      <c r="B191" s="48">
        <v>1</v>
      </c>
      <c r="C191" s="48">
        <v>1</v>
      </c>
      <c r="D191" s="48">
        <v>2</v>
      </c>
      <c r="E191" s="48"/>
      <c r="F191" s="50"/>
      <c r="G191" s="56" t="s">
        <v>133</v>
      </c>
      <c r="H191" s="45">
        <v>158</v>
      </c>
      <c r="I191" s="118">
        <f>I192</f>
        <v>0</v>
      </c>
      <c r="J191" s="119">
        <f>J192</f>
        <v>0</v>
      </c>
      <c r="K191" s="120">
        <f>K192</f>
        <v>0</v>
      </c>
      <c r="L191" s="118">
        <f>L192</f>
        <v>0</v>
      </c>
      <c r="M191"/>
    </row>
    <row r="192" spans="1:13" ht="27.75" hidden="1" customHeight="1">
      <c r="A192" s="60">
        <v>3</v>
      </c>
      <c r="B192" s="61">
        <v>1</v>
      </c>
      <c r="C192" s="61">
        <v>1</v>
      </c>
      <c r="D192" s="61">
        <v>2</v>
      </c>
      <c r="E192" s="61">
        <v>1</v>
      </c>
      <c r="F192" s="62"/>
      <c r="G192" s="56" t="s">
        <v>133</v>
      </c>
      <c r="H192" s="45">
        <v>159</v>
      </c>
      <c r="I192" s="109">
        <f>SUM(I193:I195)</f>
        <v>0</v>
      </c>
      <c r="J192" s="132">
        <f>SUM(J193:J195)</f>
        <v>0</v>
      </c>
      <c r="K192" s="110">
        <f>SUM(K193:K195)</f>
        <v>0</v>
      </c>
      <c r="L192" s="109">
        <f>SUM(L193:L195)</f>
        <v>0</v>
      </c>
      <c r="M192"/>
    </row>
    <row r="193" spans="1:13" ht="27" hidden="1" customHeight="1">
      <c r="A193" s="49">
        <v>3</v>
      </c>
      <c r="B193" s="48">
        <v>1</v>
      </c>
      <c r="C193" s="48">
        <v>1</v>
      </c>
      <c r="D193" s="48">
        <v>2</v>
      </c>
      <c r="E193" s="48">
        <v>1</v>
      </c>
      <c r="F193" s="50">
        <v>1</v>
      </c>
      <c r="G193" s="56" t="s">
        <v>134</v>
      </c>
      <c r="H193" s="45">
        <v>160</v>
      </c>
      <c r="I193" s="111">
        <v>0</v>
      </c>
      <c r="J193" s="111">
        <v>0</v>
      </c>
      <c r="K193" s="111">
        <v>0</v>
      </c>
      <c r="L193" s="131">
        <v>0</v>
      </c>
      <c r="M193"/>
    </row>
    <row r="194" spans="1:13" ht="27" hidden="1" customHeight="1">
      <c r="A194" s="60">
        <v>3</v>
      </c>
      <c r="B194" s="61">
        <v>1</v>
      </c>
      <c r="C194" s="61">
        <v>1</v>
      </c>
      <c r="D194" s="61">
        <v>2</v>
      </c>
      <c r="E194" s="61">
        <v>1</v>
      </c>
      <c r="F194" s="62">
        <v>2</v>
      </c>
      <c r="G194" s="52" t="s">
        <v>135</v>
      </c>
      <c r="H194" s="45">
        <v>161</v>
      </c>
      <c r="I194" s="113">
        <v>0</v>
      </c>
      <c r="J194" s="113">
        <v>0</v>
      </c>
      <c r="K194" s="113">
        <v>0</v>
      </c>
      <c r="L194" s="113">
        <v>0</v>
      </c>
      <c r="M194"/>
    </row>
    <row r="195" spans="1:13" ht="26.25" hidden="1" customHeight="1">
      <c r="A195" s="49">
        <v>3</v>
      </c>
      <c r="B195" s="48">
        <v>1</v>
      </c>
      <c r="C195" s="48">
        <v>1</v>
      </c>
      <c r="D195" s="48">
        <v>2</v>
      </c>
      <c r="E195" s="48">
        <v>1</v>
      </c>
      <c r="F195" s="50">
        <v>3</v>
      </c>
      <c r="G195" s="56" t="s">
        <v>136</v>
      </c>
      <c r="H195" s="45">
        <v>162</v>
      </c>
      <c r="I195" s="111">
        <v>0</v>
      </c>
      <c r="J195" s="111">
        <v>0</v>
      </c>
      <c r="K195" s="111">
        <v>0</v>
      </c>
      <c r="L195" s="131">
        <v>0</v>
      </c>
      <c r="M195"/>
    </row>
    <row r="196" spans="1:13" ht="27.75" hidden="1" customHeight="1">
      <c r="A196" s="60">
        <v>3</v>
      </c>
      <c r="B196" s="61">
        <v>1</v>
      </c>
      <c r="C196" s="61">
        <v>1</v>
      </c>
      <c r="D196" s="61">
        <v>3</v>
      </c>
      <c r="E196" s="61"/>
      <c r="F196" s="62"/>
      <c r="G196" s="52" t="s">
        <v>137</v>
      </c>
      <c r="H196" s="45">
        <v>163</v>
      </c>
      <c r="I196" s="109">
        <f>I197</f>
        <v>0</v>
      </c>
      <c r="J196" s="132">
        <f>J197</f>
        <v>0</v>
      </c>
      <c r="K196" s="110">
        <f>K197</f>
        <v>0</v>
      </c>
      <c r="L196" s="109">
        <f>L197</f>
        <v>0</v>
      </c>
      <c r="M196"/>
    </row>
    <row r="197" spans="1:13" ht="23.25" hidden="1" customHeight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2"/>
      <c r="G197" s="52" t="s">
        <v>137</v>
      </c>
      <c r="H197" s="45">
        <v>164</v>
      </c>
      <c r="I197" s="109">
        <f>SUM(I198:I201)</f>
        <v>0</v>
      </c>
      <c r="J197" s="109">
        <f>SUM(J198:J201)</f>
        <v>0</v>
      </c>
      <c r="K197" s="109">
        <f>SUM(K198:K201)</f>
        <v>0</v>
      </c>
      <c r="L197" s="109">
        <f>SUM(L198:L201)</f>
        <v>0</v>
      </c>
      <c r="M197"/>
    </row>
    <row r="198" spans="1:13" ht="23.25" hidden="1" customHeight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2">
        <v>1</v>
      </c>
      <c r="G198" s="52" t="s">
        <v>138</v>
      </c>
      <c r="H198" s="45">
        <v>165</v>
      </c>
      <c r="I198" s="113">
        <v>0</v>
      </c>
      <c r="J198" s="113">
        <v>0</v>
      </c>
      <c r="K198" s="113">
        <v>0</v>
      </c>
      <c r="L198" s="131">
        <v>0</v>
      </c>
      <c r="M198"/>
    </row>
    <row r="199" spans="1:13" ht="29.25" hidden="1" customHeight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2">
        <v>2</v>
      </c>
      <c r="G199" s="52" t="s">
        <v>139</v>
      </c>
      <c r="H199" s="45">
        <v>166</v>
      </c>
      <c r="I199" s="111">
        <v>0</v>
      </c>
      <c r="J199" s="113">
        <v>0</v>
      </c>
      <c r="K199" s="113">
        <v>0</v>
      </c>
      <c r="L199" s="113">
        <v>0</v>
      </c>
      <c r="M199"/>
    </row>
    <row r="200" spans="1:13" ht="27" hidden="1" customHeight="1">
      <c r="A200" s="60">
        <v>3</v>
      </c>
      <c r="B200" s="61">
        <v>1</v>
      </c>
      <c r="C200" s="61">
        <v>1</v>
      </c>
      <c r="D200" s="61">
        <v>3</v>
      </c>
      <c r="E200" s="61">
        <v>1</v>
      </c>
      <c r="F200" s="62">
        <v>3</v>
      </c>
      <c r="G200" s="59" t="s">
        <v>140</v>
      </c>
      <c r="H200" s="45">
        <v>167</v>
      </c>
      <c r="I200" s="111">
        <v>0</v>
      </c>
      <c r="J200" s="117">
        <v>0</v>
      </c>
      <c r="K200" s="117">
        <v>0</v>
      </c>
      <c r="L200" s="117">
        <v>0</v>
      </c>
      <c r="M200"/>
    </row>
    <row r="201" spans="1:13" ht="25.5" hidden="1" customHeight="1">
      <c r="A201" s="74">
        <v>3</v>
      </c>
      <c r="B201" s="75">
        <v>1</v>
      </c>
      <c r="C201" s="75">
        <v>1</v>
      </c>
      <c r="D201" s="75">
        <v>3</v>
      </c>
      <c r="E201" s="75">
        <v>1</v>
      </c>
      <c r="F201" s="87">
        <v>4</v>
      </c>
      <c r="G201" s="81" t="s">
        <v>141</v>
      </c>
      <c r="H201" s="45">
        <v>168</v>
      </c>
      <c r="I201" s="133">
        <v>0</v>
      </c>
      <c r="J201" s="134">
        <v>0</v>
      </c>
      <c r="K201" s="113">
        <v>0</v>
      </c>
      <c r="L201" s="113">
        <v>0</v>
      </c>
      <c r="M201"/>
    </row>
    <row r="202" spans="1:13" ht="27" hidden="1" customHeight="1">
      <c r="A202" s="74">
        <v>3</v>
      </c>
      <c r="B202" s="75">
        <v>1</v>
      </c>
      <c r="C202" s="75">
        <v>1</v>
      </c>
      <c r="D202" s="75">
        <v>4</v>
      </c>
      <c r="E202" s="75"/>
      <c r="F202" s="87"/>
      <c r="G202" s="72" t="s">
        <v>142</v>
      </c>
      <c r="H202" s="45">
        <v>169</v>
      </c>
      <c r="I202" s="109">
        <f>I203</f>
        <v>0</v>
      </c>
      <c r="J202" s="121">
        <f>J203</f>
        <v>0</v>
      </c>
      <c r="K202" s="122">
        <f>K203</f>
        <v>0</v>
      </c>
      <c r="L202" s="114">
        <f>L203</f>
        <v>0</v>
      </c>
      <c r="M202"/>
    </row>
    <row r="203" spans="1:13" ht="27.75" hidden="1" customHeight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2"/>
      <c r="G203" s="72" t="s">
        <v>142</v>
      </c>
      <c r="H203" s="45">
        <v>170</v>
      </c>
      <c r="I203" s="118">
        <f>SUM(I204:I206)</f>
        <v>0</v>
      </c>
      <c r="J203" s="132">
        <f>SUM(J204:J206)</f>
        <v>0</v>
      </c>
      <c r="K203" s="110">
        <f>SUM(K204:K206)</f>
        <v>0</v>
      </c>
      <c r="L203" s="109">
        <f>SUM(L204:L206)</f>
        <v>0</v>
      </c>
      <c r="M203"/>
    </row>
    <row r="204" spans="1:13" ht="24.75" hidden="1" customHeight="1">
      <c r="A204" s="60">
        <v>3</v>
      </c>
      <c r="B204" s="61">
        <v>1</v>
      </c>
      <c r="C204" s="61">
        <v>1</v>
      </c>
      <c r="D204" s="61">
        <v>4</v>
      </c>
      <c r="E204" s="61">
        <v>1</v>
      </c>
      <c r="F204" s="62">
        <v>1</v>
      </c>
      <c r="G204" s="52" t="s">
        <v>143</v>
      </c>
      <c r="H204" s="45">
        <v>171</v>
      </c>
      <c r="I204" s="113">
        <v>0</v>
      </c>
      <c r="J204" s="113">
        <v>0</v>
      </c>
      <c r="K204" s="113">
        <v>0</v>
      </c>
      <c r="L204" s="131">
        <v>0</v>
      </c>
      <c r="M204"/>
    </row>
    <row r="205" spans="1:13" ht="25.5" hidden="1" customHeight="1">
      <c r="A205" s="49">
        <v>3</v>
      </c>
      <c r="B205" s="48">
        <v>1</v>
      </c>
      <c r="C205" s="48">
        <v>1</v>
      </c>
      <c r="D205" s="48">
        <v>4</v>
      </c>
      <c r="E205" s="48">
        <v>1</v>
      </c>
      <c r="F205" s="50">
        <v>2</v>
      </c>
      <c r="G205" s="56" t="s">
        <v>144</v>
      </c>
      <c r="H205" s="45">
        <v>172</v>
      </c>
      <c r="I205" s="111">
        <v>0</v>
      </c>
      <c r="J205" s="111">
        <v>0</v>
      </c>
      <c r="K205" s="112">
        <v>0</v>
      </c>
      <c r="L205" s="113">
        <v>0</v>
      </c>
      <c r="M205"/>
    </row>
    <row r="206" spans="1:13" ht="31.5" hidden="1" customHeight="1">
      <c r="A206" s="60">
        <v>3</v>
      </c>
      <c r="B206" s="61">
        <v>1</v>
      </c>
      <c r="C206" s="61">
        <v>1</v>
      </c>
      <c r="D206" s="61">
        <v>4</v>
      </c>
      <c r="E206" s="61">
        <v>1</v>
      </c>
      <c r="F206" s="62">
        <v>3</v>
      </c>
      <c r="G206" s="52" t="s">
        <v>145</v>
      </c>
      <c r="H206" s="45">
        <v>173</v>
      </c>
      <c r="I206" s="111">
        <v>0</v>
      </c>
      <c r="J206" s="111">
        <v>0</v>
      </c>
      <c r="K206" s="111">
        <v>0</v>
      </c>
      <c r="L206" s="113">
        <v>0</v>
      </c>
      <c r="M206"/>
    </row>
    <row r="207" spans="1:13" ht="25.5" hidden="1" customHeight="1">
      <c r="A207" s="60">
        <v>3</v>
      </c>
      <c r="B207" s="61">
        <v>1</v>
      </c>
      <c r="C207" s="61">
        <v>1</v>
      </c>
      <c r="D207" s="61">
        <v>5</v>
      </c>
      <c r="E207" s="61"/>
      <c r="F207" s="62"/>
      <c r="G207" s="52" t="s">
        <v>146</v>
      </c>
      <c r="H207" s="45">
        <v>174</v>
      </c>
      <c r="I207" s="109">
        <f t="shared" ref="I207:L208" si="20">I208</f>
        <v>0</v>
      </c>
      <c r="J207" s="132">
        <f t="shared" si="20"/>
        <v>0</v>
      </c>
      <c r="K207" s="110">
        <f t="shared" si="20"/>
        <v>0</v>
      </c>
      <c r="L207" s="109">
        <f t="shared" si="20"/>
        <v>0</v>
      </c>
      <c r="M207"/>
    </row>
    <row r="208" spans="1:13" ht="26.25" hidden="1" customHeight="1">
      <c r="A208" s="74">
        <v>3</v>
      </c>
      <c r="B208" s="75">
        <v>1</v>
      </c>
      <c r="C208" s="75">
        <v>1</v>
      </c>
      <c r="D208" s="75">
        <v>5</v>
      </c>
      <c r="E208" s="75">
        <v>1</v>
      </c>
      <c r="F208" s="87"/>
      <c r="G208" s="52" t="s">
        <v>146</v>
      </c>
      <c r="H208" s="45">
        <v>175</v>
      </c>
      <c r="I208" s="110">
        <f t="shared" si="20"/>
        <v>0</v>
      </c>
      <c r="J208" s="110">
        <f t="shared" si="20"/>
        <v>0</v>
      </c>
      <c r="K208" s="110">
        <f t="shared" si="20"/>
        <v>0</v>
      </c>
      <c r="L208" s="110">
        <f t="shared" si="20"/>
        <v>0</v>
      </c>
      <c r="M208"/>
    </row>
    <row r="209" spans="1:16" ht="27" hidden="1" customHeight="1">
      <c r="A209" s="60">
        <v>3</v>
      </c>
      <c r="B209" s="61">
        <v>1</v>
      </c>
      <c r="C209" s="61">
        <v>1</v>
      </c>
      <c r="D209" s="61">
        <v>5</v>
      </c>
      <c r="E209" s="61">
        <v>1</v>
      </c>
      <c r="F209" s="62">
        <v>1</v>
      </c>
      <c r="G209" s="52" t="s">
        <v>146</v>
      </c>
      <c r="H209" s="45">
        <v>176</v>
      </c>
      <c r="I209" s="111">
        <v>0</v>
      </c>
      <c r="J209" s="113">
        <v>0</v>
      </c>
      <c r="K209" s="113">
        <v>0</v>
      </c>
      <c r="L209" s="113">
        <v>0</v>
      </c>
      <c r="M209"/>
    </row>
    <row r="210" spans="1:16" ht="26.25" hidden="1" customHeight="1">
      <c r="A210" s="74">
        <v>3</v>
      </c>
      <c r="B210" s="75">
        <v>1</v>
      </c>
      <c r="C210" s="75">
        <v>2</v>
      </c>
      <c r="D210" s="75"/>
      <c r="E210" s="75"/>
      <c r="F210" s="87"/>
      <c r="G210" s="72" t="s">
        <v>147</v>
      </c>
      <c r="H210" s="45">
        <v>177</v>
      </c>
      <c r="I210" s="109">
        <f t="shared" ref="I210:L211" si="21">I211</f>
        <v>0</v>
      </c>
      <c r="J210" s="121">
        <f t="shared" si="21"/>
        <v>0</v>
      </c>
      <c r="K210" s="122">
        <f t="shared" si="21"/>
        <v>0</v>
      </c>
      <c r="L210" s="114">
        <f t="shared" si="21"/>
        <v>0</v>
      </c>
      <c r="M210"/>
    </row>
    <row r="211" spans="1:16" ht="25.5" hidden="1" customHeight="1">
      <c r="A211" s="60">
        <v>3</v>
      </c>
      <c r="B211" s="61">
        <v>1</v>
      </c>
      <c r="C211" s="61">
        <v>2</v>
      </c>
      <c r="D211" s="61">
        <v>1</v>
      </c>
      <c r="E211" s="61"/>
      <c r="F211" s="62"/>
      <c r="G211" s="72" t="s">
        <v>147</v>
      </c>
      <c r="H211" s="45">
        <v>178</v>
      </c>
      <c r="I211" s="118">
        <f t="shared" si="21"/>
        <v>0</v>
      </c>
      <c r="J211" s="132">
        <f t="shared" si="21"/>
        <v>0</v>
      </c>
      <c r="K211" s="110">
        <f t="shared" si="21"/>
        <v>0</v>
      </c>
      <c r="L211" s="109">
        <f t="shared" si="21"/>
        <v>0</v>
      </c>
      <c r="M211"/>
    </row>
    <row r="212" spans="1:16" ht="26.25" hidden="1" customHeight="1">
      <c r="A212" s="49">
        <v>3</v>
      </c>
      <c r="B212" s="48">
        <v>1</v>
      </c>
      <c r="C212" s="48">
        <v>2</v>
      </c>
      <c r="D212" s="48">
        <v>1</v>
      </c>
      <c r="E212" s="48">
        <v>1</v>
      </c>
      <c r="F212" s="50"/>
      <c r="G212" s="72" t="s">
        <v>147</v>
      </c>
      <c r="H212" s="45">
        <v>179</v>
      </c>
      <c r="I212" s="109">
        <f>SUM(I213:I216)</f>
        <v>0</v>
      </c>
      <c r="J212" s="119">
        <f>SUM(J213:J216)</f>
        <v>0</v>
      </c>
      <c r="K212" s="120">
        <f>SUM(K213:K216)</f>
        <v>0</v>
      </c>
      <c r="L212" s="118">
        <f>SUM(L213:L216)</f>
        <v>0</v>
      </c>
      <c r="M212"/>
    </row>
    <row r="213" spans="1:16" ht="41.25" hidden="1" customHeight="1">
      <c r="A213" s="60">
        <v>3</v>
      </c>
      <c r="B213" s="61">
        <v>1</v>
      </c>
      <c r="C213" s="61">
        <v>2</v>
      </c>
      <c r="D213" s="61">
        <v>1</v>
      </c>
      <c r="E213" s="61">
        <v>1</v>
      </c>
      <c r="F213" s="62">
        <v>2</v>
      </c>
      <c r="G213" s="52" t="s">
        <v>148</v>
      </c>
      <c r="H213" s="45">
        <v>180</v>
      </c>
      <c r="I213" s="113">
        <v>0</v>
      </c>
      <c r="J213" s="113">
        <v>0</v>
      </c>
      <c r="K213" s="113">
        <v>0</v>
      </c>
      <c r="L213" s="113">
        <v>0</v>
      </c>
      <c r="M213"/>
    </row>
    <row r="214" spans="1:16" ht="26.2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2">
        <v>3</v>
      </c>
      <c r="G214" s="52" t="s">
        <v>149</v>
      </c>
      <c r="H214" s="45">
        <v>181</v>
      </c>
      <c r="I214" s="113">
        <v>0</v>
      </c>
      <c r="J214" s="113">
        <v>0</v>
      </c>
      <c r="K214" s="113">
        <v>0</v>
      </c>
      <c r="L214" s="113">
        <v>0</v>
      </c>
      <c r="M214"/>
    </row>
    <row r="215" spans="1:16" ht="27.75" hidden="1" customHeight="1">
      <c r="A215" s="60">
        <v>3</v>
      </c>
      <c r="B215" s="61">
        <v>1</v>
      </c>
      <c r="C215" s="61">
        <v>2</v>
      </c>
      <c r="D215" s="60">
        <v>1</v>
      </c>
      <c r="E215" s="61">
        <v>1</v>
      </c>
      <c r="F215" s="62">
        <v>4</v>
      </c>
      <c r="G215" s="52" t="s">
        <v>150</v>
      </c>
      <c r="H215" s="45">
        <v>182</v>
      </c>
      <c r="I215" s="113">
        <v>0</v>
      </c>
      <c r="J215" s="113">
        <v>0</v>
      </c>
      <c r="K215" s="113">
        <v>0</v>
      </c>
      <c r="L215" s="113">
        <v>0</v>
      </c>
      <c r="M215"/>
    </row>
    <row r="216" spans="1:16" ht="27" hidden="1" customHeight="1">
      <c r="A216" s="74">
        <v>3</v>
      </c>
      <c r="B216" s="85">
        <v>1</v>
      </c>
      <c r="C216" s="85">
        <v>2</v>
      </c>
      <c r="D216" s="84">
        <v>1</v>
      </c>
      <c r="E216" s="85">
        <v>1</v>
      </c>
      <c r="F216" s="86">
        <v>5</v>
      </c>
      <c r="G216" s="78" t="s">
        <v>151</v>
      </c>
      <c r="H216" s="45">
        <v>183</v>
      </c>
      <c r="I216" s="113">
        <v>0</v>
      </c>
      <c r="J216" s="113">
        <v>0</v>
      </c>
      <c r="K216" s="113">
        <v>0</v>
      </c>
      <c r="L216" s="131">
        <v>0</v>
      </c>
      <c r="M216"/>
    </row>
    <row r="217" spans="1:16" ht="29.25" hidden="1" customHeight="1">
      <c r="A217" s="60">
        <v>3</v>
      </c>
      <c r="B217" s="61">
        <v>1</v>
      </c>
      <c r="C217" s="61">
        <v>3</v>
      </c>
      <c r="D217" s="60"/>
      <c r="E217" s="61"/>
      <c r="F217" s="62"/>
      <c r="G217" s="52" t="s">
        <v>152</v>
      </c>
      <c r="H217" s="45">
        <v>184</v>
      </c>
      <c r="I217" s="109">
        <f>SUM(I218+I221)</f>
        <v>0</v>
      </c>
      <c r="J217" s="132">
        <f>SUM(J218+J221)</f>
        <v>0</v>
      </c>
      <c r="K217" s="110">
        <f>SUM(K218+K221)</f>
        <v>0</v>
      </c>
      <c r="L217" s="109">
        <f>SUM(L218+L221)</f>
        <v>0</v>
      </c>
      <c r="M217"/>
    </row>
    <row r="218" spans="1:16" ht="27.75" hidden="1" customHeight="1">
      <c r="A218" s="49">
        <v>3</v>
      </c>
      <c r="B218" s="48">
        <v>1</v>
      </c>
      <c r="C218" s="48">
        <v>3</v>
      </c>
      <c r="D218" s="49">
        <v>1</v>
      </c>
      <c r="E218" s="60"/>
      <c r="F218" s="50"/>
      <c r="G218" s="56" t="s">
        <v>153</v>
      </c>
      <c r="H218" s="45">
        <v>185</v>
      </c>
      <c r="I218" s="118">
        <f t="shared" ref="I218:L219" si="22">I219</f>
        <v>0</v>
      </c>
      <c r="J218" s="119">
        <f t="shared" si="22"/>
        <v>0</v>
      </c>
      <c r="K218" s="120">
        <f t="shared" si="22"/>
        <v>0</v>
      </c>
      <c r="L218" s="118">
        <f t="shared" si="22"/>
        <v>0</v>
      </c>
      <c r="M218"/>
    </row>
    <row r="219" spans="1:16" ht="30.75" hidden="1" customHeight="1">
      <c r="A219" s="60">
        <v>3</v>
      </c>
      <c r="B219" s="61">
        <v>1</v>
      </c>
      <c r="C219" s="61">
        <v>3</v>
      </c>
      <c r="D219" s="60">
        <v>1</v>
      </c>
      <c r="E219" s="60">
        <v>1</v>
      </c>
      <c r="F219" s="62"/>
      <c r="G219" s="56" t="s">
        <v>153</v>
      </c>
      <c r="H219" s="45">
        <v>186</v>
      </c>
      <c r="I219" s="109">
        <f t="shared" si="22"/>
        <v>0</v>
      </c>
      <c r="J219" s="132">
        <f t="shared" si="22"/>
        <v>0</v>
      </c>
      <c r="K219" s="110">
        <f t="shared" si="22"/>
        <v>0</v>
      </c>
      <c r="L219" s="109">
        <f t="shared" si="22"/>
        <v>0</v>
      </c>
      <c r="M219"/>
    </row>
    <row r="220" spans="1:16" ht="27.75" hidden="1" customHeight="1">
      <c r="A220" s="60">
        <v>3</v>
      </c>
      <c r="B220" s="52">
        <v>1</v>
      </c>
      <c r="C220" s="60">
        <v>3</v>
      </c>
      <c r="D220" s="61">
        <v>1</v>
      </c>
      <c r="E220" s="61">
        <v>1</v>
      </c>
      <c r="F220" s="62">
        <v>1</v>
      </c>
      <c r="G220" s="56" t="s">
        <v>153</v>
      </c>
      <c r="H220" s="45">
        <v>187</v>
      </c>
      <c r="I220" s="131">
        <v>0</v>
      </c>
      <c r="J220" s="131">
        <v>0</v>
      </c>
      <c r="K220" s="131">
        <v>0</v>
      </c>
      <c r="L220" s="131">
        <v>0</v>
      </c>
      <c r="M220"/>
    </row>
    <row r="221" spans="1:16" ht="30.75" hidden="1" customHeight="1">
      <c r="A221" s="60">
        <v>3</v>
      </c>
      <c r="B221" s="52">
        <v>1</v>
      </c>
      <c r="C221" s="60">
        <v>3</v>
      </c>
      <c r="D221" s="61">
        <v>2</v>
      </c>
      <c r="E221" s="61"/>
      <c r="F221" s="62"/>
      <c r="G221" s="52" t="s">
        <v>154</v>
      </c>
      <c r="H221" s="45">
        <v>188</v>
      </c>
      <c r="I221" s="109">
        <f>I222</f>
        <v>0</v>
      </c>
      <c r="J221" s="132">
        <f>J222</f>
        <v>0</v>
      </c>
      <c r="K221" s="110">
        <f>K222</f>
        <v>0</v>
      </c>
      <c r="L221" s="109">
        <f>L222</f>
        <v>0</v>
      </c>
      <c r="M221"/>
    </row>
    <row r="222" spans="1:16" ht="27" hidden="1" customHeight="1">
      <c r="A222" s="49">
        <v>3</v>
      </c>
      <c r="B222" s="56">
        <v>1</v>
      </c>
      <c r="C222" s="49">
        <v>3</v>
      </c>
      <c r="D222" s="48">
        <v>2</v>
      </c>
      <c r="E222" s="48">
        <v>1</v>
      </c>
      <c r="F222" s="50"/>
      <c r="G222" s="52" t="s">
        <v>154</v>
      </c>
      <c r="H222" s="45">
        <v>189</v>
      </c>
      <c r="I222" s="109">
        <f t="shared" ref="I222:P222" si="23">SUM(I223:I228)</f>
        <v>0</v>
      </c>
      <c r="J222" s="109">
        <f t="shared" si="23"/>
        <v>0</v>
      </c>
      <c r="K222" s="109">
        <f t="shared" si="23"/>
        <v>0</v>
      </c>
      <c r="L222" s="109">
        <f t="shared" si="23"/>
        <v>0</v>
      </c>
      <c r="M222" s="92">
        <f t="shared" si="23"/>
        <v>0</v>
      </c>
      <c r="N222" s="92">
        <f t="shared" si="23"/>
        <v>0</v>
      </c>
      <c r="O222" s="92">
        <f t="shared" si="23"/>
        <v>0</v>
      </c>
      <c r="P222" s="92">
        <f t="shared" si="23"/>
        <v>0</v>
      </c>
    </row>
    <row r="223" spans="1:16" ht="24.75" hidden="1" customHeight="1">
      <c r="A223" s="60">
        <v>3</v>
      </c>
      <c r="B223" s="52">
        <v>1</v>
      </c>
      <c r="C223" s="60">
        <v>3</v>
      </c>
      <c r="D223" s="61">
        <v>2</v>
      </c>
      <c r="E223" s="61">
        <v>1</v>
      </c>
      <c r="F223" s="62">
        <v>1</v>
      </c>
      <c r="G223" s="52" t="s">
        <v>155</v>
      </c>
      <c r="H223" s="45">
        <v>190</v>
      </c>
      <c r="I223" s="113">
        <v>0</v>
      </c>
      <c r="J223" s="113">
        <v>0</v>
      </c>
      <c r="K223" s="113">
        <v>0</v>
      </c>
      <c r="L223" s="131">
        <v>0</v>
      </c>
      <c r="M223"/>
    </row>
    <row r="224" spans="1:16" ht="26.25" hidden="1" customHeight="1">
      <c r="A224" s="60">
        <v>3</v>
      </c>
      <c r="B224" s="52">
        <v>1</v>
      </c>
      <c r="C224" s="60">
        <v>3</v>
      </c>
      <c r="D224" s="61">
        <v>2</v>
      </c>
      <c r="E224" s="61">
        <v>1</v>
      </c>
      <c r="F224" s="62">
        <v>2</v>
      </c>
      <c r="G224" s="52" t="s">
        <v>156</v>
      </c>
      <c r="H224" s="45">
        <v>191</v>
      </c>
      <c r="I224" s="113">
        <v>0</v>
      </c>
      <c r="J224" s="113">
        <v>0</v>
      </c>
      <c r="K224" s="113">
        <v>0</v>
      </c>
      <c r="L224" s="113">
        <v>0</v>
      </c>
      <c r="M224"/>
    </row>
    <row r="225" spans="1:13" ht="26.25" hidden="1" customHeight="1">
      <c r="A225" s="60">
        <v>3</v>
      </c>
      <c r="B225" s="52">
        <v>1</v>
      </c>
      <c r="C225" s="60">
        <v>3</v>
      </c>
      <c r="D225" s="61">
        <v>2</v>
      </c>
      <c r="E225" s="61">
        <v>1</v>
      </c>
      <c r="F225" s="62">
        <v>3</v>
      </c>
      <c r="G225" s="52" t="s">
        <v>157</v>
      </c>
      <c r="H225" s="45">
        <v>192</v>
      </c>
      <c r="I225" s="113">
        <v>0</v>
      </c>
      <c r="J225" s="113">
        <v>0</v>
      </c>
      <c r="K225" s="113">
        <v>0</v>
      </c>
      <c r="L225" s="113">
        <v>0</v>
      </c>
      <c r="M225"/>
    </row>
    <row r="226" spans="1:13" ht="27.75" hidden="1" customHeight="1">
      <c r="A226" s="60">
        <v>3</v>
      </c>
      <c r="B226" s="52">
        <v>1</v>
      </c>
      <c r="C226" s="60">
        <v>3</v>
      </c>
      <c r="D226" s="61">
        <v>2</v>
      </c>
      <c r="E226" s="61">
        <v>1</v>
      </c>
      <c r="F226" s="62">
        <v>4</v>
      </c>
      <c r="G226" s="52" t="s">
        <v>158</v>
      </c>
      <c r="H226" s="45">
        <v>193</v>
      </c>
      <c r="I226" s="113">
        <v>0</v>
      </c>
      <c r="J226" s="113">
        <v>0</v>
      </c>
      <c r="K226" s="113">
        <v>0</v>
      </c>
      <c r="L226" s="131">
        <v>0</v>
      </c>
      <c r="M226"/>
    </row>
    <row r="227" spans="1:13" ht="29.25" hidden="1" customHeight="1">
      <c r="A227" s="60">
        <v>3</v>
      </c>
      <c r="B227" s="52">
        <v>1</v>
      </c>
      <c r="C227" s="60">
        <v>3</v>
      </c>
      <c r="D227" s="61">
        <v>2</v>
      </c>
      <c r="E227" s="61">
        <v>1</v>
      </c>
      <c r="F227" s="62">
        <v>5</v>
      </c>
      <c r="G227" s="56" t="s">
        <v>159</v>
      </c>
      <c r="H227" s="45">
        <v>194</v>
      </c>
      <c r="I227" s="113">
        <v>0</v>
      </c>
      <c r="J227" s="113">
        <v>0</v>
      </c>
      <c r="K227" s="113">
        <v>0</v>
      </c>
      <c r="L227" s="113">
        <v>0</v>
      </c>
      <c r="M227"/>
    </row>
    <row r="228" spans="1:13" ht="25.5" hidden="1" customHeight="1">
      <c r="A228" s="60">
        <v>3</v>
      </c>
      <c r="B228" s="52">
        <v>1</v>
      </c>
      <c r="C228" s="60">
        <v>3</v>
      </c>
      <c r="D228" s="61">
        <v>2</v>
      </c>
      <c r="E228" s="61">
        <v>1</v>
      </c>
      <c r="F228" s="62">
        <v>6</v>
      </c>
      <c r="G228" s="56" t="s">
        <v>154</v>
      </c>
      <c r="H228" s="45">
        <v>195</v>
      </c>
      <c r="I228" s="113">
        <v>0</v>
      </c>
      <c r="J228" s="113">
        <v>0</v>
      </c>
      <c r="K228" s="113">
        <v>0</v>
      </c>
      <c r="L228" s="131">
        <v>0</v>
      </c>
      <c r="M228"/>
    </row>
    <row r="229" spans="1:13" ht="27" hidden="1" customHeight="1">
      <c r="A229" s="49">
        <v>3</v>
      </c>
      <c r="B229" s="48">
        <v>1</v>
      </c>
      <c r="C229" s="48">
        <v>4</v>
      </c>
      <c r="D229" s="48"/>
      <c r="E229" s="48"/>
      <c r="F229" s="50"/>
      <c r="G229" s="56" t="s">
        <v>160</v>
      </c>
      <c r="H229" s="45">
        <v>196</v>
      </c>
      <c r="I229" s="118">
        <f t="shared" ref="I229:L231" si="24">I230</f>
        <v>0</v>
      </c>
      <c r="J229" s="119">
        <f t="shared" si="24"/>
        <v>0</v>
      </c>
      <c r="K229" s="120">
        <f t="shared" si="24"/>
        <v>0</v>
      </c>
      <c r="L229" s="120">
        <f t="shared" si="24"/>
        <v>0</v>
      </c>
      <c r="M229"/>
    </row>
    <row r="230" spans="1:13" ht="27" hidden="1" customHeight="1">
      <c r="A230" s="74">
        <v>3</v>
      </c>
      <c r="B230" s="85">
        <v>1</v>
      </c>
      <c r="C230" s="85">
        <v>4</v>
      </c>
      <c r="D230" s="85">
        <v>1</v>
      </c>
      <c r="E230" s="85"/>
      <c r="F230" s="86"/>
      <c r="G230" s="56" t="s">
        <v>160</v>
      </c>
      <c r="H230" s="45">
        <v>197</v>
      </c>
      <c r="I230" s="115">
        <f t="shared" si="24"/>
        <v>0</v>
      </c>
      <c r="J230" s="125">
        <f t="shared" si="24"/>
        <v>0</v>
      </c>
      <c r="K230" s="116">
        <f t="shared" si="24"/>
        <v>0</v>
      </c>
      <c r="L230" s="116">
        <f t="shared" si="24"/>
        <v>0</v>
      </c>
      <c r="M230"/>
    </row>
    <row r="231" spans="1:13" ht="27.75" hidden="1" customHeight="1">
      <c r="A231" s="60">
        <v>3</v>
      </c>
      <c r="B231" s="61">
        <v>1</v>
      </c>
      <c r="C231" s="61">
        <v>4</v>
      </c>
      <c r="D231" s="61">
        <v>1</v>
      </c>
      <c r="E231" s="61">
        <v>1</v>
      </c>
      <c r="F231" s="62"/>
      <c r="G231" s="56" t="s">
        <v>161</v>
      </c>
      <c r="H231" s="45">
        <v>198</v>
      </c>
      <c r="I231" s="109">
        <f t="shared" si="24"/>
        <v>0</v>
      </c>
      <c r="J231" s="132">
        <f t="shared" si="24"/>
        <v>0</v>
      </c>
      <c r="K231" s="110">
        <f t="shared" si="24"/>
        <v>0</v>
      </c>
      <c r="L231" s="110">
        <f t="shared" si="24"/>
        <v>0</v>
      </c>
      <c r="M231"/>
    </row>
    <row r="232" spans="1:13" ht="27" hidden="1" customHeight="1">
      <c r="A232" s="59">
        <v>3</v>
      </c>
      <c r="B232" s="60">
        <v>1</v>
      </c>
      <c r="C232" s="61">
        <v>4</v>
      </c>
      <c r="D232" s="61">
        <v>1</v>
      </c>
      <c r="E232" s="61">
        <v>1</v>
      </c>
      <c r="F232" s="62">
        <v>1</v>
      </c>
      <c r="G232" s="56" t="s">
        <v>161</v>
      </c>
      <c r="H232" s="45">
        <v>199</v>
      </c>
      <c r="I232" s="113">
        <v>0</v>
      </c>
      <c r="J232" s="113">
        <v>0</v>
      </c>
      <c r="K232" s="113">
        <v>0</v>
      </c>
      <c r="L232" s="113">
        <v>0</v>
      </c>
      <c r="M232"/>
    </row>
    <row r="233" spans="1:13" ht="26.25" hidden="1" customHeight="1">
      <c r="A233" s="59">
        <v>3</v>
      </c>
      <c r="B233" s="61">
        <v>1</v>
      </c>
      <c r="C233" s="61">
        <v>5</v>
      </c>
      <c r="D233" s="61"/>
      <c r="E233" s="61"/>
      <c r="F233" s="62"/>
      <c r="G233" s="52" t="s">
        <v>162</v>
      </c>
      <c r="H233" s="45">
        <v>200</v>
      </c>
      <c r="I233" s="109">
        <f t="shared" ref="I233:L234" si="25">I234</f>
        <v>0</v>
      </c>
      <c r="J233" s="109">
        <f t="shared" si="25"/>
        <v>0</v>
      </c>
      <c r="K233" s="109">
        <f t="shared" si="25"/>
        <v>0</v>
      </c>
      <c r="L233" s="109">
        <f t="shared" si="25"/>
        <v>0</v>
      </c>
      <c r="M233"/>
    </row>
    <row r="234" spans="1:13" ht="30" hidden="1" customHeight="1">
      <c r="A234" s="59">
        <v>3</v>
      </c>
      <c r="B234" s="61">
        <v>1</v>
      </c>
      <c r="C234" s="61">
        <v>5</v>
      </c>
      <c r="D234" s="61">
        <v>1</v>
      </c>
      <c r="E234" s="61"/>
      <c r="F234" s="62"/>
      <c r="G234" s="52" t="s">
        <v>162</v>
      </c>
      <c r="H234" s="45">
        <v>201</v>
      </c>
      <c r="I234" s="109">
        <f t="shared" si="25"/>
        <v>0</v>
      </c>
      <c r="J234" s="109">
        <f t="shared" si="25"/>
        <v>0</v>
      </c>
      <c r="K234" s="109">
        <f t="shared" si="25"/>
        <v>0</v>
      </c>
      <c r="L234" s="109">
        <f t="shared" si="25"/>
        <v>0</v>
      </c>
      <c r="M234"/>
    </row>
    <row r="235" spans="1:13" ht="27" hidden="1" customHeight="1">
      <c r="A235" s="59">
        <v>3</v>
      </c>
      <c r="B235" s="61">
        <v>1</v>
      </c>
      <c r="C235" s="61">
        <v>5</v>
      </c>
      <c r="D235" s="61">
        <v>1</v>
      </c>
      <c r="E235" s="61">
        <v>1</v>
      </c>
      <c r="F235" s="62"/>
      <c r="G235" s="52" t="s">
        <v>162</v>
      </c>
      <c r="H235" s="45">
        <v>202</v>
      </c>
      <c r="I235" s="109">
        <f>SUM(I236:I238)</f>
        <v>0</v>
      </c>
      <c r="J235" s="109">
        <f>SUM(J236:J238)</f>
        <v>0</v>
      </c>
      <c r="K235" s="109">
        <f>SUM(K236:K238)</f>
        <v>0</v>
      </c>
      <c r="L235" s="109">
        <f>SUM(L236:L238)</f>
        <v>0</v>
      </c>
      <c r="M235"/>
    </row>
    <row r="236" spans="1:13" ht="31.5" hidden="1" customHeight="1">
      <c r="A236" s="59">
        <v>3</v>
      </c>
      <c r="B236" s="61">
        <v>1</v>
      </c>
      <c r="C236" s="61">
        <v>5</v>
      </c>
      <c r="D236" s="61">
        <v>1</v>
      </c>
      <c r="E236" s="61">
        <v>1</v>
      </c>
      <c r="F236" s="62">
        <v>1</v>
      </c>
      <c r="G236" s="89" t="s">
        <v>163</v>
      </c>
      <c r="H236" s="45">
        <v>203</v>
      </c>
      <c r="I236" s="113">
        <v>0</v>
      </c>
      <c r="J236" s="113">
        <v>0</v>
      </c>
      <c r="K236" s="113">
        <v>0</v>
      </c>
      <c r="L236" s="113">
        <v>0</v>
      </c>
      <c r="M236"/>
    </row>
    <row r="237" spans="1:13" ht="25.5" hidden="1" customHeight="1">
      <c r="A237" s="59">
        <v>3</v>
      </c>
      <c r="B237" s="61">
        <v>1</v>
      </c>
      <c r="C237" s="61">
        <v>5</v>
      </c>
      <c r="D237" s="61">
        <v>1</v>
      </c>
      <c r="E237" s="61">
        <v>1</v>
      </c>
      <c r="F237" s="62">
        <v>2</v>
      </c>
      <c r="G237" s="89" t="s">
        <v>164</v>
      </c>
      <c r="H237" s="45">
        <v>204</v>
      </c>
      <c r="I237" s="113">
        <v>0</v>
      </c>
      <c r="J237" s="113">
        <v>0</v>
      </c>
      <c r="K237" s="113">
        <v>0</v>
      </c>
      <c r="L237" s="113">
        <v>0</v>
      </c>
      <c r="M237"/>
    </row>
    <row r="238" spans="1:13" ht="28.5" hidden="1" customHeight="1">
      <c r="A238" s="59">
        <v>3</v>
      </c>
      <c r="B238" s="61">
        <v>1</v>
      </c>
      <c r="C238" s="61">
        <v>5</v>
      </c>
      <c r="D238" s="61">
        <v>1</v>
      </c>
      <c r="E238" s="61">
        <v>1</v>
      </c>
      <c r="F238" s="62">
        <v>3</v>
      </c>
      <c r="G238" s="89" t="s">
        <v>165</v>
      </c>
      <c r="H238" s="45">
        <v>205</v>
      </c>
      <c r="I238" s="113">
        <v>0</v>
      </c>
      <c r="J238" s="113">
        <v>0</v>
      </c>
      <c r="K238" s="113">
        <v>0</v>
      </c>
      <c r="L238" s="113">
        <v>0</v>
      </c>
      <c r="M238"/>
    </row>
    <row r="239" spans="1:13" ht="41.25" hidden="1" customHeight="1">
      <c r="A239" s="41">
        <v>3</v>
      </c>
      <c r="B239" s="42">
        <v>2</v>
      </c>
      <c r="C239" s="42"/>
      <c r="D239" s="42"/>
      <c r="E239" s="42"/>
      <c r="F239" s="44"/>
      <c r="G239" s="43" t="s">
        <v>166</v>
      </c>
      <c r="H239" s="45">
        <v>206</v>
      </c>
      <c r="I239" s="109">
        <f>SUM(I240+I272)</f>
        <v>0</v>
      </c>
      <c r="J239" s="132">
        <f>SUM(J240+J272)</f>
        <v>0</v>
      </c>
      <c r="K239" s="110">
        <f>SUM(K240+K272)</f>
        <v>0</v>
      </c>
      <c r="L239" s="110">
        <f>SUM(L240+L272)</f>
        <v>0</v>
      </c>
      <c r="M239"/>
    </row>
    <row r="240" spans="1:13" ht="26.25" hidden="1" customHeight="1">
      <c r="A240" s="74">
        <v>3</v>
      </c>
      <c r="B240" s="84">
        <v>2</v>
      </c>
      <c r="C240" s="85">
        <v>1</v>
      </c>
      <c r="D240" s="85"/>
      <c r="E240" s="85"/>
      <c r="F240" s="86"/>
      <c r="G240" s="78" t="s">
        <v>167</v>
      </c>
      <c r="H240" s="45">
        <v>207</v>
      </c>
      <c r="I240" s="115">
        <f>SUM(I241+I250+I254+I258+I262+I265+I268)</f>
        <v>0</v>
      </c>
      <c r="J240" s="125">
        <f>SUM(J241+J250+J254+J258+J262+J265+J268)</f>
        <v>0</v>
      </c>
      <c r="K240" s="116">
        <f>SUM(K241+K250+K254+K258+K262+K265+K268)</f>
        <v>0</v>
      </c>
      <c r="L240" s="116">
        <f>SUM(L241+L250+L254+L258+L262+L265+L268)</f>
        <v>0</v>
      </c>
      <c r="M240"/>
    </row>
    <row r="241" spans="1:13" ht="30" hidden="1" customHeight="1">
      <c r="A241" s="60">
        <v>3</v>
      </c>
      <c r="B241" s="61">
        <v>2</v>
      </c>
      <c r="C241" s="61">
        <v>1</v>
      </c>
      <c r="D241" s="61">
        <v>1</v>
      </c>
      <c r="E241" s="61"/>
      <c r="F241" s="62"/>
      <c r="G241" s="52" t="s">
        <v>168</v>
      </c>
      <c r="H241" s="45">
        <v>208</v>
      </c>
      <c r="I241" s="115">
        <f>I242</f>
        <v>0</v>
      </c>
      <c r="J241" s="115">
        <f>J242</f>
        <v>0</v>
      </c>
      <c r="K241" s="115">
        <f>K242</f>
        <v>0</v>
      </c>
      <c r="L241" s="115">
        <f>L242</f>
        <v>0</v>
      </c>
      <c r="M241"/>
    </row>
    <row r="242" spans="1:13" ht="27" hidden="1" customHeight="1">
      <c r="A242" s="60">
        <v>3</v>
      </c>
      <c r="B242" s="60">
        <v>2</v>
      </c>
      <c r="C242" s="61">
        <v>1</v>
      </c>
      <c r="D242" s="61">
        <v>1</v>
      </c>
      <c r="E242" s="61">
        <v>1</v>
      </c>
      <c r="F242" s="62"/>
      <c r="G242" s="52" t="s">
        <v>169</v>
      </c>
      <c r="H242" s="45">
        <v>209</v>
      </c>
      <c r="I242" s="109">
        <f>SUM(I243:I243)</f>
        <v>0</v>
      </c>
      <c r="J242" s="132">
        <f>SUM(J243:J243)</f>
        <v>0</v>
      </c>
      <c r="K242" s="110">
        <f>SUM(K243:K243)</f>
        <v>0</v>
      </c>
      <c r="L242" s="110">
        <f>SUM(L243:L243)</f>
        <v>0</v>
      </c>
      <c r="M242"/>
    </row>
    <row r="243" spans="1:13" ht="25.5" hidden="1" customHeight="1">
      <c r="A243" s="74">
        <v>3</v>
      </c>
      <c r="B243" s="74">
        <v>2</v>
      </c>
      <c r="C243" s="85">
        <v>1</v>
      </c>
      <c r="D243" s="85">
        <v>1</v>
      </c>
      <c r="E243" s="85">
        <v>1</v>
      </c>
      <c r="F243" s="86">
        <v>1</v>
      </c>
      <c r="G243" s="78" t="s">
        <v>169</v>
      </c>
      <c r="H243" s="45">
        <v>210</v>
      </c>
      <c r="I243" s="113">
        <v>0</v>
      </c>
      <c r="J243" s="113">
        <v>0</v>
      </c>
      <c r="K243" s="113">
        <v>0</v>
      </c>
      <c r="L243" s="113">
        <v>0</v>
      </c>
      <c r="M243"/>
    </row>
    <row r="244" spans="1:13" ht="25.5" hidden="1" customHeight="1">
      <c r="A244" s="74">
        <v>3</v>
      </c>
      <c r="B244" s="85">
        <v>2</v>
      </c>
      <c r="C244" s="85">
        <v>1</v>
      </c>
      <c r="D244" s="85">
        <v>1</v>
      </c>
      <c r="E244" s="85">
        <v>2</v>
      </c>
      <c r="F244" s="86"/>
      <c r="G244" s="78" t="s">
        <v>170</v>
      </c>
      <c r="H244" s="45">
        <v>211</v>
      </c>
      <c r="I244" s="109">
        <f>SUM(I245:I246)</f>
        <v>0</v>
      </c>
      <c r="J244" s="109">
        <f>SUM(J245:J246)</f>
        <v>0</v>
      </c>
      <c r="K244" s="109">
        <f>SUM(K245:K246)</f>
        <v>0</v>
      </c>
      <c r="L244" s="109">
        <f>SUM(L245:L246)</f>
        <v>0</v>
      </c>
      <c r="M244"/>
    </row>
    <row r="245" spans="1:13" ht="24.75" hidden="1" customHeight="1">
      <c r="A245" s="74">
        <v>3</v>
      </c>
      <c r="B245" s="85">
        <v>2</v>
      </c>
      <c r="C245" s="85">
        <v>1</v>
      </c>
      <c r="D245" s="85">
        <v>1</v>
      </c>
      <c r="E245" s="85">
        <v>2</v>
      </c>
      <c r="F245" s="86">
        <v>1</v>
      </c>
      <c r="G245" s="78" t="s">
        <v>171</v>
      </c>
      <c r="H245" s="45">
        <v>212</v>
      </c>
      <c r="I245" s="113">
        <v>0</v>
      </c>
      <c r="J245" s="113">
        <v>0</v>
      </c>
      <c r="K245" s="113">
        <v>0</v>
      </c>
      <c r="L245" s="113">
        <v>0</v>
      </c>
      <c r="M245"/>
    </row>
    <row r="246" spans="1:13" ht="25.5" hidden="1" customHeight="1">
      <c r="A246" s="74">
        <v>3</v>
      </c>
      <c r="B246" s="85">
        <v>2</v>
      </c>
      <c r="C246" s="85">
        <v>1</v>
      </c>
      <c r="D246" s="85">
        <v>1</v>
      </c>
      <c r="E246" s="85">
        <v>2</v>
      </c>
      <c r="F246" s="86">
        <v>2</v>
      </c>
      <c r="G246" s="78" t="s">
        <v>172</v>
      </c>
      <c r="H246" s="45">
        <v>213</v>
      </c>
      <c r="I246" s="113">
        <v>0</v>
      </c>
      <c r="J246" s="113">
        <v>0</v>
      </c>
      <c r="K246" s="113">
        <v>0</v>
      </c>
      <c r="L246" s="113">
        <v>0</v>
      </c>
      <c r="M246"/>
    </row>
    <row r="247" spans="1:13" ht="25.5" hidden="1" customHeight="1">
      <c r="A247" s="74">
        <v>3</v>
      </c>
      <c r="B247" s="85">
        <v>2</v>
      </c>
      <c r="C247" s="85">
        <v>1</v>
      </c>
      <c r="D247" s="85">
        <v>1</v>
      </c>
      <c r="E247" s="85">
        <v>3</v>
      </c>
      <c r="F247" s="93"/>
      <c r="G247" s="78" t="s">
        <v>173</v>
      </c>
      <c r="H247" s="45">
        <v>214</v>
      </c>
      <c r="I247" s="109">
        <f>SUM(I248:I249)</f>
        <v>0</v>
      </c>
      <c r="J247" s="109">
        <f>SUM(J248:J249)</f>
        <v>0</v>
      </c>
      <c r="K247" s="109">
        <f>SUM(K248:K249)</f>
        <v>0</v>
      </c>
      <c r="L247" s="109">
        <f>SUM(L248:L249)</f>
        <v>0</v>
      </c>
      <c r="M247"/>
    </row>
    <row r="248" spans="1:13" ht="29.25" hidden="1" customHeight="1">
      <c r="A248" s="74">
        <v>3</v>
      </c>
      <c r="B248" s="85">
        <v>2</v>
      </c>
      <c r="C248" s="85">
        <v>1</v>
      </c>
      <c r="D248" s="85">
        <v>1</v>
      </c>
      <c r="E248" s="85">
        <v>3</v>
      </c>
      <c r="F248" s="86">
        <v>1</v>
      </c>
      <c r="G248" s="78" t="s">
        <v>174</v>
      </c>
      <c r="H248" s="45">
        <v>215</v>
      </c>
      <c r="I248" s="113">
        <v>0</v>
      </c>
      <c r="J248" s="113">
        <v>0</v>
      </c>
      <c r="K248" s="113">
        <v>0</v>
      </c>
      <c r="L248" s="113">
        <v>0</v>
      </c>
      <c r="M248"/>
    </row>
    <row r="249" spans="1:13" ht="25.5" hidden="1" customHeight="1">
      <c r="A249" s="74">
        <v>3</v>
      </c>
      <c r="B249" s="85">
        <v>2</v>
      </c>
      <c r="C249" s="85">
        <v>1</v>
      </c>
      <c r="D249" s="85">
        <v>1</v>
      </c>
      <c r="E249" s="85">
        <v>3</v>
      </c>
      <c r="F249" s="86">
        <v>2</v>
      </c>
      <c r="G249" s="78" t="s">
        <v>175</v>
      </c>
      <c r="H249" s="45">
        <v>216</v>
      </c>
      <c r="I249" s="113">
        <v>0</v>
      </c>
      <c r="J249" s="113">
        <v>0</v>
      </c>
      <c r="K249" s="113">
        <v>0</v>
      </c>
      <c r="L249" s="113">
        <v>0</v>
      </c>
      <c r="M249"/>
    </row>
    <row r="250" spans="1:13" ht="27" hidden="1" customHeight="1">
      <c r="A250" s="60">
        <v>3</v>
      </c>
      <c r="B250" s="61">
        <v>2</v>
      </c>
      <c r="C250" s="61">
        <v>1</v>
      </c>
      <c r="D250" s="61">
        <v>2</v>
      </c>
      <c r="E250" s="61"/>
      <c r="F250" s="62"/>
      <c r="G250" s="52" t="s">
        <v>176</v>
      </c>
      <c r="H250" s="45">
        <v>217</v>
      </c>
      <c r="I250" s="109">
        <f>I251</f>
        <v>0</v>
      </c>
      <c r="J250" s="109">
        <f>J251</f>
        <v>0</v>
      </c>
      <c r="K250" s="109">
        <f>K251</f>
        <v>0</v>
      </c>
      <c r="L250" s="109">
        <f>L251</f>
        <v>0</v>
      </c>
      <c r="M250"/>
    </row>
    <row r="251" spans="1:13" ht="27.75" hidden="1" customHeight="1">
      <c r="A251" s="60">
        <v>3</v>
      </c>
      <c r="B251" s="61">
        <v>2</v>
      </c>
      <c r="C251" s="61">
        <v>1</v>
      </c>
      <c r="D251" s="61">
        <v>2</v>
      </c>
      <c r="E251" s="61">
        <v>1</v>
      </c>
      <c r="F251" s="62"/>
      <c r="G251" s="52" t="s">
        <v>176</v>
      </c>
      <c r="H251" s="45">
        <v>218</v>
      </c>
      <c r="I251" s="109">
        <f>SUM(I252:I253)</f>
        <v>0</v>
      </c>
      <c r="J251" s="132">
        <f>SUM(J252:J253)</f>
        <v>0</v>
      </c>
      <c r="K251" s="110">
        <f>SUM(K252:K253)</f>
        <v>0</v>
      </c>
      <c r="L251" s="110">
        <f>SUM(L252:L253)</f>
        <v>0</v>
      </c>
      <c r="M251"/>
    </row>
    <row r="252" spans="1:13" ht="27" hidden="1" customHeight="1">
      <c r="A252" s="74">
        <v>3</v>
      </c>
      <c r="B252" s="84">
        <v>2</v>
      </c>
      <c r="C252" s="85">
        <v>1</v>
      </c>
      <c r="D252" s="85">
        <v>2</v>
      </c>
      <c r="E252" s="85">
        <v>1</v>
      </c>
      <c r="F252" s="86">
        <v>1</v>
      </c>
      <c r="G252" s="78" t="s">
        <v>177</v>
      </c>
      <c r="H252" s="45">
        <v>219</v>
      </c>
      <c r="I252" s="113">
        <v>0</v>
      </c>
      <c r="J252" s="113">
        <v>0</v>
      </c>
      <c r="K252" s="113">
        <v>0</v>
      </c>
      <c r="L252" s="113">
        <v>0</v>
      </c>
      <c r="M252"/>
    </row>
    <row r="253" spans="1:13" ht="25.5" hidden="1" customHeight="1">
      <c r="A253" s="60">
        <v>3</v>
      </c>
      <c r="B253" s="61">
        <v>2</v>
      </c>
      <c r="C253" s="61">
        <v>1</v>
      </c>
      <c r="D253" s="61">
        <v>2</v>
      </c>
      <c r="E253" s="61">
        <v>1</v>
      </c>
      <c r="F253" s="62">
        <v>2</v>
      </c>
      <c r="G253" s="52" t="s">
        <v>178</v>
      </c>
      <c r="H253" s="45">
        <v>220</v>
      </c>
      <c r="I253" s="113">
        <v>0</v>
      </c>
      <c r="J253" s="113">
        <v>0</v>
      </c>
      <c r="K253" s="113">
        <v>0</v>
      </c>
      <c r="L253" s="113">
        <v>0</v>
      </c>
      <c r="M253"/>
    </row>
    <row r="254" spans="1:13" ht="26.25" hidden="1" customHeight="1">
      <c r="A254" s="49">
        <v>3</v>
      </c>
      <c r="B254" s="48">
        <v>2</v>
      </c>
      <c r="C254" s="48">
        <v>1</v>
      </c>
      <c r="D254" s="48">
        <v>3</v>
      </c>
      <c r="E254" s="48"/>
      <c r="F254" s="50"/>
      <c r="G254" s="56" t="s">
        <v>179</v>
      </c>
      <c r="H254" s="45">
        <v>221</v>
      </c>
      <c r="I254" s="118">
        <f>I255</f>
        <v>0</v>
      </c>
      <c r="J254" s="119">
        <f>J255</f>
        <v>0</v>
      </c>
      <c r="K254" s="120">
        <f>K255</f>
        <v>0</v>
      </c>
      <c r="L254" s="120">
        <f>L255</f>
        <v>0</v>
      </c>
      <c r="M254"/>
    </row>
    <row r="255" spans="1:13" ht="29.2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2"/>
      <c r="G255" s="56" t="s">
        <v>179</v>
      </c>
      <c r="H255" s="45">
        <v>222</v>
      </c>
      <c r="I255" s="109">
        <f>I256+I257</f>
        <v>0</v>
      </c>
      <c r="J255" s="109">
        <f>J256+J257</f>
        <v>0</v>
      </c>
      <c r="K255" s="109">
        <f>K256+K257</f>
        <v>0</v>
      </c>
      <c r="L255" s="109">
        <f>L256+L257</f>
        <v>0</v>
      </c>
      <c r="M255"/>
    </row>
    <row r="256" spans="1:13" ht="30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2">
        <v>1</v>
      </c>
      <c r="G256" s="52" t="s">
        <v>180</v>
      </c>
      <c r="H256" s="45">
        <v>223</v>
      </c>
      <c r="I256" s="113">
        <v>0</v>
      </c>
      <c r="J256" s="113">
        <v>0</v>
      </c>
      <c r="K256" s="113">
        <v>0</v>
      </c>
      <c r="L256" s="113">
        <v>0</v>
      </c>
      <c r="M256"/>
    </row>
    <row r="257" spans="1:13" ht="27.75" hidden="1" customHeight="1">
      <c r="A257" s="60">
        <v>3</v>
      </c>
      <c r="B257" s="61">
        <v>2</v>
      </c>
      <c r="C257" s="61">
        <v>1</v>
      </c>
      <c r="D257" s="61">
        <v>3</v>
      </c>
      <c r="E257" s="61">
        <v>1</v>
      </c>
      <c r="F257" s="62">
        <v>2</v>
      </c>
      <c r="G257" s="52" t="s">
        <v>181</v>
      </c>
      <c r="H257" s="45">
        <v>224</v>
      </c>
      <c r="I257" s="131">
        <v>0</v>
      </c>
      <c r="J257" s="128">
        <v>0</v>
      </c>
      <c r="K257" s="131">
        <v>0</v>
      </c>
      <c r="L257" s="131">
        <v>0</v>
      </c>
      <c r="M257"/>
    </row>
    <row r="258" spans="1:13" ht="26.25" hidden="1" customHeight="1">
      <c r="A258" s="60">
        <v>3</v>
      </c>
      <c r="B258" s="61">
        <v>2</v>
      </c>
      <c r="C258" s="61">
        <v>1</v>
      </c>
      <c r="D258" s="61">
        <v>4</v>
      </c>
      <c r="E258" s="61"/>
      <c r="F258" s="62"/>
      <c r="G258" s="52" t="s">
        <v>182</v>
      </c>
      <c r="H258" s="45">
        <v>225</v>
      </c>
      <c r="I258" s="109">
        <f>I259</f>
        <v>0</v>
      </c>
      <c r="J258" s="110">
        <f>J259</f>
        <v>0</v>
      </c>
      <c r="K258" s="109">
        <f>K259</f>
        <v>0</v>
      </c>
      <c r="L258" s="110">
        <f>L259</f>
        <v>0</v>
      </c>
      <c r="M258"/>
    </row>
    <row r="259" spans="1:13" ht="27.75" hidden="1" customHeight="1">
      <c r="A259" s="49">
        <v>3</v>
      </c>
      <c r="B259" s="48">
        <v>2</v>
      </c>
      <c r="C259" s="48">
        <v>1</v>
      </c>
      <c r="D259" s="48">
        <v>4</v>
      </c>
      <c r="E259" s="48">
        <v>1</v>
      </c>
      <c r="F259" s="50"/>
      <c r="G259" s="56" t="s">
        <v>182</v>
      </c>
      <c r="H259" s="45">
        <v>226</v>
      </c>
      <c r="I259" s="118">
        <f>SUM(I260:I261)</f>
        <v>0</v>
      </c>
      <c r="J259" s="119">
        <f>SUM(J260:J261)</f>
        <v>0</v>
      </c>
      <c r="K259" s="120">
        <f>SUM(K260:K261)</f>
        <v>0</v>
      </c>
      <c r="L259" s="120">
        <f>SUM(L260:L261)</f>
        <v>0</v>
      </c>
      <c r="M259"/>
    </row>
    <row r="260" spans="1:13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2">
        <v>1</v>
      </c>
      <c r="G260" s="52" t="s">
        <v>183</v>
      </c>
      <c r="H260" s="45">
        <v>227</v>
      </c>
      <c r="I260" s="113">
        <v>0</v>
      </c>
      <c r="J260" s="113">
        <v>0</v>
      </c>
      <c r="K260" s="113">
        <v>0</v>
      </c>
      <c r="L260" s="113">
        <v>0</v>
      </c>
      <c r="M260"/>
    </row>
    <row r="261" spans="1:13" ht="27.75" hidden="1" customHeight="1">
      <c r="A261" s="60">
        <v>3</v>
      </c>
      <c r="B261" s="61">
        <v>2</v>
      </c>
      <c r="C261" s="61">
        <v>1</v>
      </c>
      <c r="D261" s="61">
        <v>4</v>
      </c>
      <c r="E261" s="61">
        <v>1</v>
      </c>
      <c r="F261" s="62">
        <v>2</v>
      </c>
      <c r="G261" s="52" t="s">
        <v>184</v>
      </c>
      <c r="H261" s="45">
        <v>228</v>
      </c>
      <c r="I261" s="113">
        <v>0</v>
      </c>
      <c r="J261" s="113">
        <v>0</v>
      </c>
      <c r="K261" s="113">
        <v>0</v>
      </c>
      <c r="L261" s="113">
        <v>0</v>
      </c>
      <c r="M261"/>
    </row>
    <row r="262" spans="1:13" hidden="1">
      <c r="A262" s="60">
        <v>3</v>
      </c>
      <c r="B262" s="61">
        <v>2</v>
      </c>
      <c r="C262" s="61">
        <v>1</v>
      </c>
      <c r="D262" s="61">
        <v>5</v>
      </c>
      <c r="E262" s="61"/>
      <c r="F262" s="62"/>
      <c r="G262" s="52" t="s">
        <v>185</v>
      </c>
      <c r="H262" s="45">
        <v>229</v>
      </c>
      <c r="I262" s="109">
        <f t="shared" ref="I262:L263" si="26">I263</f>
        <v>0</v>
      </c>
      <c r="J262" s="132">
        <f t="shared" si="26"/>
        <v>0</v>
      </c>
      <c r="K262" s="110">
        <f t="shared" si="26"/>
        <v>0</v>
      </c>
      <c r="L262" s="110">
        <f t="shared" si="26"/>
        <v>0</v>
      </c>
    </row>
    <row r="263" spans="1:13" ht="29.25" hidden="1" customHeight="1">
      <c r="A263" s="60">
        <v>3</v>
      </c>
      <c r="B263" s="61">
        <v>2</v>
      </c>
      <c r="C263" s="61">
        <v>1</v>
      </c>
      <c r="D263" s="61">
        <v>5</v>
      </c>
      <c r="E263" s="61">
        <v>1</v>
      </c>
      <c r="F263" s="62"/>
      <c r="G263" s="52" t="s">
        <v>185</v>
      </c>
      <c r="H263" s="45">
        <v>230</v>
      </c>
      <c r="I263" s="110">
        <f t="shared" si="26"/>
        <v>0</v>
      </c>
      <c r="J263" s="132">
        <f t="shared" si="26"/>
        <v>0</v>
      </c>
      <c r="K263" s="110">
        <f t="shared" si="26"/>
        <v>0</v>
      </c>
      <c r="L263" s="110">
        <f t="shared" si="26"/>
        <v>0</v>
      </c>
      <c r="M263"/>
    </row>
    <row r="264" spans="1:13" hidden="1">
      <c r="A264" s="84">
        <v>3</v>
      </c>
      <c r="B264" s="85">
        <v>2</v>
      </c>
      <c r="C264" s="85">
        <v>1</v>
      </c>
      <c r="D264" s="85">
        <v>5</v>
      </c>
      <c r="E264" s="85">
        <v>1</v>
      </c>
      <c r="F264" s="86">
        <v>1</v>
      </c>
      <c r="G264" s="52" t="s">
        <v>185</v>
      </c>
      <c r="H264" s="45">
        <v>231</v>
      </c>
      <c r="I264" s="131">
        <v>0</v>
      </c>
      <c r="J264" s="131">
        <v>0</v>
      </c>
      <c r="K264" s="131">
        <v>0</v>
      </c>
      <c r="L264" s="131">
        <v>0</v>
      </c>
    </row>
    <row r="265" spans="1:13" hidden="1">
      <c r="A265" s="60">
        <v>3</v>
      </c>
      <c r="B265" s="61">
        <v>2</v>
      </c>
      <c r="C265" s="61">
        <v>1</v>
      </c>
      <c r="D265" s="61">
        <v>6</v>
      </c>
      <c r="E265" s="61"/>
      <c r="F265" s="62"/>
      <c r="G265" s="52" t="s">
        <v>186</v>
      </c>
      <c r="H265" s="45">
        <v>232</v>
      </c>
      <c r="I265" s="109">
        <f t="shared" ref="I265:L266" si="27">I266</f>
        <v>0</v>
      </c>
      <c r="J265" s="132">
        <f t="shared" si="27"/>
        <v>0</v>
      </c>
      <c r="K265" s="110">
        <f t="shared" si="27"/>
        <v>0</v>
      </c>
      <c r="L265" s="110">
        <f t="shared" si="27"/>
        <v>0</v>
      </c>
    </row>
    <row r="266" spans="1:13" hidden="1">
      <c r="A266" s="60">
        <v>3</v>
      </c>
      <c r="B266" s="60">
        <v>2</v>
      </c>
      <c r="C266" s="61">
        <v>1</v>
      </c>
      <c r="D266" s="61">
        <v>6</v>
      </c>
      <c r="E266" s="61">
        <v>1</v>
      </c>
      <c r="F266" s="62"/>
      <c r="G266" s="52" t="s">
        <v>186</v>
      </c>
      <c r="H266" s="45">
        <v>233</v>
      </c>
      <c r="I266" s="109">
        <f t="shared" si="27"/>
        <v>0</v>
      </c>
      <c r="J266" s="132">
        <f t="shared" si="27"/>
        <v>0</v>
      </c>
      <c r="K266" s="110">
        <f t="shared" si="27"/>
        <v>0</v>
      </c>
      <c r="L266" s="110">
        <f t="shared" si="27"/>
        <v>0</v>
      </c>
    </row>
    <row r="267" spans="1:13" ht="24" hidden="1" customHeight="1">
      <c r="A267" s="49">
        <v>3</v>
      </c>
      <c r="B267" s="49">
        <v>2</v>
      </c>
      <c r="C267" s="61">
        <v>1</v>
      </c>
      <c r="D267" s="61">
        <v>6</v>
      </c>
      <c r="E267" s="61">
        <v>1</v>
      </c>
      <c r="F267" s="62">
        <v>1</v>
      </c>
      <c r="G267" s="52" t="s">
        <v>186</v>
      </c>
      <c r="H267" s="45">
        <v>234</v>
      </c>
      <c r="I267" s="131">
        <v>0</v>
      </c>
      <c r="J267" s="131">
        <v>0</v>
      </c>
      <c r="K267" s="131">
        <v>0</v>
      </c>
      <c r="L267" s="131">
        <v>0</v>
      </c>
      <c r="M267"/>
    </row>
    <row r="268" spans="1:13" ht="27.75" hidden="1" customHeight="1">
      <c r="A268" s="60">
        <v>3</v>
      </c>
      <c r="B268" s="60">
        <v>2</v>
      </c>
      <c r="C268" s="61">
        <v>1</v>
      </c>
      <c r="D268" s="61">
        <v>7</v>
      </c>
      <c r="E268" s="61"/>
      <c r="F268" s="62"/>
      <c r="G268" s="52" t="s">
        <v>187</v>
      </c>
      <c r="H268" s="45">
        <v>235</v>
      </c>
      <c r="I268" s="109">
        <f>I269</f>
        <v>0</v>
      </c>
      <c r="J268" s="132">
        <f>J269</f>
        <v>0</v>
      </c>
      <c r="K268" s="110">
        <f>K269</f>
        <v>0</v>
      </c>
      <c r="L268" s="110">
        <f>L269</f>
        <v>0</v>
      </c>
      <c r="M268"/>
    </row>
    <row r="269" spans="1:13" hidden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2"/>
      <c r="G269" s="52" t="s">
        <v>187</v>
      </c>
      <c r="H269" s="45">
        <v>236</v>
      </c>
      <c r="I269" s="109">
        <f>I270+I271</f>
        <v>0</v>
      </c>
      <c r="J269" s="109">
        <f>J270+J271</f>
        <v>0</v>
      </c>
      <c r="K269" s="109">
        <f>K270+K271</f>
        <v>0</v>
      </c>
      <c r="L269" s="109">
        <f>L270+L271</f>
        <v>0</v>
      </c>
    </row>
    <row r="270" spans="1:13" ht="27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2">
        <v>1</v>
      </c>
      <c r="G270" s="52" t="s">
        <v>188</v>
      </c>
      <c r="H270" s="45">
        <v>237</v>
      </c>
      <c r="I270" s="112">
        <v>0</v>
      </c>
      <c r="J270" s="113">
        <v>0</v>
      </c>
      <c r="K270" s="113">
        <v>0</v>
      </c>
      <c r="L270" s="113">
        <v>0</v>
      </c>
      <c r="M270"/>
    </row>
    <row r="271" spans="1:13" ht="24.75" hidden="1" customHeight="1">
      <c r="A271" s="60">
        <v>3</v>
      </c>
      <c r="B271" s="61">
        <v>2</v>
      </c>
      <c r="C271" s="61">
        <v>1</v>
      </c>
      <c r="D271" s="61">
        <v>7</v>
      </c>
      <c r="E271" s="61">
        <v>1</v>
      </c>
      <c r="F271" s="62">
        <v>2</v>
      </c>
      <c r="G271" s="52" t="s">
        <v>189</v>
      </c>
      <c r="H271" s="45">
        <v>238</v>
      </c>
      <c r="I271" s="113">
        <v>0</v>
      </c>
      <c r="J271" s="113">
        <v>0</v>
      </c>
      <c r="K271" s="113">
        <v>0</v>
      </c>
      <c r="L271" s="113">
        <v>0</v>
      </c>
      <c r="M271"/>
    </row>
    <row r="272" spans="1:13" ht="38.25" hidden="1" customHeight="1">
      <c r="A272" s="60">
        <v>3</v>
      </c>
      <c r="B272" s="61">
        <v>2</v>
      </c>
      <c r="C272" s="61">
        <v>2</v>
      </c>
      <c r="D272" s="94"/>
      <c r="E272" s="94"/>
      <c r="F272" s="95"/>
      <c r="G272" s="52" t="s">
        <v>190</v>
      </c>
      <c r="H272" s="45">
        <v>239</v>
      </c>
      <c r="I272" s="109">
        <f>SUM(I273+I282+I286+I290+I294+I297+I300)</f>
        <v>0</v>
      </c>
      <c r="J272" s="132">
        <f>SUM(J273+J282+J286+J290+J294+J297+J300)</f>
        <v>0</v>
      </c>
      <c r="K272" s="110">
        <f>SUM(K273+K282+K286+K290+K294+K297+K300)</f>
        <v>0</v>
      </c>
      <c r="L272" s="110">
        <f>SUM(L273+L282+L286+L290+L294+L297+L300)</f>
        <v>0</v>
      </c>
      <c r="M272"/>
    </row>
    <row r="273" spans="1:13" hidden="1">
      <c r="A273" s="60">
        <v>3</v>
      </c>
      <c r="B273" s="61">
        <v>2</v>
      </c>
      <c r="C273" s="61">
        <v>2</v>
      </c>
      <c r="D273" s="61">
        <v>1</v>
      </c>
      <c r="E273" s="61"/>
      <c r="F273" s="62"/>
      <c r="G273" s="52" t="s">
        <v>191</v>
      </c>
      <c r="H273" s="45">
        <v>240</v>
      </c>
      <c r="I273" s="109">
        <f>I274</f>
        <v>0</v>
      </c>
      <c r="J273" s="109">
        <f>J274</f>
        <v>0</v>
      </c>
      <c r="K273" s="109">
        <f>K274</f>
        <v>0</v>
      </c>
      <c r="L273" s="109">
        <f>L274</f>
        <v>0</v>
      </c>
    </row>
    <row r="274" spans="1:13" hidden="1">
      <c r="A274" s="59">
        <v>3</v>
      </c>
      <c r="B274" s="60">
        <v>2</v>
      </c>
      <c r="C274" s="61">
        <v>2</v>
      </c>
      <c r="D274" s="61">
        <v>1</v>
      </c>
      <c r="E274" s="61">
        <v>1</v>
      </c>
      <c r="F274" s="62"/>
      <c r="G274" s="52" t="s">
        <v>169</v>
      </c>
      <c r="H274" s="45">
        <v>241</v>
      </c>
      <c r="I274" s="109">
        <f>SUM(I275)</f>
        <v>0</v>
      </c>
      <c r="J274" s="109">
        <f>SUM(J275)</f>
        <v>0</v>
      </c>
      <c r="K274" s="109">
        <f>SUM(K275)</f>
        <v>0</v>
      </c>
      <c r="L274" s="109">
        <f>SUM(L275)</f>
        <v>0</v>
      </c>
    </row>
    <row r="275" spans="1:13" hidden="1">
      <c r="A275" s="59">
        <v>3</v>
      </c>
      <c r="B275" s="60">
        <v>2</v>
      </c>
      <c r="C275" s="61">
        <v>2</v>
      </c>
      <c r="D275" s="61">
        <v>1</v>
      </c>
      <c r="E275" s="61">
        <v>1</v>
      </c>
      <c r="F275" s="62">
        <v>1</v>
      </c>
      <c r="G275" s="52" t="s">
        <v>169</v>
      </c>
      <c r="H275" s="45">
        <v>242</v>
      </c>
      <c r="I275" s="113">
        <v>0</v>
      </c>
      <c r="J275" s="113">
        <v>0</v>
      </c>
      <c r="K275" s="113">
        <v>0</v>
      </c>
      <c r="L275" s="113">
        <v>0</v>
      </c>
    </row>
    <row r="276" spans="1:13" ht="24" hidden="1" customHeight="1">
      <c r="A276" s="59">
        <v>3</v>
      </c>
      <c r="B276" s="60">
        <v>2</v>
      </c>
      <c r="C276" s="61">
        <v>2</v>
      </c>
      <c r="D276" s="61">
        <v>1</v>
      </c>
      <c r="E276" s="61">
        <v>2</v>
      </c>
      <c r="F276" s="62"/>
      <c r="G276" s="52" t="s">
        <v>192</v>
      </c>
      <c r="H276" s="45">
        <v>243</v>
      </c>
      <c r="I276" s="109">
        <f>SUM(I277:I278)</f>
        <v>0</v>
      </c>
      <c r="J276" s="109">
        <f>SUM(J277:J278)</f>
        <v>0</v>
      </c>
      <c r="K276" s="109">
        <f>SUM(K277:K278)</f>
        <v>0</v>
      </c>
      <c r="L276" s="109">
        <f>SUM(L277:L278)</f>
        <v>0</v>
      </c>
      <c r="M276"/>
    </row>
    <row r="277" spans="1:13" ht="24" hidden="1" customHeight="1">
      <c r="A277" s="59">
        <v>3</v>
      </c>
      <c r="B277" s="60">
        <v>2</v>
      </c>
      <c r="C277" s="61">
        <v>2</v>
      </c>
      <c r="D277" s="61">
        <v>1</v>
      </c>
      <c r="E277" s="61">
        <v>2</v>
      </c>
      <c r="F277" s="62">
        <v>1</v>
      </c>
      <c r="G277" s="52" t="s">
        <v>171</v>
      </c>
      <c r="H277" s="45">
        <v>244</v>
      </c>
      <c r="I277" s="113">
        <v>0</v>
      </c>
      <c r="J277" s="112">
        <v>0</v>
      </c>
      <c r="K277" s="113">
        <v>0</v>
      </c>
      <c r="L277" s="113">
        <v>0</v>
      </c>
      <c r="M277"/>
    </row>
    <row r="278" spans="1:13" ht="32.25" hidden="1" customHeight="1">
      <c r="A278" s="59">
        <v>3</v>
      </c>
      <c r="B278" s="60">
        <v>2</v>
      </c>
      <c r="C278" s="61">
        <v>2</v>
      </c>
      <c r="D278" s="61">
        <v>1</v>
      </c>
      <c r="E278" s="61">
        <v>2</v>
      </c>
      <c r="F278" s="62">
        <v>2</v>
      </c>
      <c r="G278" s="52" t="s">
        <v>172</v>
      </c>
      <c r="H278" s="45">
        <v>245</v>
      </c>
      <c r="I278" s="113">
        <v>0</v>
      </c>
      <c r="J278" s="112">
        <v>0</v>
      </c>
      <c r="K278" s="113">
        <v>0</v>
      </c>
      <c r="L278" s="113">
        <v>0</v>
      </c>
      <c r="M278"/>
    </row>
    <row r="279" spans="1:13" ht="27" hidden="1" customHeight="1">
      <c r="A279" s="59">
        <v>3</v>
      </c>
      <c r="B279" s="60">
        <v>2</v>
      </c>
      <c r="C279" s="61">
        <v>2</v>
      </c>
      <c r="D279" s="61">
        <v>1</v>
      </c>
      <c r="E279" s="61">
        <v>3</v>
      </c>
      <c r="F279" s="62"/>
      <c r="G279" s="52" t="s">
        <v>173</v>
      </c>
      <c r="H279" s="45">
        <v>246</v>
      </c>
      <c r="I279" s="109">
        <f>SUM(I280:I281)</f>
        <v>0</v>
      </c>
      <c r="J279" s="109">
        <f>SUM(J280:J281)</f>
        <v>0</v>
      </c>
      <c r="K279" s="109">
        <f>SUM(K280:K281)</f>
        <v>0</v>
      </c>
      <c r="L279" s="109">
        <f>SUM(L280:L281)</f>
        <v>0</v>
      </c>
      <c r="M279"/>
    </row>
    <row r="280" spans="1:13" ht="27.75" hidden="1" customHeight="1">
      <c r="A280" s="59">
        <v>3</v>
      </c>
      <c r="B280" s="60">
        <v>2</v>
      </c>
      <c r="C280" s="61">
        <v>2</v>
      </c>
      <c r="D280" s="61">
        <v>1</v>
      </c>
      <c r="E280" s="61">
        <v>3</v>
      </c>
      <c r="F280" s="62">
        <v>1</v>
      </c>
      <c r="G280" s="52" t="s">
        <v>174</v>
      </c>
      <c r="H280" s="45">
        <v>247</v>
      </c>
      <c r="I280" s="113">
        <v>0</v>
      </c>
      <c r="J280" s="112">
        <v>0</v>
      </c>
      <c r="K280" s="113">
        <v>0</v>
      </c>
      <c r="L280" s="113">
        <v>0</v>
      </c>
      <c r="M280"/>
    </row>
    <row r="281" spans="1:13" ht="27" hidden="1" customHeight="1">
      <c r="A281" s="59">
        <v>3</v>
      </c>
      <c r="B281" s="60">
        <v>2</v>
      </c>
      <c r="C281" s="61">
        <v>2</v>
      </c>
      <c r="D281" s="61">
        <v>1</v>
      </c>
      <c r="E281" s="61">
        <v>3</v>
      </c>
      <c r="F281" s="62">
        <v>2</v>
      </c>
      <c r="G281" s="52" t="s">
        <v>193</v>
      </c>
      <c r="H281" s="45">
        <v>248</v>
      </c>
      <c r="I281" s="113">
        <v>0</v>
      </c>
      <c r="J281" s="112">
        <v>0</v>
      </c>
      <c r="K281" s="113">
        <v>0</v>
      </c>
      <c r="L281" s="113">
        <v>0</v>
      </c>
      <c r="M281"/>
    </row>
    <row r="282" spans="1:13" ht="25.5" hidden="1" customHeight="1">
      <c r="A282" s="59">
        <v>3</v>
      </c>
      <c r="B282" s="60">
        <v>2</v>
      </c>
      <c r="C282" s="61">
        <v>2</v>
      </c>
      <c r="D282" s="61">
        <v>2</v>
      </c>
      <c r="E282" s="61"/>
      <c r="F282" s="62"/>
      <c r="G282" s="52" t="s">
        <v>194</v>
      </c>
      <c r="H282" s="45">
        <v>249</v>
      </c>
      <c r="I282" s="109">
        <f>I283</f>
        <v>0</v>
      </c>
      <c r="J282" s="110">
        <f>J283</f>
        <v>0</v>
      </c>
      <c r="K282" s="109">
        <f>K283</f>
        <v>0</v>
      </c>
      <c r="L282" s="110">
        <f>L283</f>
        <v>0</v>
      </c>
      <c r="M282"/>
    </row>
    <row r="283" spans="1:13" ht="32.25" hidden="1" customHeight="1">
      <c r="A283" s="60">
        <v>3</v>
      </c>
      <c r="B283" s="61">
        <v>2</v>
      </c>
      <c r="C283" s="48">
        <v>2</v>
      </c>
      <c r="D283" s="48">
        <v>2</v>
      </c>
      <c r="E283" s="48">
        <v>1</v>
      </c>
      <c r="F283" s="50"/>
      <c r="G283" s="52" t="s">
        <v>194</v>
      </c>
      <c r="H283" s="45">
        <v>250</v>
      </c>
      <c r="I283" s="118">
        <f>SUM(I284:I285)</f>
        <v>0</v>
      </c>
      <c r="J283" s="119">
        <f>SUM(J284:J285)</f>
        <v>0</v>
      </c>
      <c r="K283" s="120">
        <f>SUM(K284:K285)</f>
        <v>0</v>
      </c>
      <c r="L283" s="120">
        <f>SUM(L284:L285)</f>
        <v>0</v>
      </c>
      <c r="M283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2">
        <v>1</v>
      </c>
      <c r="G284" s="52" t="s">
        <v>195</v>
      </c>
      <c r="H284" s="45">
        <v>251</v>
      </c>
      <c r="I284" s="113">
        <v>0</v>
      </c>
      <c r="J284" s="113">
        <v>0</v>
      </c>
      <c r="K284" s="113">
        <v>0</v>
      </c>
      <c r="L284" s="113"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2</v>
      </c>
      <c r="E285" s="61">
        <v>1</v>
      </c>
      <c r="F285" s="62">
        <v>2</v>
      </c>
      <c r="G285" s="59" t="s">
        <v>196</v>
      </c>
      <c r="H285" s="45">
        <v>252</v>
      </c>
      <c r="I285" s="113">
        <v>0</v>
      </c>
      <c r="J285" s="113">
        <v>0</v>
      </c>
      <c r="K285" s="113">
        <v>0</v>
      </c>
      <c r="L285" s="113">
        <v>0</v>
      </c>
      <c r="M285"/>
    </row>
    <row r="286" spans="1:13" ht="25.5" hidden="1" customHeight="1">
      <c r="A286" s="60">
        <v>3</v>
      </c>
      <c r="B286" s="61">
        <v>2</v>
      </c>
      <c r="C286" s="61">
        <v>2</v>
      </c>
      <c r="D286" s="61">
        <v>3</v>
      </c>
      <c r="E286" s="61"/>
      <c r="F286" s="62"/>
      <c r="G286" s="52" t="s">
        <v>197</v>
      </c>
      <c r="H286" s="45">
        <v>253</v>
      </c>
      <c r="I286" s="109">
        <f>I287</f>
        <v>0</v>
      </c>
      <c r="J286" s="132">
        <f>J287</f>
        <v>0</v>
      </c>
      <c r="K286" s="110">
        <f>K287</f>
        <v>0</v>
      </c>
      <c r="L286" s="110">
        <f>L287</f>
        <v>0</v>
      </c>
      <c r="M286"/>
    </row>
    <row r="287" spans="1:13" ht="30" hidden="1" customHeight="1">
      <c r="A287" s="49">
        <v>3</v>
      </c>
      <c r="B287" s="61">
        <v>2</v>
      </c>
      <c r="C287" s="61">
        <v>2</v>
      </c>
      <c r="D287" s="61">
        <v>3</v>
      </c>
      <c r="E287" s="61">
        <v>1</v>
      </c>
      <c r="F287" s="62"/>
      <c r="G287" s="52" t="s">
        <v>197</v>
      </c>
      <c r="H287" s="45">
        <v>254</v>
      </c>
      <c r="I287" s="109">
        <f>I288+I289</f>
        <v>0</v>
      </c>
      <c r="J287" s="109">
        <f>J288+J289</f>
        <v>0</v>
      </c>
      <c r="K287" s="109">
        <f>K288+K289</f>
        <v>0</v>
      </c>
      <c r="L287" s="109">
        <f>L288+L289</f>
        <v>0</v>
      </c>
      <c r="M287"/>
    </row>
    <row r="288" spans="1:13" ht="31.5" hidden="1" customHeight="1">
      <c r="A288" s="49">
        <v>3</v>
      </c>
      <c r="B288" s="61">
        <v>2</v>
      </c>
      <c r="C288" s="61">
        <v>2</v>
      </c>
      <c r="D288" s="61">
        <v>3</v>
      </c>
      <c r="E288" s="61">
        <v>1</v>
      </c>
      <c r="F288" s="62">
        <v>1</v>
      </c>
      <c r="G288" s="52" t="s">
        <v>198</v>
      </c>
      <c r="H288" s="45">
        <v>255</v>
      </c>
      <c r="I288" s="113">
        <v>0</v>
      </c>
      <c r="J288" s="113">
        <v>0</v>
      </c>
      <c r="K288" s="113">
        <v>0</v>
      </c>
      <c r="L288" s="113">
        <v>0</v>
      </c>
      <c r="M288"/>
    </row>
    <row r="289" spans="1:13" ht="25.5" hidden="1" customHeight="1">
      <c r="A289" s="49">
        <v>3</v>
      </c>
      <c r="B289" s="61">
        <v>2</v>
      </c>
      <c r="C289" s="61">
        <v>2</v>
      </c>
      <c r="D289" s="61">
        <v>3</v>
      </c>
      <c r="E289" s="61">
        <v>1</v>
      </c>
      <c r="F289" s="62">
        <v>2</v>
      </c>
      <c r="G289" s="52" t="s">
        <v>199</v>
      </c>
      <c r="H289" s="45">
        <v>256</v>
      </c>
      <c r="I289" s="113">
        <v>0</v>
      </c>
      <c r="J289" s="113">
        <v>0</v>
      </c>
      <c r="K289" s="113">
        <v>0</v>
      </c>
      <c r="L289" s="113">
        <v>0</v>
      </c>
      <c r="M289"/>
    </row>
    <row r="290" spans="1:13" ht="27" hidden="1" customHeight="1">
      <c r="A290" s="60">
        <v>3</v>
      </c>
      <c r="B290" s="61">
        <v>2</v>
      </c>
      <c r="C290" s="61">
        <v>2</v>
      </c>
      <c r="D290" s="61">
        <v>4</v>
      </c>
      <c r="E290" s="61"/>
      <c r="F290" s="62"/>
      <c r="G290" s="52" t="s">
        <v>200</v>
      </c>
      <c r="H290" s="45">
        <v>257</v>
      </c>
      <c r="I290" s="109">
        <f>I291</f>
        <v>0</v>
      </c>
      <c r="J290" s="132">
        <f>J291</f>
        <v>0</v>
      </c>
      <c r="K290" s="110">
        <f>K291</f>
        <v>0</v>
      </c>
      <c r="L290" s="110">
        <f>L291</f>
        <v>0</v>
      </c>
      <c r="M290"/>
    </row>
    <row r="291" spans="1:13" hidden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2"/>
      <c r="G291" s="52" t="s">
        <v>200</v>
      </c>
      <c r="H291" s="45">
        <v>258</v>
      </c>
      <c r="I291" s="109">
        <f>SUM(I292:I293)</f>
        <v>0</v>
      </c>
      <c r="J291" s="132">
        <f>SUM(J292:J293)</f>
        <v>0</v>
      </c>
      <c r="K291" s="110">
        <f>SUM(K292:K293)</f>
        <v>0</v>
      </c>
      <c r="L291" s="110">
        <f>SUM(L292:L293)</f>
        <v>0</v>
      </c>
    </row>
    <row r="292" spans="1:13" ht="30.75" hidden="1" customHeight="1">
      <c r="A292" s="60">
        <v>3</v>
      </c>
      <c r="B292" s="61">
        <v>2</v>
      </c>
      <c r="C292" s="61">
        <v>2</v>
      </c>
      <c r="D292" s="61">
        <v>4</v>
      </c>
      <c r="E292" s="61">
        <v>1</v>
      </c>
      <c r="F292" s="62">
        <v>1</v>
      </c>
      <c r="G292" s="52" t="s">
        <v>201</v>
      </c>
      <c r="H292" s="45">
        <v>259</v>
      </c>
      <c r="I292" s="113">
        <v>0</v>
      </c>
      <c r="J292" s="113">
        <v>0</v>
      </c>
      <c r="K292" s="113">
        <v>0</v>
      </c>
      <c r="L292" s="113">
        <v>0</v>
      </c>
      <c r="M292"/>
    </row>
    <row r="293" spans="1:13" ht="27.75" hidden="1" customHeight="1">
      <c r="A293" s="49">
        <v>3</v>
      </c>
      <c r="B293" s="48">
        <v>2</v>
      </c>
      <c r="C293" s="48">
        <v>2</v>
      </c>
      <c r="D293" s="48">
        <v>4</v>
      </c>
      <c r="E293" s="48">
        <v>1</v>
      </c>
      <c r="F293" s="50">
        <v>2</v>
      </c>
      <c r="G293" s="59" t="s">
        <v>202</v>
      </c>
      <c r="H293" s="45">
        <v>260</v>
      </c>
      <c r="I293" s="113">
        <v>0</v>
      </c>
      <c r="J293" s="113">
        <v>0</v>
      </c>
      <c r="K293" s="113">
        <v>0</v>
      </c>
      <c r="L293" s="113">
        <v>0</v>
      </c>
      <c r="M293"/>
    </row>
    <row r="294" spans="1:13" ht="28.5" hidden="1" customHeight="1">
      <c r="A294" s="60">
        <v>3</v>
      </c>
      <c r="B294" s="61">
        <v>2</v>
      </c>
      <c r="C294" s="61">
        <v>2</v>
      </c>
      <c r="D294" s="61">
        <v>5</v>
      </c>
      <c r="E294" s="61"/>
      <c r="F294" s="62"/>
      <c r="G294" s="52" t="s">
        <v>203</v>
      </c>
      <c r="H294" s="45">
        <v>261</v>
      </c>
      <c r="I294" s="109">
        <f t="shared" ref="I294:L295" si="28">I295</f>
        <v>0</v>
      </c>
      <c r="J294" s="132">
        <f t="shared" si="28"/>
        <v>0</v>
      </c>
      <c r="K294" s="110">
        <f t="shared" si="28"/>
        <v>0</v>
      </c>
      <c r="L294" s="110">
        <f t="shared" si="28"/>
        <v>0</v>
      </c>
      <c r="M294"/>
    </row>
    <row r="295" spans="1:13" ht="26.25" hidden="1" customHeight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2"/>
      <c r="G295" s="52" t="s">
        <v>203</v>
      </c>
      <c r="H295" s="45">
        <v>262</v>
      </c>
      <c r="I295" s="109">
        <f t="shared" si="28"/>
        <v>0</v>
      </c>
      <c r="J295" s="132">
        <f t="shared" si="28"/>
        <v>0</v>
      </c>
      <c r="K295" s="110">
        <f t="shared" si="28"/>
        <v>0</v>
      </c>
      <c r="L295" s="110">
        <f t="shared" si="28"/>
        <v>0</v>
      </c>
      <c r="M295"/>
    </row>
    <row r="296" spans="1:13" ht="26.25" hidden="1" customHeight="1">
      <c r="A296" s="60">
        <v>3</v>
      </c>
      <c r="B296" s="61">
        <v>2</v>
      </c>
      <c r="C296" s="61">
        <v>2</v>
      </c>
      <c r="D296" s="61">
        <v>5</v>
      </c>
      <c r="E296" s="61">
        <v>1</v>
      </c>
      <c r="F296" s="62">
        <v>1</v>
      </c>
      <c r="G296" s="52" t="s">
        <v>203</v>
      </c>
      <c r="H296" s="45">
        <v>263</v>
      </c>
      <c r="I296" s="113">
        <v>0</v>
      </c>
      <c r="J296" s="113">
        <v>0</v>
      </c>
      <c r="K296" s="113">
        <v>0</v>
      </c>
      <c r="L296" s="113">
        <v>0</v>
      </c>
      <c r="M296"/>
    </row>
    <row r="297" spans="1:13" ht="26.25" hidden="1" customHeight="1">
      <c r="A297" s="60">
        <v>3</v>
      </c>
      <c r="B297" s="61">
        <v>2</v>
      </c>
      <c r="C297" s="61">
        <v>2</v>
      </c>
      <c r="D297" s="61">
        <v>6</v>
      </c>
      <c r="E297" s="61"/>
      <c r="F297" s="62"/>
      <c r="G297" s="52" t="s">
        <v>186</v>
      </c>
      <c r="H297" s="45">
        <v>264</v>
      </c>
      <c r="I297" s="109">
        <f t="shared" ref="I297:L298" si="29">I298</f>
        <v>0</v>
      </c>
      <c r="J297" s="135">
        <f t="shared" si="29"/>
        <v>0</v>
      </c>
      <c r="K297" s="110">
        <f t="shared" si="29"/>
        <v>0</v>
      </c>
      <c r="L297" s="110">
        <f t="shared" si="29"/>
        <v>0</v>
      </c>
      <c r="M297"/>
    </row>
    <row r="298" spans="1:13" ht="30" hidden="1" customHeight="1">
      <c r="A298" s="60">
        <v>3</v>
      </c>
      <c r="B298" s="61">
        <v>2</v>
      </c>
      <c r="C298" s="61">
        <v>2</v>
      </c>
      <c r="D298" s="61">
        <v>6</v>
      </c>
      <c r="E298" s="61">
        <v>1</v>
      </c>
      <c r="F298" s="62"/>
      <c r="G298" s="52" t="s">
        <v>186</v>
      </c>
      <c r="H298" s="45">
        <v>265</v>
      </c>
      <c r="I298" s="109">
        <f t="shared" si="29"/>
        <v>0</v>
      </c>
      <c r="J298" s="135">
        <f t="shared" si="29"/>
        <v>0</v>
      </c>
      <c r="K298" s="110">
        <f t="shared" si="29"/>
        <v>0</v>
      </c>
      <c r="L298" s="110">
        <f t="shared" si="29"/>
        <v>0</v>
      </c>
      <c r="M298"/>
    </row>
    <row r="299" spans="1:13" ht="24.75" hidden="1" customHeight="1">
      <c r="A299" s="60">
        <v>3</v>
      </c>
      <c r="B299" s="85">
        <v>2</v>
      </c>
      <c r="C299" s="85">
        <v>2</v>
      </c>
      <c r="D299" s="61">
        <v>6</v>
      </c>
      <c r="E299" s="85">
        <v>1</v>
      </c>
      <c r="F299" s="86">
        <v>1</v>
      </c>
      <c r="G299" s="78" t="s">
        <v>186</v>
      </c>
      <c r="H299" s="45">
        <v>266</v>
      </c>
      <c r="I299" s="113">
        <v>0</v>
      </c>
      <c r="J299" s="113">
        <v>0</v>
      </c>
      <c r="K299" s="113">
        <v>0</v>
      </c>
      <c r="L299" s="113">
        <v>0</v>
      </c>
      <c r="M299"/>
    </row>
    <row r="300" spans="1:13" ht="29.25" hidden="1" customHeight="1">
      <c r="A300" s="59">
        <v>3</v>
      </c>
      <c r="B300" s="60">
        <v>2</v>
      </c>
      <c r="C300" s="61">
        <v>2</v>
      </c>
      <c r="D300" s="61">
        <v>7</v>
      </c>
      <c r="E300" s="61"/>
      <c r="F300" s="62"/>
      <c r="G300" s="52" t="s">
        <v>187</v>
      </c>
      <c r="H300" s="45">
        <v>267</v>
      </c>
      <c r="I300" s="109">
        <f>I301</f>
        <v>0</v>
      </c>
      <c r="J300" s="135">
        <f>J301</f>
        <v>0</v>
      </c>
      <c r="K300" s="110">
        <f>K301</f>
        <v>0</v>
      </c>
      <c r="L300" s="110">
        <f>L301</f>
        <v>0</v>
      </c>
      <c r="M300"/>
    </row>
    <row r="301" spans="1:13" ht="26.25" hidden="1" customHeight="1">
      <c r="A301" s="59">
        <v>3</v>
      </c>
      <c r="B301" s="60">
        <v>2</v>
      </c>
      <c r="C301" s="61">
        <v>2</v>
      </c>
      <c r="D301" s="61">
        <v>7</v>
      </c>
      <c r="E301" s="61">
        <v>1</v>
      </c>
      <c r="F301" s="62"/>
      <c r="G301" s="52" t="s">
        <v>187</v>
      </c>
      <c r="H301" s="45">
        <v>268</v>
      </c>
      <c r="I301" s="109">
        <f>I302+I303</f>
        <v>0</v>
      </c>
      <c r="J301" s="109">
        <f>J302+J303</f>
        <v>0</v>
      </c>
      <c r="K301" s="109">
        <f>K302+K303</f>
        <v>0</v>
      </c>
      <c r="L301" s="109">
        <f>L302+L303</f>
        <v>0</v>
      </c>
      <c r="M301"/>
    </row>
    <row r="302" spans="1:13" ht="27.75" hidden="1" customHeight="1">
      <c r="A302" s="59">
        <v>3</v>
      </c>
      <c r="B302" s="60">
        <v>2</v>
      </c>
      <c r="C302" s="60">
        <v>2</v>
      </c>
      <c r="D302" s="61">
        <v>7</v>
      </c>
      <c r="E302" s="61">
        <v>1</v>
      </c>
      <c r="F302" s="62">
        <v>1</v>
      </c>
      <c r="G302" s="52" t="s">
        <v>188</v>
      </c>
      <c r="H302" s="45">
        <v>269</v>
      </c>
      <c r="I302" s="113">
        <v>0</v>
      </c>
      <c r="J302" s="113">
        <v>0</v>
      </c>
      <c r="K302" s="113">
        <v>0</v>
      </c>
      <c r="L302" s="113">
        <v>0</v>
      </c>
      <c r="M302"/>
    </row>
    <row r="303" spans="1:13" ht="25.5" hidden="1" customHeight="1">
      <c r="A303" s="59">
        <v>3</v>
      </c>
      <c r="B303" s="60">
        <v>2</v>
      </c>
      <c r="C303" s="60">
        <v>2</v>
      </c>
      <c r="D303" s="61">
        <v>7</v>
      </c>
      <c r="E303" s="61">
        <v>1</v>
      </c>
      <c r="F303" s="62">
        <v>2</v>
      </c>
      <c r="G303" s="52" t="s">
        <v>189</v>
      </c>
      <c r="H303" s="45">
        <v>270</v>
      </c>
      <c r="I303" s="113">
        <v>0</v>
      </c>
      <c r="J303" s="113">
        <v>0</v>
      </c>
      <c r="K303" s="113">
        <v>0</v>
      </c>
      <c r="L303" s="113">
        <v>0</v>
      </c>
      <c r="M303"/>
    </row>
    <row r="304" spans="1:13" ht="30" hidden="1" customHeight="1">
      <c r="A304" s="54">
        <v>3</v>
      </c>
      <c r="B304" s="54">
        <v>3</v>
      </c>
      <c r="C304" s="41"/>
      <c r="D304" s="42"/>
      <c r="E304" s="42"/>
      <c r="F304" s="44"/>
      <c r="G304" s="43" t="s">
        <v>204</v>
      </c>
      <c r="H304" s="45">
        <v>271</v>
      </c>
      <c r="I304" s="109">
        <f>SUM(I305+I337)</f>
        <v>0</v>
      </c>
      <c r="J304" s="135">
        <f>SUM(J305+J337)</f>
        <v>0</v>
      </c>
      <c r="K304" s="110">
        <f>SUM(K305+K337)</f>
        <v>0</v>
      </c>
      <c r="L304" s="110">
        <f>SUM(L305+L337)</f>
        <v>0</v>
      </c>
      <c r="M304"/>
    </row>
    <row r="305" spans="1:13" ht="40.5" hidden="1" customHeight="1">
      <c r="A305" s="59">
        <v>3</v>
      </c>
      <c r="B305" s="59">
        <v>3</v>
      </c>
      <c r="C305" s="60">
        <v>1</v>
      </c>
      <c r="D305" s="61"/>
      <c r="E305" s="61"/>
      <c r="F305" s="62"/>
      <c r="G305" s="52" t="s">
        <v>205</v>
      </c>
      <c r="H305" s="45">
        <v>272</v>
      </c>
      <c r="I305" s="109">
        <f>SUM(I306+I315+I319+I323+I327+I330+I333)</f>
        <v>0</v>
      </c>
      <c r="J305" s="135">
        <f>SUM(J306+J315+J319+J323+J327+J330+J333)</f>
        <v>0</v>
      </c>
      <c r="K305" s="110">
        <f>SUM(K306+K315+K319+K323+K327+K330+K333)</f>
        <v>0</v>
      </c>
      <c r="L305" s="110">
        <f>SUM(L306+L315+L319+L323+L327+L330+L333)</f>
        <v>0</v>
      </c>
      <c r="M305"/>
    </row>
    <row r="306" spans="1:13" ht="29.25" hidden="1" customHeight="1">
      <c r="A306" s="59">
        <v>3</v>
      </c>
      <c r="B306" s="59">
        <v>3</v>
      </c>
      <c r="C306" s="60">
        <v>1</v>
      </c>
      <c r="D306" s="61">
        <v>1</v>
      </c>
      <c r="E306" s="61"/>
      <c r="F306" s="62"/>
      <c r="G306" s="52" t="s">
        <v>191</v>
      </c>
      <c r="H306" s="45">
        <v>273</v>
      </c>
      <c r="I306" s="109">
        <f>SUM(I307+I309+I312)</f>
        <v>0</v>
      </c>
      <c r="J306" s="109">
        <f>SUM(J307+J309+J312)</f>
        <v>0</v>
      </c>
      <c r="K306" s="109">
        <f>SUM(K307+K309+K312)</f>
        <v>0</v>
      </c>
      <c r="L306" s="109">
        <f>SUM(L307+L309+L312)</f>
        <v>0</v>
      </c>
      <c r="M306"/>
    </row>
    <row r="307" spans="1:13" ht="27" hidden="1" customHeight="1">
      <c r="A307" s="59">
        <v>3</v>
      </c>
      <c r="B307" s="59">
        <v>3</v>
      </c>
      <c r="C307" s="60">
        <v>1</v>
      </c>
      <c r="D307" s="61">
        <v>1</v>
      </c>
      <c r="E307" s="61">
        <v>1</v>
      </c>
      <c r="F307" s="62"/>
      <c r="G307" s="52" t="s">
        <v>169</v>
      </c>
      <c r="H307" s="45">
        <v>274</v>
      </c>
      <c r="I307" s="109">
        <f>SUM(I308:I308)</f>
        <v>0</v>
      </c>
      <c r="J307" s="135">
        <f>SUM(J308:J308)</f>
        <v>0</v>
      </c>
      <c r="K307" s="110">
        <f>SUM(K308:K308)</f>
        <v>0</v>
      </c>
      <c r="L307" s="110">
        <f>SUM(L308:L308)</f>
        <v>0</v>
      </c>
      <c r="M307"/>
    </row>
    <row r="308" spans="1:13" ht="28.5" hidden="1" customHeight="1">
      <c r="A308" s="59">
        <v>3</v>
      </c>
      <c r="B308" s="59">
        <v>3</v>
      </c>
      <c r="C308" s="60">
        <v>1</v>
      </c>
      <c r="D308" s="61">
        <v>1</v>
      </c>
      <c r="E308" s="61">
        <v>1</v>
      </c>
      <c r="F308" s="62">
        <v>1</v>
      </c>
      <c r="G308" s="52" t="s">
        <v>169</v>
      </c>
      <c r="H308" s="45">
        <v>275</v>
      </c>
      <c r="I308" s="113">
        <v>0</v>
      </c>
      <c r="J308" s="113">
        <v>0</v>
      </c>
      <c r="K308" s="113">
        <v>0</v>
      </c>
      <c r="L308" s="113">
        <v>0</v>
      </c>
      <c r="M308"/>
    </row>
    <row r="309" spans="1:13" ht="31.5" hidden="1" customHeight="1">
      <c r="A309" s="59">
        <v>3</v>
      </c>
      <c r="B309" s="59">
        <v>3</v>
      </c>
      <c r="C309" s="60">
        <v>1</v>
      </c>
      <c r="D309" s="61">
        <v>1</v>
      </c>
      <c r="E309" s="61">
        <v>2</v>
      </c>
      <c r="F309" s="62"/>
      <c r="G309" s="52" t="s">
        <v>192</v>
      </c>
      <c r="H309" s="45">
        <v>276</v>
      </c>
      <c r="I309" s="109">
        <f>SUM(I310:I311)</f>
        <v>0</v>
      </c>
      <c r="J309" s="109">
        <f>SUM(J310:J311)</f>
        <v>0</v>
      </c>
      <c r="K309" s="109">
        <f>SUM(K310:K311)</f>
        <v>0</v>
      </c>
      <c r="L309" s="109">
        <f>SUM(L310:L311)</f>
        <v>0</v>
      </c>
      <c r="M309"/>
    </row>
    <row r="310" spans="1:13" ht="25.5" hidden="1" customHeight="1">
      <c r="A310" s="59">
        <v>3</v>
      </c>
      <c r="B310" s="59">
        <v>3</v>
      </c>
      <c r="C310" s="60">
        <v>1</v>
      </c>
      <c r="D310" s="61">
        <v>1</v>
      </c>
      <c r="E310" s="61">
        <v>2</v>
      </c>
      <c r="F310" s="62">
        <v>1</v>
      </c>
      <c r="G310" s="52" t="s">
        <v>171</v>
      </c>
      <c r="H310" s="45">
        <v>277</v>
      </c>
      <c r="I310" s="113">
        <v>0</v>
      </c>
      <c r="J310" s="113">
        <v>0</v>
      </c>
      <c r="K310" s="113">
        <v>0</v>
      </c>
      <c r="L310" s="113">
        <v>0</v>
      </c>
      <c r="M310"/>
    </row>
    <row r="311" spans="1:13" ht="29.25" hidden="1" customHeight="1">
      <c r="A311" s="59">
        <v>3</v>
      </c>
      <c r="B311" s="59">
        <v>3</v>
      </c>
      <c r="C311" s="60">
        <v>1</v>
      </c>
      <c r="D311" s="61">
        <v>1</v>
      </c>
      <c r="E311" s="61">
        <v>2</v>
      </c>
      <c r="F311" s="62">
        <v>2</v>
      </c>
      <c r="G311" s="52" t="s">
        <v>172</v>
      </c>
      <c r="H311" s="45">
        <v>278</v>
      </c>
      <c r="I311" s="113">
        <v>0</v>
      </c>
      <c r="J311" s="113">
        <v>0</v>
      </c>
      <c r="K311" s="113">
        <v>0</v>
      </c>
      <c r="L311" s="113">
        <v>0</v>
      </c>
      <c r="M311"/>
    </row>
    <row r="312" spans="1:13" ht="28.5" hidden="1" customHeight="1">
      <c r="A312" s="59">
        <v>3</v>
      </c>
      <c r="B312" s="59">
        <v>3</v>
      </c>
      <c r="C312" s="60">
        <v>1</v>
      </c>
      <c r="D312" s="61">
        <v>1</v>
      </c>
      <c r="E312" s="61">
        <v>3</v>
      </c>
      <c r="F312" s="62"/>
      <c r="G312" s="52" t="s">
        <v>173</v>
      </c>
      <c r="H312" s="45">
        <v>279</v>
      </c>
      <c r="I312" s="109">
        <f>SUM(I313:I314)</f>
        <v>0</v>
      </c>
      <c r="J312" s="109">
        <f>SUM(J313:J314)</f>
        <v>0</v>
      </c>
      <c r="K312" s="109">
        <f>SUM(K313:K314)</f>
        <v>0</v>
      </c>
      <c r="L312" s="109">
        <f>SUM(L313:L314)</f>
        <v>0</v>
      </c>
      <c r="M312"/>
    </row>
    <row r="313" spans="1:13" ht="24.75" hidden="1" customHeight="1">
      <c r="A313" s="59">
        <v>3</v>
      </c>
      <c r="B313" s="59">
        <v>3</v>
      </c>
      <c r="C313" s="60">
        <v>1</v>
      </c>
      <c r="D313" s="61">
        <v>1</v>
      </c>
      <c r="E313" s="61">
        <v>3</v>
      </c>
      <c r="F313" s="62">
        <v>1</v>
      </c>
      <c r="G313" s="52" t="s">
        <v>174</v>
      </c>
      <c r="H313" s="45">
        <v>280</v>
      </c>
      <c r="I313" s="113">
        <v>0</v>
      </c>
      <c r="J313" s="113">
        <v>0</v>
      </c>
      <c r="K313" s="113">
        <v>0</v>
      </c>
      <c r="L313" s="113">
        <v>0</v>
      </c>
      <c r="M313"/>
    </row>
    <row r="314" spans="1:13" ht="22.5" hidden="1" customHeight="1">
      <c r="A314" s="59">
        <v>3</v>
      </c>
      <c r="B314" s="59">
        <v>3</v>
      </c>
      <c r="C314" s="60">
        <v>1</v>
      </c>
      <c r="D314" s="61">
        <v>1</v>
      </c>
      <c r="E314" s="61">
        <v>3</v>
      </c>
      <c r="F314" s="62">
        <v>2</v>
      </c>
      <c r="G314" s="52" t="s">
        <v>193</v>
      </c>
      <c r="H314" s="45">
        <v>281</v>
      </c>
      <c r="I314" s="113">
        <v>0</v>
      </c>
      <c r="J314" s="113">
        <v>0</v>
      </c>
      <c r="K314" s="113">
        <v>0</v>
      </c>
      <c r="L314" s="113">
        <v>0</v>
      </c>
      <c r="M314"/>
    </row>
    <row r="315" spans="1:13" hidden="1">
      <c r="A315" s="67">
        <v>3</v>
      </c>
      <c r="B315" s="49">
        <v>3</v>
      </c>
      <c r="C315" s="60">
        <v>1</v>
      </c>
      <c r="D315" s="61">
        <v>2</v>
      </c>
      <c r="E315" s="61"/>
      <c r="F315" s="62"/>
      <c r="G315" s="52" t="s">
        <v>206</v>
      </c>
      <c r="H315" s="45">
        <v>282</v>
      </c>
      <c r="I315" s="109">
        <f>I316</f>
        <v>0</v>
      </c>
      <c r="J315" s="135">
        <f>J316</f>
        <v>0</v>
      </c>
      <c r="K315" s="110">
        <f>K316</f>
        <v>0</v>
      </c>
      <c r="L315" s="110">
        <f>L316</f>
        <v>0</v>
      </c>
    </row>
    <row r="316" spans="1:13" ht="26.25" hidden="1" customHeight="1">
      <c r="A316" s="67">
        <v>3</v>
      </c>
      <c r="B316" s="67">
        <v>3</v>
      </c>
      <c r="C316" s="49">
        <v>1</v>
      </c>
      <c r="D316" s="48">
        <v>2</v>
      </c>
      <c r="E316" s="48">
        <v>1</v>
      </c>
      <c r="F316" s="50"/>
      <c r="G316" s="52" t="s">
        <v>206</v>
      </c>
      <c r="H316" s="45">
        <v>283</v>
      </c>
      <c r="I316" s="118">
        <f>SUM(I317:I318)</f>
        <v>0</v>
      </c>
      <c r="J316" s="136">
        <f>SUM(J317:J318)</f>
        <v>0</v>
      </c>
      <c r="K316" s="120">
        <f>SUM(K317:K318)</f>
        <v>0</v>
      </c>
      <c r="L316" s="120">
        <f>SUM(L317:L318)</f>
        <v>0</v>
      </c>
      <c r="M316"/>
    </row>
    <row r="317" spans="1:13" ht="25.5" hidden="1" customHeight="1">
      <c r="A317" s="59">
        <v>3</v>
      </c>
      <c r="B317" s="59">
        <v>3</v>
      </c>
      <c r="C317" s="60">
        <v>1</v>
      </c>
      <c r="D317" s="61">
        <v>2</v>
      </c>
      <c r="E317" s="61">
        <v>1</v>
      </c>
      <c r="F317" s="62">
        <v>1</v>
      </c>
      <c r="G317" s="52" t="s">
        <v>207</v>
      </c>
      <c r="H317" s="45">
        <v>284</v>
      </c>
      <c r="I317" s="113">
        <v>0</v>
      </c>
      <c r="J317" s="113">
        <v>0</v>
      </c>
      <c r="K317" s="113">
        <v>0</v>
      </c>
      <c r="L317" s="113">
        <v>0</v>
      </c>
      <c r="M317"/>
    </row>
    <row r="318" spans="1:13" ht="24" hidden="1" customHeight="1">
      <c r="A318" s="73">
        <v>3</v>
      </c>
      <c r="B318" s="82">
        <v>3</v>
      </c>
      <c r="C318" s="84">
        <v>1</v>
      </c>
      <c r="D318" s="85">
        <v>2</v>
      </c>
      <c r="E318" s="85">
        <v>1</v>
      </c>
      <c r="F318" s="86">
        <v>2</v>
      </c>
      <c r="G318" s="78" t="s">
        <v>208</v>
      </c>
      <c r="H318" s="45">
        <v>285</v>
      </c>
      <c r="I318" s="113">
        <v>0</v>
      </c>
      <c r="J318" s="113">
        <v>0</v>
      </c>
      <c r="K318" s="113">
        <v>0</v>
      </c>
      <c r="L318" s="113">
        <v>0</v>
      </c>
      <c r="M318"/>
    </row>
    <row r="319" spans="1:13" ht="27.75" hidden="1" customHeight="1">
      <c r="A319" s="60">
        <v>3</v>
      </c>
      <c r="B319" s="52">
        <v>3</v>
      </c>
      <c r="C319" s="60">
        <v>1</v>
      </c>
      <c r="D319" s="61">
        <v>3</v>
      </c>
      <c r="E319" s="61"/>
      <c r="F319" s="62"/>
      <c r="G319" s="52" t="s">
        <v>209</v>
      </c>
      <c r="H319" s="45">
        <v>286</v>
      </c>
      <c r="I319" s="109">
        <f>I320</f>
        <v>0</v>
      </c>
      <c r="J319" s="135">
        <f>J320</f>
        <v>0</v>
      </c>
      <c r="K319" s="110">
        <f>K320</f>
        <v>0</v>
      </c>
      <c r="L319" s="110">
        <f>L320</f>
        <v>0</v>
      </c>
      <c r="M319"/>
    </row>
    <row r="320" spans="1:13" ht="24" hidden="1" customHeight="1">
      <c r="A320" s="60">
        <v>3</v>
      </c>
      <c r="B320" s="78">
        <v>3</v>
      </c>
      <c r="C320" s="84">
        <v>1</v>
      </c>
      <c r="D320" s="85">
        <v>3</v>
      </c>
      <c r="E320" s="85">
        <v>1</v>
      </c>
      <c r="F320" s="86"/>
      <c r="G320" s="52" t="s">
        <v>209</v>
      </c>
      <c r="H320" s="45">
        <v>287</v>
      </c>
      <c r="I320" s="110">
        <f>I321+I322</f>
        <v>0</v>
      </c>
      <c r="J320" s="110">
        <f>J321+J322</f>
        <v>0</v>
      </c>
      <c r="K320" s="110">
        <f>K321+K322</f>
        <v>0</v>
      </c>
      <c r="L320" s="110">
        <f>L321+L322</f>
        <v>0</v>
      </c>
      <c r="M320"/>
    </row>
    <row r="321" spans="1:13" ht="27" hidden="1" customHeight="1">
      <c r="A321" s="60">
        <v>3</v>
      </c>
      <c r="B321" s="52">
        <v>3</v>
      </c>
      <c r="C321" s="60">
        <v>1</v>
      </c>
      <c r="D321" s="61">
        <v>3</v>
      </c>
      <c r="E321" s="61">
        <v>1</v>
      </c>
      <c r="F321" s="62">
        <v>1</v>
      </c>
      <c r="G321" s="52" t="s">
        <v>210</v>
      </c>
      <c r="H321" s="45">
        <v>288</v>
      </c>
      <c r="I321" s="131">
        <v>0</v>
      </c>
      <c r="J321" s="131">
        <v>0</v>
      </c>
      <c r="K321" s="131">
        <v>0</v>
      </c>
      <c r="L321" s="130">
        <v>0</v>
      </c>
      <c r="M321"/>
    </row>
    <row r="322" spans="1:13" ht="26.25" hidden="1" customHeight="1">
      <c r="A322" s="60">
        <v>3</v>
      </c>
      <c r="B322" s="52">
        <v>3</v>
      </c>
      <c r="C322" s="60">
        <v>1</v>
      </c>
      <c r="D322" s="61">
        <v>3</v>
      </c>
      <c r="E322" s="61">
        <v>1</v>
      </c>
      <c r="F322" s="62">
        <v>2</v>
      </c>
      <c r="G322" s="52" t="s">
        <v>211</v>
      </c>
      <c r="H322" s="45">
        <v>289</v>
      </c>
      <c r="I322" s="113">
        <v>0</v>
      </c>
      <c r="J322" s="113">
        <v>0</v>
      </c>
      <c r="K322" s="113">
        <v>0</v>
      </c>
      <c r="L322" s="113">
        <v>0</v>
      </c>
      <c r="M322"/>
    </row>
    <row r="323" spans="1:13" hidden="1">
      <c r="A323" s="60">
        <v>3</v>
      </c>
      <c r="B323" s="52">
        <v>3</v>
      </c>
      <c r="C323" s="60">
        <v>1</v>
      </c>
      <c r="D323" s="61">
        <v>4</v>
      </c>
      <c r="E323" s="61"/>
      <c r="F323" s="62"/>
      <c r="G323" s="52" t="s">
        <v>212</v>
      </c>
      <c r="H323" s="45">
        <v>290</v>
      </c>
      <c r="I323" s="109">
        <f>I324</f>
        <v>0</v>
      </c>
      <c r="J323" s="135">
        <f>J324</f>
        <v>0</v>
      </c>
      <c r="K323" s="110">
        <f>K324</f>
        <v>0</v>
      </c>
      <c r="L323" s="110">
        <f>L324</f>
        <v>0</v>
      </c>
    </row>
    <row r="324" spans="1:13" ht="31.5" hidden="1" customHeight="1">
      <c r="A324" s="59">
        <v>3</v>
      </c>
      <c r="B324" s="60">
        <v>3</v>
      </c>
      <c r="C324" s="61">
        <v>1</v>
      </c>
      <c r="D324" s="61">
        <v>4</v>
      </c>
      <c r="E324" s="61">
        <v>1</v>
      </c>
      <c r="F324" s="62"/>
      <c r="G324" s="52" t="s">
        <v>212</v>
      </c>
      <c r="H324" s="45">
        <v>291</v>
      </c>
      <c r="I324" s="109">
        <f>SUM(I325:I326)</f>
        <v>0</v>
      </c>
      <c r="J324" s="109">
        <f>SUM(J325:J326)</f>
        <v>0</v>
      </c>
      <c r="K324" s="109">
        <f>SUM(K325:K326)</f>
        <v>0</v>
      </c>
      <c r="L324" s="109">
        <f>SUM(L325:L326)</f>
        <v>0</v>
      </c>
      <c r="M324"/>
    </row>
    <row r="325" spans="1:13" hidden="1">
      <c r="A325" s="59">
        <v>3</v>
      </c>
      <c r="B325" s="60">
        <v>3</v>
      </c>
      <c r="C325" s="61">
        <v>1</v>
      </c>
      <c r="D325" s="61">
        <v>4</v>
      </c>
      <c r="E325" s="61">
        <v>1</v>
      </c>
      <c r="F325" s="62">
        <v>1</v>
      </c>
      <c r="G325" s="52" t="s">
        <v>213</v>
      </c>
      <c r="H325" s="45">
        <v>292</v>
      </c>
      <c r="I325" s="112">
        <v>0</v>
      </c>
      <c r="J325" s="113">
        <v>0</v>
      </c>
      <c r="K325" s="113">
        <v>0</v>
      </c>
      <c r="L325" s="112">
        <v>0</v>
      </c>
    </row>
    <row r="326" spans="1:13" ht="30.75" hidden="1" customHeight="1">
      <c r="A326" s="60">
        <v>3</v>
      </c>
      <c r="B326" s="61">
        <v>3</v>
      </c>
      <c r="C326" s="61">
        <v>1</v>
      </c>
      <c r="D326" s="61">
        <v>4</v>
      </c>
      <c r="E326" s="61">
        <v>1</v>
      </c>
      <c r="F326" s="62">
        <v>2</v>
      </c>
      <c r="G326" s="52" t="s">
        <v>214</v>
      </c>
      <c r="H326" s="45">
        <v>293</v>
      </c>
      <c r="I326" s="113">
        <v>0</v>
      </c>
      <c r="J326" s="131">
        <v>0</v>
      </c>
      <c r="K326" s="131">
        <v>0</v>
      </c>
      <c r="L326" s="130">
        <v>0</v>
      </c>
      <c r="M326"/>
    </row>
    <row r="327" spans="1:13" ht="26.25" hidden="1" customHeight="1">
      <c r="A327" s="60">
        <v>3</v>
      </c>
      <c r="B327" s="61">
        <v>3</v>
      </c>
      <c r="C327" s="61">
        <v>1</v>
      </c>
      <c r="D327" s="61">
        <v>5</v>
      </c>
      <c r="E327" s="61"/>
      <c r="F327" s="62"/>
      <c r="G327" s="52" t="s">
        <v>215</v>
      </c>
      <c r="H327" s="45">
        <v>294</v>
      </c>
      <c r="I327" s="120">
        <f t="shared" ref="I327:L328" si="30">I328</f>
        <v>0</v>
      </c>
      <c r="J327" s="135">
        <f t="shared" si="30"/>
        <v>0</v>
      </c>
      <c r="K327" s="110">
        <f t="shared" si="30"/>
        <v>0</v>
      </c>
      <c r="L327" s="110">
        <f t="shared" si="30"/>
        <v>0</v>
      </c>
      <c r="M327"/>
    </row>
    <row r="328" spans="1:13" ht="30" hidden="1" customHeight="1">
      <c r="A328" s="49">
        <v>3</v>
      </c>
      <c r="B328" s="85">
        <v>3</v>
      </c>
      <c r="C328" s="85">
        <v>1</v>
      </c>
      <c r="D328" s="85">
        <v>5</v>
      </c>
      <c r="E328" s="85">
        <v>1</v>
      </c>
      <c r="F328" s="86"/>
      <c r="G328" s="52" t="s">
        <v>215</v>
      </c>
      <c r="H328" s="45">
        <v>295</v>
      </c>
      <c r="I328" s="110">
        <f t="shared" si="30"/>
        <v>0</v>
      </c>
      <c r="J328" s="136">
        <f t="shared" si="30"/>
        <v>0</v>
      </c>
      <c r="K328" s="120">
        <f t="shared" si="30"/>
        <v>0</v>
      </c>
      <c r="L328" s="120">
        <f t="shared" si="30"/>
        <v>0</v>
      </c>
      <c r="M328"/>
    </row>
    <row r="329" spans="1:13" ht="30" hidden="1" customHeight="1">
      <c r="A329" s="60">
        <v>3</v>
      </c>
      <c r="B329" s="61">
        <v>3</v>
      </c>
      <c r="C329" s="61">
        <v>1</v>
      </c>
      <c r="D329" s="61">
        <v>5</v>
      </c>
      <c r="E329" s="61">
        <v>1</v>
      </c>
      <c r="F329" s="62">
        <v>1</v>
      </c>
      <c r="G329" s="52" t="s">
        <v>216</v>
      </c>
      <c r="H329" s="45">
        <v>296</v>
      </c>
      <c r="I329" s="113">
        <v>0</v>
      </c>
      <c r="J329" s="131">
        <v>0</v>
      </c>
      <c r="K329" s="131">
        <v>0</v>
      </c>
      <c r="L329" s="130">
        <v>0</v>
      </c>
      <c r="M329"/>
    </row>
    <row r="330" spans="1:13" ht="30" hidden="1" customHeight="1">
      <c r="A330" s="60">
        <v>3</v>
      </c>
      <c r="B330" s="61">
        <v>3</v>
      </c>
      <c r="C330" s="61">
        <v>1</v>
      </c>
      <c r="D330" s="61">
        <v>6</v>
      </c>
      <c r="E330" s="61"/>
      <c r="F330" s="62"/>
      <c r="G330" s="52" t="s">
        <v>186</v>
      </c>
      <c r="H330" s="45">
        <v>297</v>
      </c>
      <c r="I330" s="110">
        <f t="shared" ref="I330:L331" si="31">I331</f>
        <v>0</v>
      </c>
      <c r="J330" s="135">
        <f t="shared" si="31"/>
        <v>0</v>
      </c>
      <c r="K330" s="110">
        <f t="shared" si="31"/>
        <v>0</v>
      </c>
      <c r="L330" s="110">
        <f t="shared" si="31"/>
        <v>0</v>
      </c>
      <c r="M330"/>
    </row>
    <row r="331" spans="1:13" ht="30" hidden="1" customHeight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2"/>
      <c r="G331" s="52" t="s">
        <v>186</v>
      </c>
      <c r="H331" s="45">
        <v>298</v>
      </c>
      <c r="I331" s="109">
        <f t="shared" si="31"/>
        <v>0</v>
      </c>
      <c r="J331" s="135">
        <f t="shared" si="31"/>
        <v>0</v>
      </c>
      <c r="K331" s="110">
        <f t="shared" si="31"/>
        <v>0</v>
      </c>
      <c r="L331" s="110">
        <f t="shared" si="31"/>
        <v>0</v>
      </c>
      <c r="M331"/>
    </row>
    <row r="332" spans="1:13" ht="25.5" hidden="1" customHeight="1">
      <c r="A332" s="60">
        <v>3</v>
      </c>
      <c r="B332" s="61">
        <v>3</v>
      </c>
      <c r="C332" s="61">
        <v>1</v>
      </c>
      <c r="D332" s="61">
        <v>6</v>
      </c>
      <c r="E332" s="61">
        <v>1</v>
      </c>
      <c r="F332" s="62">
        <v>1</v>
      </c>
      <c r="G332" s="52" t="s">
        <v>186</v>
      </c>
      <c r="H332" s="45">
        <v>299</v>
      </c>
      <c r="I332" s="131">
        <v>0</v>
      </c>
      <c r="J332" s="131">
        <v>0</v>
      </c>
      <c r="K332" s="131">
        <v>0</v>
      </c>
      <c r="L332" s="130">
        <v>0</v>
      </c>
      <c r="M332"/>
    </row>
    <row r="333" spans="1:13" ht="22.5" hidden="1" customHeight="1">
      <c r="A333" s="60">
        <v>3</v>
      </c>
      <c r="B333" s="61">
        <v>3</v>
      </c>
      <c r="C333" s="61">
        <v>1</v>
      </c>
      <c r="D333" s="61">
        <v>7</v>
      </c>
      <c r="E333" s="61"/>
      <c r="F333" s="62"/>
      <c r="G333" s="52" t="s">
        <v>217</v>
      </c>
      <c r="H333" s="45">
        <v>300</v>
      </c>
      <c r="I333" s="109">
        <f>I334</f>
        <v>0</v>
      </c>
      <c r="J333" s="135">
        <f>J334</f>
        <v>0</v>
      </c>
      <c r="K333" s="110">
        <f>K334</f>
        <v>0</v>
      </c>
      <c r="L333" s="110">
        <f>L334</f>
        <v>0</v>
      </c>
      <c r="M333"/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2"/>
      <c r="G334" s="52" t="s">
        <v>217</v>
      </c>
      <c r="H334" s="45">
        <v>301</v>
      </c>
      <c r="I334" s="109">
        <f>I335+I336</f>
        <v>0</v>
      </c>
      <c r="J334" s="109">
        <f>J335+J336</f>
        <v>0</v>
      </c>
      <c r="K334" s="109">
        <f>K335+K336</f>
        <v>0</v>
      </c>
      <c r="L334" s="109">
        <f>L335+L336</f>
        <v>0</v>
      </c>
      <c r="M334"/>
    </row>
    <row r="335" spans="1:13" ht="27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2">
        <v>1</v>
      </c>
      <c r="G335" s="52" t="s">
        <v>218</v>
      </c>
      <c r="H335" s="45">
        <v>302</v>
      </c>
      <c r="I335" s="131">
        <v>0</v>
      </c>
      <c r="J335" s="131">
        <v>0</v>
      </c>
      <c r="K335" s="131">
        <v>0</v>
      </c>
      <c r="L335" s="130">
        <v>0</v>
      </c>
      <c r="M335"/>
    </row>
    <row r="336" spans="1:13" ht="27.75" hidden="1" customHeight="1">
      <c r="A336" s="60">
        <v>3</v>
      </c>
      <c r="B336" s="61">
        <v>3</v>
      </c>
      <c r="C336" s="61">
        <v>1</v>
      </c>
      <c r="D336" s="61">
        <v>7</v>
      </c>
      <c r="E336" s="61">
        <v>1</v>
      </c>
      <c r="F336" s="62">
        <v>2</v>
      </c>
      <c r="G336" s="52" t="s">
        <v>219</v>
      </c>
      <c r="H336" s="45">
        <v>303</v>
      </c>
      <c r="I336" s="113">
        <v>0</v>
      </c>
      <c r="J336" s="113">
        <v>0</v>
      </c>
      <c r="K336" s="113">
        <v>0</v>
      </c>
      <c r="L336" s="113">
        <v>0</v>
      </c>
      <c r="M336"/>
    </row>
    <row r="337" spans="1:16" ht="38.25" hidden="1" customHeight="1">
      <c r="A337" s="60">
        <v>3</v>
      </c>
      <c r="B337" s="61">
        <v>3</v>
      </c>
      <c r="C337" s="61">
        <v>2</v>
      </c>
      <c r="D337" s="61"/>
      <c r="E337" s="61"/>
      <c r="F337" s="62"/>
      <c r="G337" s="52" t="s">
        <v>220</v>
      </c>
      <c r="H337" s="45">
        <v>304</v>
      </c>
      <c r="I337" s="109">
        <f>SUM(I338+I347+I351+I355+I359+I362+I365)</f>
        <v>0</v>
      </c>
      <c r="J337" s="135">
        <f>SUM(J338+J347+J351+J355+J359+J362+J365)</f>
        <v>0</v>
      </c>
      <c r="K337" s="110">
        <f>SUM(K338+K347+K351+K355+K359+K362+K365)</f>
        <v>0</v>
      </c>
      <c r="L337" s="110">
        <f>SUM(L338+L347+L351+L355+L359+L362+L365)</f>
        <v>0</v>
      </c>
      <c r="M337"/>
    </row>
    <row r="338" spans="1:16" ht="30" hidden="1" customHeight="1">
      <c r="A338" s="60">
        <v>3</v>
      </c>
      <c r="B338" s="61">
        <v>3</v>
      </c>
      <c r="C338" s="61">
        <v>2</v>
      </c>
      <c r="D338" s="61">
        <v>1</v>
      </c>
      <c r="E338" s="61"/>
      <c r="F338" s="62"/>
      <c r="G338" s="52" t="s">
        <v>168</v>
      </c>
      <c r="H338" s="45">
        <v>305</v>
      </c>
      <c r="I338" s="109">
        <f>I339</f>
        <v>0</v>
      </c>
      <c r="J338" s="135">
        <f>J339</f>
        <v>0</v>
      </c>
      <c r="K338" s="110">
        <f>K339</f>
        <v>0</v>
      </c>
      <c r="L338" s="110">
        <f>L339</f>
        <v>0</v>
      </c>
      <c r="M338"/>
    </row>
    <row r="339" spans="1:16" hidden="1">
      <c r="A339" s="59">
        <v>3</v>
      </c>
      <c r="B339" s="60">
        <v>3</v>
      </c>
      <c r="C339" s="61">
        <v>2</v>
      </c>
      <c r="D339" s="52">
        <v>1</v>
      </c>
      <c r="E339" s="60">
        <v>1</v>
      </c>
      <c r="F339" s="62"/>
      <c r="G339" s="52" t="s">
        <v>168</v>
      </c>
      <c r="H339" s="45">
        <v>306</v>
      </c>
      <c r="I339" s="109">
        <f t="shared" ref="I339:P339" si="32">SUM(I340:I340)</f>
        <v>0</v>
      </c>
      <c r="J339" s="109">
        <f t="shared" si="32"/>
        <v>0</v>
      </c>
      <c r="K339" s="109">
        <f t="shared" si="32"/>
        <v>0</v>
      </c>
      <c r="L339" s="109">
        <f t="shared" si="32"/>
        <v>0</v>
      </c>
      <c r="M339" s="96">
        <f t="shared" si="32"/>
        <v>0</v>
      </c>
      <c r="N339" s="96">
        <f t="shared" si="32"/>
        <v>0</v>
      </c>
      <c r="O339" s="96">
        <f t="shared" si="32"/>
        <v>0</v>
      </c>
      <c r="P339" s="96">
        <f t="shared" si="32"/>
        <v>0</v>
      </c>
    </row>
    <row r="340" spans="1:16" ht="27.75" hidden="1" customHeight="1">
      <c r="A340" s="59">
        <v>3</v>
      </c>
      <c r="B340" s="60">
        <v>3</v>
      </c>
      <c r="C340" s="61">
        <v>2</v>
      </c>
      <c r="D340" s="52">
        <v>1</v>
      </c>
      <c r="E340" s="60">
        <v>1</v>
      </c>
      <c r="F340" s="62">
        <v>1</v>
      </c>
      <c r="G340" s="52" t="s">
        <v>169</v>
      </c>
      <c r="H340" s="45">
        <v>307</v>
      </c>
      <c r="I340" s="131">
        <v>0</v>
      </c>
      <c r="J340" s="131">
        <v>0</v>
      </c>
      <c r="K340" s="131">
        <v>0</v>
      </c>
      <c r="L340" s="130">
        <v>0</v>
      </c>
      <c r="M340"/>
    </row>
    <row r="341" spans="1:16" hidden="1">
      <c r="A341" s="59">
        <v>3</v>
      </c>
      <c r="B341" s="60">
        <v>3</v>
      </c>
      <c r="C341" s="61">
        <v>2</v>
      </c>
      <c r="D341" s="52">
        <v>1</v>
      </c>
      <c r="E341" s="60">
        <v>2</v>
      </c>
      <c r="F341" s="62"/>
      <c r="G341" s="78" t="s">
        <v>192</v>
      </c>
      <c r="H341" s="45">
        <v>308</v>
      </c>
      <c r="I341" s="109">
        <f>SUM(I342:I343)</f>
        <v>0</v>
      </c>
      <c r="J341" s="109">
        <f>SUM(J342:J343)</f>
        <v>0</v>
      </c>
      <c r="K341" s="109">
        <f>SUM(K342:K343)</f>
        <v>0</v>
      </c>
      <c r="L341" s="109">
        <f>SUM(L342:L343)</f>
        <v>0</v>
      </c>
    </row>
    <row r="342" spans="1:16" hidden="1">
      <c r="A342" s="59">
        <v>3</v>
      </c>
      <c r="B342" s="60">
        <v>3</v>
      </c>
      <c r="C342" s="61">
        <v>2</v>
      </c>
      <c r="D342" s="52">
        <v>1</v>
      </c>
      <c r="E342" s="60">
        <v>2</v>
      </c>
      <c r="F342" s="62">
        <v>1</v>
      </c>
      <c r="G342" s="78" t="s">
        <v>171</v>
      </c>
      <c r="H342" s="45">
        <v>309</v>
      </c>
      <c r="I342" s="131">
        <v>0</v>
      </c>
      <c r="J342" s="131">
        <v>0</v>
      </c>
      <c r="K342" s="131">
        <v>0</v>
      </c>
      <c r="L342" s="130">
        <v>0</v>
      </c>
    </row>
    <row r="343" spans="1:16" hidden="1">
      <c r="A343" s="59">
        <v>3</v>
      </c>
      <c r="B343" s="60">
        <v>3</v>
      </c>
      <c r="C343" s="61">
        <v>2</v>
      </c>
      <c r="D343" s="52">
        <v>1</v>
      </c>
      <c r="E343" s="60">
        <v>2</v>
      </c>
      <c r="F343" s="62">
        <v>2</v>
      </c>
      <c r="G343" s="78" t="s">
        <v>172</v>
      </c>
      <c r="H343" s="45">
        <v>310</v>
      </c>
      <c r="I343" s="113">
        <v>0</v>
      </c>
      <c r="J343" s="113">
        <v>0</v>
      </c>
      <c r="K343" s="113">
        <v>0</v>
      </c>
      <c r="L343" s="113">
        <v>0</v>
      </c>
    </row>
    <row r="344" spans="1:16" hidden="1">
      <c r="A344" s="59">
        <v>3</v>
      </c>
      <c r="B344" s="60">
        <v>3</v>
      </c>
      <c r="C344" s="61">
        <v>2</v>
      </c>
      <c r="D344" s="52">
        <v>1</v>
      </c>
      <c r="E344" s="60">
        <v>3</v>
      </c>
      <c r="F344" s="62"/>
      <c r="G344" s="78" t="s">
        <v>173</v>
      </c>
      <c r="H344" s="45">
        <v>311</v>
      </c>
      <c r="I344" s="109">
        <f>SUM(I345:I346)</f>
        <v>0</v>
      </c>
      <c r="J344" s="109">
        <f>SUM(J345:J346)</f>
        <v>0</v>
      </c>
      <c r="K344" s="109">
        <f>SUM(K345:K346)</f>
        <v>0</v>
      </c>
      <c r="L344" s="109">
        <f>SUM(L345:L346)</f>
        <v>0</v>
      </c>
    </row>
    <row r="345" spans="1:16" hidden="1">
      <c r="A345" s="59">
        <v>3</v>
      </c>
      <c r="B345" s="60">
        <v>3</v>
      </c>
      <c r="C345" s="61">
        <v>2</v>
      </c>
      <c r="D345" s="52">
        <v>1</v>
      </c>
      <c r="E345" s="60">
        <v>3</v>
      </c>
      <c r="F345" s="62">
        <v>1</v>
      </c>
      <c r="G345" s="78" t="s">
        <v>174</v>
      </c>
      <c r="H345" s="45">
        <v>312</v>
      </c>
      <c r="I345" s="113">
        <v>0</v>
      </c>
      <c r="J345" s="113">
        <v>0</v>
      </c>
      <c r="K345" s="113">
        <v>0</v>
      </c>
      <c r="L345" s="113">
        <v>0</v>
      </c>
    </row>
    <row r="346" spans="1:16" hidden="1">
      <c r="A346" s="59">
        <v>3</v>
      </c>
      <c r="B346" s="60">
        <v>3</v>
      </c>
      <c r="C346" s="61">
        <v>2</v>
      </c>
      <c r="D346" s="52">
        <v>1</v>
      </c>
      <c r="E346" s="60">
        <v>3</v>
      </c>
      <c r="F346" s="62">
        <v>2</v>
      </c>
      <c r="G346" s="78" t="s">
        <v>193</v>
      </c>
      <c r="H346" s="45">
        <v>313</v>
      </c>
      <c r="I346" s="117">
        <v>0</v>
      </c>
      <c r="J346" s="137">
        <v>0</v>
      </c>
      <c r="K346" s="117">
        <v>0</v>
      </c>
      <c r="L346" s="117">
        <v>0</v>
      </c>
    </row>
    <row r="347" spans="1:16" hidden="1">
      <c r="A347" s="73">
        <v>3</v>
      </c>
      <c r="B347" s="73">
        <v>3</v>
      </c>
      <c r="C347" s="84">
        <v>2</v>
      </c>
      <c r="D347" s="78">
        <v>2</v>
      </c>
      <c r="E347" s="84"/>
      <c r="F347" s="86"/>
      <c r="G347" s="78" t="s">
        <v>206</v>
      </c>
      <c r="H347" s="45">
        <v>314</v>
      </c>
      <c r="I347" s="115">
        <f>I348</f>
        <v>0</v>
      </c>
      <c r="J347" s="138">
        <f>J348</f>
        <v>0</v>
      </c>
      <c r="K347" s="116">
        <f>K348</f>
        <v>0</v>
      </c>
      <c r="L347" s="116">
        <f>L348</f>
        <v>0</v>
      </c>
    </row>
    <row r="348" spans="1:16" hidden="1">
      <c r="A348" s="59">
        <v>3</v>
      </c>
      <c r="B348" s="59">
        <v>3</v>
      </c>
      <c r="C348" s="60">
        <v>2</v>
      </c>
      <c r="D348" s="52">
        <v>2</v>
      </c>
      <c r="E348" s="60">
        <v>1</v>
      </c>
      <c r="F348" s="62"/>
      <c r="G348" s="78" t="s">
        <v>206</v>
      </c>
      <c r="H348" s="45">
        <v>315</v>
      </c>
      <c r="I348" s="109">
        <f>SUM(I349:I350)</f>
        <v>0</v>
      </c>
      <c r="J348" s="132">
        <f>SUM(J349:J350)</f>
        <v>0</v>
      </c>
      <c r="K348" s="110">
        <f>SUM(K349:K350)</f>
        <v>0</v>
      </c>
      <c r="L348" s="110">
        <f>SUM(L349:L350)</f>
        <v>0</v>
      </c>
    </row>
    <row r="349" spans="1:16" ht="25.5" hidden="1">
      <c r="A349" s="59">
        <v>3</v>
      </c>
      <c r="B349" s="59">
        <v>3</v>
      </c>
      <c r="C349" s="60">
        <v>2</v>
      </c>
      <c r="D349" s="52">
        <v>2</v>
      </c>
      <c r="E349" s="59">
        <v>1</v>
      </c>
      <c r="F349" s="69">
        <v>1</v>
      </c>
      <c r="G349" s="52" t="s">
        <v>207</v>
      </c>
      <c r="H349" s="45">
        <v>316</v>
      </c>
      <c r="I349" s="113">
        <v>0</v>
      </c>
      <c r="J349" s="113">
        <v>0</v>
      </c>
      <c r="K349" s="113">
        <v>0</v>
      </c>
      <c r="L349" s="113">
        <v>0</v>
      </c>
    </row>
    <row r="350" spans="1:16" ht="25.5" hidden="1">
      <c r="A350" s="73">
        <v>3</v>
      </c>
      <c r="B350" s="73">
        <v>3</v>
      </c>
      <c r="C350" s="74">
        <v>2</v>
      </c>
      <c r="D350" s="75">
        <v>2</v>
      </c>
      <c r="E350" s="72">
        <v>1</v>
      </c>
      <c r="F350" s="79">
        <v>2</v>
      </c>
      <c r="G350" s="72" t="s">
        <v>208</v>
      </c>
      <c r="H350" s="45">
        <v>317</v>
      </c>
      <c r="I350" s="113">
        <v>0</v>
      </c>
      <c r="J350" s="113">
        <v>0</v>
      </c>
      <c r="K350" s="113">
        <v>0</v>
      </c>
      <c r="L350" s="113">
        <v>0</v>
      </c>
    </row>
    <row r="351" spans="1:16" ht="23.25" hidden="1" customHeight="1">
      <c r="A351" s="59">
        <v>3</v>
      </c>
      <c r="B351" s="59">
        <v>3</v>
      </c>
      <c r="C351" s="60">
        <v>2</v>
      </c>
      <c r="D351" s="61">
        <v>3</v>
      </c>
      <c r="E351" s="52"/>
      <c r="F351" s="69"/>
      <c r="G351" s="52" t="s">
        <v>209</v>
      </c>
      <c r="H351" s="45">
        <v>318</v>
      </c>
      <c r="I351" s="109">
        <f>I352</f>
        <v>0</v>
      </c>
      <c r="J351" s="132">
        <f>J352</f>
        <v>0</v>
      </c>
      <c r="K351" s="110">
        <f>K352</f>
        <v>0</v>
      </c>
      <c r="L351" s="110">
        <f>L352</f>
        <v>0</v>
      </c>
      <c r="M351"/>
    </row>
    <row r="352" spans="1:16" ht="27.75" hidden="1" customHeight="1">
      <c r="A352" s="59">
        <v>3</v>
      </c>
      <c r="B352" s="59">
        <v>3</v>
      </c>
      <c r="C352" s="60">
        <v>2</v>
      </c>
      <c r="D352" s="61">
        <v>3</v>
      </c>
      <c r="E352" s="52">
        <v>1</v>
      </c>
      <c r="F352" s="69"/>
      <c r="G352" s="52" t="s">
        <v>209</v>
      </c>
      <c r="H352" s="45">
        <v>319</v>
      </c>
      <c r="I352" s="109">
        <f>I353+I354</f>
        <v>0</v>
      </c>
      <c r="J352" s="109">
        <f>J353+J354</f>
        <v>0</v>
      </c>
      <c r="K352" s="109">
        <f>K353+K354</f>
        <v>0</v>
      </c>
      <c r="L352" s="109">
        <f>L353+L354</f>
        <v>0</v>
      </c>
      <c r="M352"/>
    </row>
    <row r="353" spans="1:13" ht="28.5" hidden="1" customHeight="1">
      <c r="A353" s="59">
        <v>3</v>
      </c>
      <c r="B353" s="59">
        <v>3</v>
      </c>
      <c r="C353" s="60">
        <v>2</v>
      </c>
      <c r="D353" s="61">
        <v>3</v>
      </c>
      <c r="E353" s="52">
        <v>1</v>
      </c>
      <c r="F353" s="69">
        <v>1</v>
      </c>
      <c r="G353" s="52" t="s">
        <v>210</v>
      </c>
      <c r="H353" s="45">
        <v>320</v>
      </c>
      <c r="I353" s="131">
        <v>0</v>
      </c>
      <c r="J353" s="131">
        <v>0</v>
      </c>
      <c r="K353" s="131">
        <v>0</v>
      </c>
      <c r="L353" s="130">
        <v>0</v>
      </c>
      <c r="M353"/>
    </row>
    <row r="354" spans="1:13" ht="27.75" hidden="1" customHeight="1">
      <c r="A354" s="59">
        <v>3</v>
      </c>
      <c r="B354" s="59">
        <v>3</v>
      </c>
      <c r="C354" s="60">
        <v>2</v>
      </c>
      <c r="D354" s="61">
        <v>3</v>
      </c>
      <c r="E354" s="52">
        <v>1</v>
      </c>
      <c r="F354" s="69">
        <v>2</v>
      </c>
      <c r="G354" s="52" t="s">
        <v>211</v>
      </c>
      <c r="H354" s="45">
        <v>321</v>
      </c>
      <c r="I354" s="113">
        <v>0</v>
      </c>
      <c r="J354" s="113">
        <v>0</v>
      </c>
      <c r="K354" s="113">
        <v>0</v>
      </c>
      <c r="L354" s="113">
        <v>0</v>
      </c>
      <c r="M354"/>
    </row>
    <row r="355" spans="1:13" hidden="1">
      <c r="A355" s="59">
        <v>3</v>
      </c>
      <c r="B355" s="59">
        <v>3</v>
      </c>
      <c r="C355" s="60">
        <v>2</v>
      </c>
      <c r="D355" s="61">
        <v>4</v>
      </c>
      <c r="E355" s="61"/>
      <c r="F355" s="62"/>
      <c r="G355" s="52" t="s">
        <v>212</v>
      </c>
      <c r="H355" s="45">
        <v>322</v>
      </c>
      <c r="I355" s="109">
        <f>I356</f>
        <v>0</v>
      </c>
      <c r="J355" s="132">
        <f>J356</f>
        <v>0</v>
      </c>
      <c r="K355" s="110">
        <f>K356</f>
        <v>0</v>
      </c>
      <c r="L355" s="110">
        <f>L356</f>
        <v>0</v>
      </c>
    </row>
    <row r="356" spans="1:13" hidden="1">
      <c r="A356" s="67">
        <v>3</v>
      </c>
      <c r="B356" s="67">
        <v>3</v>
      </c>
      <c r="C356" s="49">
        <v>2</v>
      </c>
      <c r="D356" s="48">
        <v>4</v>
      </c>
      <c r="E356" s="48">
        <v>1</v>
      </c>
      <c r="F356" s="50"/>
      <c r="G356" s="52" t="s">
        <v>212</v>
      </c>
      <c r="H356" s="45">
        <v>323</v>
      </c>
      <c r="I356" s="118">
        <f>SUM(I357:I358)</f>
        <v>0</v>
      </c>
      <c r="J356" s="119">
        <f>SUM(J357:J358)</f>
        <v>0</v>
      </c>
      <c r="K356" s="120">
        <f>SUM(K357:K358)</f>
        <v>0</v>
      </c>
      <c r="L356" s="120">
        <f>SUM(L357:L358)</f>
        <v>0</v>
      </c>
    </row>
    <row r="357" spans="1:13" ht="30.75" hidden="1" customHeight="1">
      <c r="A357" s="59">
        <v>3</v>
      </c>
      <c r="B357" s="59">
        <v>3</v>
      </c>
      <c r="C357" s="60">
        <v>2</v>
      </c>
      <c r="D357" s="61">
        <v>4</v>
      </c>
      <c r="E357" s="61">
        <v>1</v>
      </c>
      <c r="F357" s="62">
        <v>1</v>
      </c>
      <c r="G357" s="52" t="s">
        <v>213</v>
      </c>
      <c r="H357" s="45">
        <v>324</v>
      </c>
      <c r="I357" s="113">
        <v>0</v>
      </c>
      <c r="J357" s="113">
        <v>0</v>
      </c>
      <c r="K357" s="113">
        <v>0</v>
      </c>
      <c r="L357" s="113">
        <v>0</v>
      </c>
      <c r="M357"/>
    </row>
    <row r="358" spans="1:13" hidden="1">
      <c r="A358" s="59">
        <v>3</v>
      </c>
      <c r="B358" s="59">
        <v>3</v>
      </c>
      <c r="C358" s="60">
        <v>2</v>
      </c>
      <c r="D358" s="61">
        <v>4</v>
      </c>
      <c r="E358" s="61">
        <v>1</v>
      </c>
      <c r="F358" s="62">
        <v>2</v>
      </c>
      <c r="G358" s="52" t="s">
        <v>221</v>
      </c>
      <c r="H358" s="45">
        <v>325</v>
      </c>
      <c r="I358" s="113">
        <v>0</v>
      </c>
      <c r="J358" s="113">
        <v>0</v>
      </c>
      <c r="K358" s="113">
        <v>0</v>
      </c>
      <c r="L358" s="113">
        <v>0</v>
      </c>
    </row>
    <row r="359" spans="1:13" hidden="1">
      <c r="A359" s="59">
        <v>3</v>
      </c>
      <c r="B359" s="59">
        <v>3</v>
      </c>
      <c r="C359" s="60">
        <v>2</v>
      </c>
      <c r="D359" s="61">
        <v>5</v>
      </c>
      <c r="E359" s="61"/>
      <c r="F359" s="62"/>
      <c r="G359" s="52" t="s">
        <v>215</v>
      </c>
      <c r="H359" s="45">
        <v>326</v>
      </c>
      <c r="I359" s="109">
        <f t="shared" ref="I359:L360" si="33">I360</f>
        <v>0</v>
      </c>
      <c r="J359" s="132">
        <f t="shared" si="33"/>
        <v>0</v>
      </c>
      <c r="K359" s="110">
        <f t="shared" si="33"/>
        <v>0</v>
      </c>
      <c r="L359" s="110">
        <f t="shared" si="33"/>
        <v>0</v>
      </c>
    </row>
    <row r="360" spans="1:13" hidden="1">
      <c r="A360" s="67">
        <v>3</v>
      </c>
      <c r="B360" s="67">
        <v>3</v>
      </c>
      <c r="C360" s="49">
        <v>2</v>
      </c>
      <c r="D360" s="48">
        <v>5</v>
      </c>
      <c r="E360" s="48">
        <v>1</v>
      </c>
      <c r="F360" s="50"/>
      <c r="G360" s="52" t="s">
        <v>215</v>
      </c>
      <c r="H360" s="45">
        <v>327</v>
      </c>
      <c r="I360" s="118">
        <f t="shared" si="33"/>
        <v>0</v>
      </c>
      <c r="J360" s="119">
        <f t="shared" si="33"/>
        <v>0</v>
      </c>
      <c r="K360" s="120">
        <f t="shared" si="33"/>
        <v>0</v>
      </c>
      <c r="L360" s="120">
        <f t="shared" si="33"/>
        <v>0</v>
      </c>
    </row>
    <row r="361" spans="1:13" hidden="1">
      <c r="A361" s="59">
        <v>3</v>
      </c>
      <c r="B361" s="59">
        <v>3</v>
      </c>
      <c r="C361" s="60">
        <v>2</v>
      </c>
      <c r="D361" s="61">
        <v>5</v>
      </c>
      <c r="E361" s="61">
        <v>1</v>
      </c>
      <c r="F361" s="62">
        <v>1</v>
      </c>
      <c r="G361" s="52" t="s">
        <v>215</v>
      </c>
      <c r="H361" s="45">
        <v>328</v>
      </c>
      <c r="I361" s="131">
        <v>0</v>
      </c>
      <c r="J361" s="131">
        <v>0</v>
      </c>
      <c r="K361" s="131">
        <v>0</v>
      </c>
      <c r="L361" s="130">
        <v>0</v>
      </c>
    </row>
    <row r="362" spans="1:13" ht="30.75" hidden="1" customHeight="1">
      <c r="A362" s="59">
        <v>3</v>
      </c>
      <c r="B362" s="59">
        <v>3</v>
      </c>
      <c r="C362" s="60">
        <v>2</v>
      </c>
      <c r="D362" s="61">
        <v>6</v>
      </c>
      <c r="E362" s="61"/>
      <c r="F362" s="62"/>
      <c r="G362" s="52" t="s">
        <v>186</v>
      </c>
      <c r="H362" s="45">
        <v>329</v>
      </c>
      <c r="I362" s="109">
        <f t="shared" ref="I362:L363" si="34">I363</f>
        <v>0</v>
      </c>
      <c r="J362" s="132">
        <f t="shared" si="34"/>
        <v>0</v>
      </c>
      <c r="K362" s="110">
        <f t="shared" si="34"/>
        <v>0</v>
      </c>
      <c r="L362" s="110">
        <f t="shared" si="34"/>
        <v>0</v>
      </c>
      <c r="M362"/>
    </row>
    <row r="363" spans="1:13" ht="25.5" hidden="1" customHeight="1">
      <c r="A363" s="59">
        <v>3</v>
      </c>
      <c r="B363" s="59">
        <v>3</v>
      </c>
      <c r="C363" s="60">
        <v>2</v>
      </c>
      <c r="D363" s="61">
        <v>6</v>
      </c>
      <c r="E363" s="61">
        <v>1</v>
      </c>
      <c r="F363" s="62"/>
      <c r="G363" s="52" t="s">
        <v>186</v>
      </c>
      <c r="H363" s="45">
        <v>330</v>
      </c>
      <c r="I363" s="109">
        <f t="shared" si="34"/>
        <v>0</v>
      </c>
      <c r="J363" s="132">
        <f t="shared" si="34"/>
        <v>0</v>
      </c>
      <c r="K363" s="110">
        <f t="shared" si="34"/>
        <v>0</v>
      </c>
      <c r="L363" s="110">
        <f t="shared" si="34"/>
        <v>0</v>
      </c>
      <c r="M363"/>
    </row>
    <row r="364" spans="1:13" ht="24" hidden="1" customHeight="1">
      <c r="A364" s="73">
        <v>3</v>
      </c>
      <c r="B364" s="73">
        <v>3</v>
      </c>
      <c r="C364" s="74">
        <v>2</v>
      </c>
      <c r="D364" s="75">
        <v>6</v>
      </c>
      <c r="E364" s="75">
        <v>1</v>
      </c>
      <c r="F364" s="87">
        <v>1</v>
      </c>
      <c r="G364" s="72" t="s">
        <v>186</v>
      </c>
      <c r="H364" s="45">
        <v>331</v>
      </c>
      <c r="I364" s="131">
        <v>0</v>
      </c>
      <c r="J364" s="131">
        <v>0</v>
      </c>
      <c r="K364" s="131">
        <v>0</v>
      </c>
      <c r="L364" s="130">
        <v>0</v>
      </c>
      <c r="M364"/>
    </row>
    <row r="365" spans="1:13" ht="28.5" hidden="1" customHeight="1">
      <c r="A365" s="59">
        <v>3</v>
      </c>
      <c r="B365" s="59">
        <v>3</v>
      </c>
      <c r="C365" s="60">
        <v>2</v>
      </c>
      <c r="D365" s="61">
        <v>7</v>
      </c>
      <c r="E365" s="61"/>
      <c r="F365" s="62"/>
      <c r="G365" s="52" t="s">
        <v>217</v>
      </c>
      <c r="H365" s="45">
        <v>332</v>
      </c>
      <c r="I365" s="109">
        <f>I366</f>
        <v>0</v>
      </c>
      <c r="J365" s="132">
        <f>J366</f>
        <v>0</v>
      </c>
      <c r="K365" s="110">
        <f>K366</f>
        <v>0</v>
      </c>
      <c r="L365" s="110">
        <f>L366</f>
        <v>0</v>
      </c>
      <c r="M365"/>
    </row>
    <row r="366" spans="1:13" ht="28.5" hidden="1" customHeight="1">
      <c r="A366" s="73">
        <v>3</v>
      </c>
      <c r="B366" s="73">
        <v>3</v>
      </c>
      <c r="C366" s="74">
        <v>2</v>
      </c>
      <c r="D366" s="75">
        <v>7</v>
      </c>
      <c r="E366" s="75">
        <v>1</v>
      </c>
      <c r="F366" s="87"/>
      <c r="G366" s="52" t="s">
        <v>217</v>
      </c>
      <c r="H366" s="45">
        <v>333</v>
      </c>
      <c r="I366" s="109">
        <f>SUM(I367:I368)</f>
        <v>0</v>
      </c>
      <c r="J366" s="109">
        <f>SUM(J367:J368)</f>
        <v>0</v>
      </c>
      <c r="K366" s="109">
        <f>SUM(K367:K368)</f>
        <v>0</v>
      </c>
      <c r="L366" s="109">
        <f>SUM(L367:L368)</f>
        <v>0</v>
      </c>
      <c r="M366"/>
    </row>
    <row r="367" spans="1:13" ht="27" hidden="1" customHeight="1">
      <c r="A367" s="59">
        <v>3</v>
      </c>
      <c r="B367" s="59">
        <v>3</v>
      </c>
      <c r="C367" s="60">
        <v>2</v>
      </c>
      <c r="D367" s="61">
        <v>7</v>
      </c>
      <c r="E367" s="61">
        <v>1</v>
      </c>
      <c r="F367" s="62">
        <v>1</v>
      </c>
      <c r="G367" s="52" t="s">
        <v>218</v>
      </c>
      <c r="H367" s="45">
        <v>334</v>
      </c>
      <c r="I367" s="131">
        <v>0</v>
      </c>
      <c r="J367" s="131">
        <v>0</v>
      </c>
      <c r="K367" s="131">
        <v>0</v>
      </c>
      <c r="L367" s="130">
        <v>0</v>
      </c>
      <c r="M367"/>
    </row>
    <row r="368" spans="1:13" ht="30" hidden="1" customHeight="1">
      <c r="A368" s="59">
        <v>3</v>
      </c>
      <c r="B368" s="59">
        <v>3</v>
      </c>
      <c r="C368" s="60">
        <v>2</v>
      </c>
      <c r="D368" s="61">
        <v>7</v>
      </c>
      <c r="E368" s="61">
        <v>1</v>
      </c>
      <c r="F368" s="62">
        <v>2</v>
      </c>
      <c r="G368" s="52" t="s">
        <v>219</v>
      </c>
      <c r="H368" s="45">
        <v>335</v>
      </c>
      <c r="I368" s="113">
        <v>0</v>
      </c>
      <c r="J368" s="113">
        <v>0</v>
      </c>
      <c r="K368" s="113">
        <v>0</v>
      </c>
      <c r="L368" s="113">
        <v>0</v>
      </c>
      <c r="M368"/>
    </row>
    <row r="369" spans="1:13" ht="24" customHeight="1">
      <c r="A369" s="97"/>
      <c r="B369" s="97"/>
      <c r="C369" s="98"/>
      <c r="D369" s="99"/>
      <c r="E369" s="100"/>
      <c r="F369" s="101"/>
      <c r="G369" s="102" t="s">
        <v>222</v>
      </c>
      <c r="H369" s="45">
        <v>336</v>
      </c>
      <c r="I369" s="139">
        <f>SUM(I34+I185)</f>
        <v>2160</v>
      </c>
      <c r="J369" s="139">
        <f>SUM(J34+J185)</f>
        <v>810</v>
      </c>
      <c r="K369" s="139">
        <f>SUM(K34+K185)</f>
        <v>0</v>
      </c>
      <c r="L369" s="139">
        <f>SUM(L34+L185)</f>
        <v>0</v>
      </c>
      <c r="M369"/>
    </row>
    <row r="370" spans="1:13" ht="12" customHeight="1">
      <c r="G370" s="46"/>
      <c r="H370" s="45"/>
      <c r="I370" s="103"/>
      <c r="J370" s="144"/>
      <c r="K370" s="144"/>
      <c r="L370" s="144"/>
    </row>
    <row r="371" spans="1:13" ht="18.75" customHeight="1">
      <c r="A371" s="345" t="s">
        <v>230</v>
      </c>
      <c r="B371" s="345"/>
      <c r="C371" s="345"/>
      <c r="D371" s="345"/>
      <c r="E371" s="345"/>
      <c r="F371" s="345"/>
      <c r="G371" s="345"/>
      <c r="H371" s="151"/>
      <c r="I371" s="104"/>
      <c r="K371" s="328" t="s">
        <v>231</v>
      </c>
      <c r="L371" s="328"/>
    </row>
    <row r="372" spans="1:13" ht="18.75" customHeight="1">
      <c r="A372" s="364" t="s">
        <v>223</v>
      </c>
      <c r="B372" s="364"/>
      <c r="C372" s="364"/>
      <c r="D372" s="364"/>
      <c r="E372" s="364"/>
      <c r="F372" s="364"/>
      <c r="G372" s="364"/>
      <c r="H372"/>
      <c r="I372" s="143" t="s">
        <v>224</v>
      </c>
      <c r="K372" s="327" t="s">
        <v>225</v>
      </c>
      <c r="L372" s="327"/>
    </row>
    <row r="373" spans="1:13" ht="13.5" customHeight="1">
      <c r="I373" s="106"/>
      <c r="K373" s="106"/>
      <c r="L373" s="106"/>
    </row>
    <row r="374" spans="1:13" ht="15.75" customHeight="1">
      <c r="A374" s="268" t="s">
        <v>226</v>
      </c>
      <c r="B374" s="268"/>
      <c r="C374" s="268"/>
      <c r="D374" s="268"/>
      <c r="E374" s="268"/>
      <c r="F374" s="268"/>
      <c r="G374" s="268"/>
      <c r="I374" s="106"/>
      <c r="K374" s="347" t="s">
        <v>227</v>
      </c>
      <c r="L374" s="347"/>
    </row>
    <row r="375" spans="1:13" ht="33.75" customHeight="1">
      <c r="D375" s="329" t="s">
        <v>228</v>
      </c>
      <c r="E375" s="330"/>
      <c r="F375" s="330"/>
      <c r="G375" s="330"/>
      <c r="H375" s="107"/>
      <c r="I375" s="108" t="s">
        <v>224</v>
      </c>
      <c r="K375" s="327" t="s">
        <v>225</v>
      </c>
      <c r="L375" s="327"/>
    </row>
    <row r="376" spans="1:13" ht="7.5" customHeight="1"/>
    <row r="377" spans="1:13" ht="8.25" customHeight="1">
      <c r="H377" s="23" t="s">
        <v>229</v>
      </c>
    </row>
  </sheetData>
  <mergeCells count="31">
    <mergeCell ref="K371:L371"/>
    <mergeCell ref="K374:L374"/>
    <mergeCell ref="D375:G375"/>
    <mergeCell ref="K375:L375"/>
    <mergeCell ref="L31:L32"/>
    <mergeCell ref="A33:F33"/>
    <mergeCell ref="A371:G371"/>
    <mergeCell ref="K372:L372"/>
    <mergeCell ref="A31:F32"/>
    <mergeCell ref="G31:G32"/>
    <mergeCell ref="H31:H32"/>
    <mergeCell ref="I31:J31"/>
    <mergeCell ref="K31:K32"/>
    <mergeCell ref="A372:G372"/>
    <mergeCell ref="E21:K21"/>
    <mergeCell ref="A22:L22"/>
    <mergeCell ref="A26:I26"/>
    <mergeCell ref="A27:I27"/>
    <mergeCell ref="G29:H29"/>
    <mergeCell ref="G19:K19"/>
    <mergeCell ref="I1:L1"/>
    <mergeCell ref="I2:L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015B4-C67F-4CFB-9D9E-7F69C7043962}">
  <dimension ref="A1:R378"/>
  <sheetViews>
    <sheetView tabSelected="1" topLeftCell="A37" workbookViewId="0">
      <selection activeCell="G380" sqref="G380"/>
    </sheetView>
  </sheetViews>
  <sheetFormatPr defaultColWidth="9.140625" defaultRowHeight="12.75"/>
  <cols>
    <col min="1" max="4" width="2" style="23" customWidth="1"/>
    <col min="5" max="5" width="2.140625" style="23" customWidth="1"/>
    <col min="6" max="6" width="2.7109375" style="148" customWidth="1"/>
    <col min="7" max="7" width="29.7109375" style="23" customWidth="1"/>
    <col min="8" max="8" width="4.28515625" style="23" customWidth="1"/>
    <col min="9" max="9" width="8.42578125" style="23" customWidth="1"/>
    <col min="10" max="10" width="11.140625" style="23" customWidth="1"/>
    <col min="11" max="11" width="11.85546875" style="23" customWidth="1"/>
    <col min="12" max="12" width="10.28515625" style="23" customWidth="1"/>
    <col min="13" max="13" width="0.140625" style="23" hidden="1" customWidth="1"/>
    <col min="14" max="14" width="6.140625" style="23" hidden="1" customWidth="1"/>
    <col min="15" max="15" width="8.85546875" style="23" hidden="1" customWidth="1"/>
    <col min="16" max="16" width="9.140625" style="23"/>
    <col min="17" max="17" width="6.140625" style="23" customWidth="1"/>
    <col min="18" max="18" width="9.140625" style="23"/>
  </cols>
  <sheetData>
    <row r="1" spans="1:17" ht="24.75" customHeight="1">
      <c r="G1" s="1"/>
      <c r="H1" s="4"/>
      <c r="I1" s="350" t="s">
        <v>0</v>
      </c>
      <c r="J1" s="350"/>
      <c r="K1" s="350"/>
      <c r="L1" s="350"/>
      <c r="M1" s="3"/>
      <c r="N1" s="150"/>
      <c r="O1" s="150"/>
      <c r="P1" s="150"/>
      <c r="Q1" s="150"/>
    </row>
    <row r="2" spans="1:17" ht="22.5" customHeight="1">
      <c r="H2" s="4"/>
      <c r="I2" s="351" t="s">
        <v>1</v>
      </c>
      <c r="J2" s="351"/>
      <c r="K2" s="351"/>
      <c r="L2" s="351"/>
      <c r="M2" s="3"/>
      <c r="N2" s="150"/>
      <c r="O2" s="150"/>
      <c r="P2" s="150"/>
      <c r="Q2" s="5"/>
    </row>
    <row r="3" spans="1:17" ht="13.5" customHeight="1">
      <c r="H3" s="19"/>
      <c r="I3" s="150" t="s">
        <v>2</v>
      </c>
      <c r="J3" s="150"/>
      <c r="K3" s="2"/>
      <c r="L3" s="2"/>
      <c r="M3" s="3"/>
      <c r="N3" s="150"/>
      <c r="O3" s="150"/>
      <c r="P3" s="150"/>
      <c r="Q3" s="6"/>
    </row>
    <row r="4" spans="1:17" ht="6" customHeight="1">
      <c r="G4" s="7" t="s">
        <v>3</v>
      </c>
      <c r="H4" s="4"/>
      <c r="I4"/>
      <c r="J4" s="2"/>
      <c r="K4" s="2"/>
      <c r="L4" s="2"/>
      <c r="M4" s="3"/>
      <c r="N4" s="8"/>
      <c r="O4" s="8"/>
      <c r="P4" s="150"/>
      <c r="Q4" s="6"/>
    </row>
    <row r="5" spans="1:17" ht="0.75" hidden="1" customHeight="1">
      <c r="H5" s="9"/>
      <c r="I5"/>
      <c r="J5" s="2"/>
      <c r="K5" s="2"/>
      <c r="L5" s="2"/>
      <c r="M5" s="3"/>
      <c r="N5" s="150"/>
      <c r="O5" s="150"/>
      <c r="P5" s="150"/>
      <c r="Q5" s="6"/>
    </row>
    <row r="6" spans="1:17" ht="3.75" hidden="1" customHeight="1">
      <c r="H6" s="9"/>
      <c r="I6"/>
      <c r="J6" s="10"/>
      <c r="K6" s="2"/>
      <c r="L6" s="2"/>
      <c r="M6" s="3"/>
      <c r="N6" s="150"/>
      <c r="O6" s="150"/>
      <c r="P6" s="150"/>
    </row>
    <row r="7" spans="1:17" ht="6.75" customHeight="1">
      <c r="H7" s="9"/>
      <c r="I7"/>
      <c r="K7" s="150"/>
      <c r="L7" s="150"/>
      <c r="M7" s="3"/>
      <c r="N7" s="150"/>
      <c r="O7" s="150"/>
      <c r="P7" s="150"/>
      <c r="Q7" s="12"/>
    </row>
    <row r="8" spans="1:17" ht="30.75" customHeight="1">
      <c r="A8" s="365" t="s">
        <v>4</v>
      </c>
      <c r="B8" s="365"/>
      <c r="C8" s="365"/>
      <c r="D8" s="365"/>
      <c r="E8" s="365"/>
      <c r="F8" s="365"/>
      <c r="G8" s="365"/>
      <c r="H8" s="365"/>
      <c r="I8" s="365"/>
      <c r="J8" s="365"/>
      <c r="K8" s="365"/>
      <c r="L8" s="365"/>
      <c r="M8" s="11"/>
      <c r="N8" s="11"/>
      <c r="O8" s="11"/>
      <c r="P8" s="11"/>
      <c r="Q8" s="11"/>
    </row>
    <row r="9" spans="1:17" ht="3.75" customHeight="1">
      <c r="G9" s="11"/>
      <c r="H9" s="12"/>
      <c r="I9" s="12"/>
      <c r="J9" s="13"/>
      <c r="K9" s="13"/>
      <c r="L9" s="14"/>
      <c r="M9" s="3"/>
    </row>
    <row r="10" spans="1:17" ht="18" customHeight="1">
      <c r="A10" s="349" t="s">
        <v>5</v>
      </c>
      <c r="B10" s="349"/>
      <c r="C10" s="349"/>
      <c r="D10" s="349"/>
      <c r="E10" s="349"/>
      <c r="F10" s="349"/>
      <c r="G10" s="349"/>
      <c r="H10" s="349"/>
      <c r="I10" s="349"/>
      <c r="J10" s="349"/>
      <c r="K10" s="349"/>
      <c r="L10" s="349"/>
      <c r="M10" s="3"/>
    </row>
    <row r="11" spans="1:17" ht="13.5" customHeight="1">
      <c r="A11" s="353" t="s">
        <v>6</v>
      </c>
      <c r="B11" s="354"/>
      <c r="C11" s="354"/>
      <c r="D11" s="354"/>
      <c r="E11" s="354"/>
      <c r="F11" s="354"/>
      <c r="G11" s="354"/>
      <c r="H11" s="354"/>
      <c r="I11" s="354"/>
      <c r="J11" s="354"/>
      <c r="K11" s="354"/>
      <c r="L11" s="354"/>
      <c r="M11" s="3"/>
    </row>
    <row r="12" spans="1:17" ht="7.5" customHeight="1">
      <c r="A12" s="146"/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3"/>
    </row>
    <row r="13" spans="1:17" ht="14.25" customHeight="1">
      <c r="A13" s="146"/>
      <c r="B13" s="147"/>
      <c r="C13" s="147"/>
      <c r="D13" s="147"/>
      <c r="E13" s="147"/>
      <c r="F13" s="147"/>
      <c r="G13" s="355" t="s">
        <v>7</v>
      </c>
      <c r="H13" s="355"/>
      <c r="I13" s="355"/>
      <c r="J13" s="355"/>
      <c r="K13" s="355"/>
      <c r="L13" s="147"/>
      <c r="M13" s="3"/>
    </row>
    <row r="14" spans="1:17" ht="16.5" customHeight="1">
      <c r="A14" s="356" t="s">
        <v>8</v>
      </c>
      <c r="B14" s="356"/>
      <c r="C14" s="356"/>
      <c r="D14" s="356"/>
      <c r="E14" s="356"/>
      <c r="F14" s="356"/>
      <c r="G14" s="356"/>
      <c r="H14" s="356"/>
      <c r="I14" s="356"/>
      <c r="J14" s="356"/>
      <c r="K14" s="356"/>
      <c r="L14" s="356"/>
      <c r="M14" s="3"/>
      <c r="P14" s="23" t="s">
        <v>9</v>
      </c>
    </row>
    <row r="15" spans="1:17" ht="15.75" customHeight="1">
      <c r="G15" s="347" t="s">
        <v>10</v>
      </c>
      <c r="H15" s="347"/>
      <c r="I15" s="347"/>
      <c r="J15" s="347"/>
      <c r="K15" s="347"/>
      <c r="M15" s="3"/>
    </row>
    <row r="16" spans="1:17" ht="12" customHeight="1">
      <c r="G16" s="357" t="s">
        <v>11</v>
      </c>
      <c r="H16" s="357"/>
      <c r="I16" s="357"/>
      <c r="J16" s="357"/>
      <c r="K16" s="357"/>
    </row>
    <row r="17" spans="1:13" ht="12" customHeight="1">
      <c r="B17" s="356" t="s">
        <v>12</v>
      </c>
      <c r="C17" s="356"/>
      <c r="D17" s="356"/>
      <c r="E17" s="356"/>
      <c r="F17" s="356"/>
      <c r="G17" s="356"/>
      <c r="H17" s="356"/>
      <c r="I17" s="356"/>
      <c r="J17" s="356"/>
      <c r="K17" s="356"/>
      <c r="L17" s="356"/>
    </row>
    <row r="18" spans="1:13" ht="6.75" customHeight="1"/>
    <row r="19" spans="1:13" ht="12.75" customHeight="1">
      <c r="G19" s="347" t="s">
        <v>13</v>
      </c>
      <c r="H19" s="347"/>
      <c r="I19" s="347"/>
      <c r="J19" s="347"/>
      <c r="K19" s="347"/>
    </row>
    <row r="20" spans="1:13" ht="11.25" customHeight="1">
      <c r="G20" s="358" t="s">
        <v>14</v>
      </c>
      <c r="H20" s="358"/>
      <c r="I20" s="358"/>
      <c r="J20" s="358"/>
      <c r="K20" s="358"/>
    </row>
    <row r="21" spans="1:13" ht="3" customHeight="1">
      <c r="G21" s="150"/>
      <c r="H21" s="150"/>
      <c r="I21" s="150"/>
      <c r="J21" s="150"/>
      <c r="K21" s="150"/>
    </row>
    <row r="22" spans="1:13" hidden="1">
      <c r="B22"/>
      <c r="C22"/>
      <c r="D22"/>
      <c r="E22" s="359"/>
      <c r="F22" s="359"/>
      <c r="G22" s="359"/>
      <c r="H22" s="359"/>
      <c r="I22" s="359"/>
      <c r="J22" s="359"/>
      <c r="K22" s="359"/>
      <c r="L22"/>
    </row>
    <row r="23" spans="1:13" ht="12" customHeight="1">
      <c r="A23" s="360" t="s">
        <v>15</v>
      </c>
      <c r="B23" s="360"/>
      <c r="C23" s="360"/>
      <c r="D23" s="360"/>
      <c r="E23" s="360"/>
      <c r="F23" s="360"/>
      <c r="G23" s="360"/>
      <c r="H23" s="360"/>
      <c r="I23" s="360"/>
      <c r="J23" s="360"/>
      <c r="K23" s="360"/>
      <c r="L23" s="360"/>
      <c r="M23" s="15"/>
    </row>
    <row r="24" spans="1:13" ht="12" customHeight="1">
      <c r="F24" s="23"/>
      <c r="J24" s="16"/>
      <c r="K24" s="14"/>
      <c r="L24" s="17" t="s">
        <v>16</v>
      </c>
      <c r="M24" s="15"/>
    </row>
    <row r="25" spans="1:13" ht="11.25" customHeight="1">
      <c r="F25" s="23"/>
      <c r="J25" s="18" t="s">
        <v>17</v>
      </c>
      <c r="K25" s="19"/>
      <c r="L25" s="22"/>
      <c r="M25" s="15"/>
    </row>
    <row r="26" spans="1:13" ht="12" customHeight="1">
      <c r="E26" s="150"/>
      <c r="F26" s="149"/>
      <c r="I26" s="20"/>
      <c r="J26" s="20"/>
      <c r="K26" s="21" t="s">
        <v>18</v>
      </c>
      <c r="L26" s="22"/>
      <c r="M26" s="15"/>
    </row>
    <row r="27" spans="1:13" ht="12.75" customHeight="1">
      <c r="A27" s="323"/>
      <c r="B27" s="323"/>
      <c r="C27" s="323"/>
      <c r="D27" s="323"/>
      <c r="E27" s="323"/>
      <c r="F27" s="323"/>
      <c r="G27" s="323"/>
      <c r="H27" s="323"/>
      <c r="I27" s="323"/>
      <c r="K27" s="21" t="s">
        <v>19</v>
      </c>
      <c r="L27" s="24" t="s">
        <v>20</v>
      </c>
      <c r="M27" s="15"/>
    </row>
    <row r="28" spans="1:13" ht="12" customHeight="1">
      <c r="A28" s="323" t="s">
        <v>9</v>
      </c>
      <c r="B28" s="323"/>
      <c r="C28" s="323"/>
      <c r="D28" s="323"/>
      <c r="E28" s="323"/>
      <c r="F28" s="323"/>
      <c r="G28" s="323"/>
      <c r="H28" s="323"/>
      <c r="I28" s="323"/>
      <c r="J28" s="145" t="s">
        <v>21</v>
      </c>
      <c r="K28" s="25"/>
      <c r="L28" s="22"/>
      <c r="M28" s="15"/>
    </row>
    <row r="29" spans="1:13" ht="12.75" customHeight="1">
      <c r="F29" s="23"/>
      <c r="G29" s="26" t="s">
        <v>22</v>
      </c>
      <c r="H29" s="97" t="s">
        <v>241</v>
      </c>
      <c r="I29" s="98"/>
      <c r="J29" s="27"/>
      <c r="K29" s="22"/>
      <c r="L29" s="22"/>
      <c r="M29" s="15"/>
    </row>
    <row r="30" spans="1:13" ht="13.5" customHeight="1">
      <c r="F30" s="23"/>
      <c r="G30" s="352" t="s">
        <v>23</v>
      </c>
      <c r="H30" s="352"/>
      <c r="I30" s="140"/>
      <c r="J30" s="141"/>
      <c r="K30" s="142"/>
      <c r="L30" s="142"/>
      <c r="M30" s="15"/>
    </row>
    <row r="31" spans="1:13" ht="14.25" customHeight="1">
      <c r="A31" s="28" t="s">
        <v>242</v>
      </c>
      <c r="B31" s="28"/>
      <c r="C31" s="28"/>
      <c r="D31" s="28"/>
      <c r="E31" s="28"/>
      <c r="F31" s="29"/>
      <c r="G31" s="30"/>
      <c r="I31" s="30"/>
      <c r="J31" s="30"/>
      <c r="K31" s="31"/>
      <c r="L31" s="32" t="s">
        <v>24</v>
      </c>
      <c r="M31" s="33"/>
    </row>
    <row r="32" spans="1:13" ht="24" customHeight="1">
      <c r="A32" s="331" t="s">
        <v>25</v>
      </c>
      <c r="B32" s="332"/>
      <c r="C32" s="332"/>
      <c r="D32" s="332"/>
      <c r="E32" s="332"/>
      <c r="F32" s="332"/>
      <c r="G32" s="335" t="s">
        <v>26</v>
      </c>
      <c r="H32" s="337" t="s">
        <v>27</v>
      </c>
      <c r="I32" s="339" t="s">
        <v>28</v>
      </c>
      <c r="J32" s="340"/>
      <c r="K32" s="341" t="s">
        <v>29</v>
      </c>
      <c r="L32" s="343" t="s">
        <v>30</v>
      </c>
      <c r="M32" s="33"/>
    </row>
    <row r="33" spans="1:18" ht="46.5" customHeight="1">
      <c r="A33" s="333"/>
      <c r="B33" s="334"/>
      <c r="C33" s="334"/>
      <c r="D33" s="334"/>
      <c r="E33" s="334"/>
      <c r="F33" s="334"/>
      <c r="G33" s="336"/>
      <c r="H33" s="338"/>
      <c r="I33" s="34" t="s">
        <v>31</v>
      </c>
      <c r="J33" s="35" t="s">
        <v>32</v>
      </c>
      <c r="K33" s="342"/>
      <c r="L33" s="344"/>
    </row>
    <row r="34" spans="1:18" ht="11.25" customHeight="1">
      <c r="A34" s="324" t="s">
        <v>33</v>
      </c>
      <c r="B34" s="325"/>
      <c r="C34" s="325"/>
      <c r="D34" s="325"/>
      <c r="E34" s="325"/>
      <c r="F34" s="326"/>
      <c r="G34" s="36">
        <v>2</v>
      </c>
      <c r="H34" s="37">
        <v>3</v>
      </c>
      <c r="I34" s="38" t="s">
        <v>34</v>
      </c>
      <c r="J34" s="39" t="s">
        <v>35</v>
      </c>
      <c r="K34" s="40">
        <v>6</v>
      </c>
      <c r="L34" s="40">
        <v>7</v>
      </c>
    </row>
    <row r="35" spans="1:18" s="46" customFormat="1" ht="14.25" customHeight="1">
      <c r="A35" s="41">
        <v>2</v>
      </c>
      <c r="B35" s="41"/>
      <c r="C35" s="42"/>
      <c r="D35" s="43"/>
      <c r="E35" s="41"/>
      <c r="F35" s="44"/>
      <c r="G35" s="43" t="s">
        <v>36</v>
      </c>
      <c r="H35" s="45">
        <v>1</v>
      </c>
      <c r="I35" s="109">
        <f>SUM(I36+I47+I67+I88+I95+I115+I141+I160+I170)</f>
        <v>137300</v>
      </c>
      <c r="J35" s="109">
        <f>SUM(J36+J47+J67+J88+J95+J115+J141+J160+J170)</f>
        <v>35300</v>
      </c>
      <c r="K35" s="110">
        <f>SUM(K36+K47+K67+K88+K95+K115+K141+K160+K170)</f>
        <v>26000</v>
      </c>
      <c r="L35" s="109">
        <f>SUM(L36+L47+L67+L88+L95+L115+L141+L160+L170)</f>
        <v>26000</v>
      </c>
    </row>
    <row r="36" spans="1:18" ht="25.5" customHeight="1">
      <c r="A36" s="41">
        <v>2</v>
      </c>
      <c r="B36" s="47">
        <v>1</v>
      </c>
      <c r="C36" s="48"/>
      <c r="D36" s="56"/>
      <c r="E36" s="49"/>
      <c r="F36" s="50"/>
      <c r="G36" s="51" t="s">
        <v>37</v>
      </c>
      <c r="H36" s="45">
        <v>2</v>
      </c>
      <c r="I36" s="109">
        <f>SUM(I37+I43)</f>
        <v>18600</v>
      </c>
      <c r="J36" s="109">
        <f>SUM(J37+J43)</f>
        <v>4100</v>
      </c>
      <c r="K36" s="122">
        <f>SUM(K37+K43)</f>
        <v>4021.75</v>
      </c>
      <c r="L36" s="114">
        <f>SUM(L37+L43)</f>
        <v>4021.75</v>
      </c>
      <c r="M36"/>
    </row>
    <row r="37" spans="1:18" ht="14.25" customHeight="1">
      <c r="A37" s="60">
        <v>2</v>
      </c>
      <c r="B37" s="60">
        <v>1</v>
      </c>
      <c r="C37" s="61">
        <v>1</v>
      </c>
      <c r="D37" s="52"/>
      <c r="E37" s="60"/>
      <c r="F37" s="62"/>
      <c r="G37" s="52" t="s">
        <v>38</v>
      </c>
      <c r="H37" s="45">
        <v>3</v>
      </c>
      <c r="I37" s="109">
        <f>SUM(I38)</f>
        <v>18300</v>
      </c>
      <c r="J37" s="109">
        <f>SUM(J38)</f>
        <v>4000</v>
      </c>
      <c r="K37" s="110">
        <f>SUM(K38)</f>
        <v>3969.25</v>
      </c>
      <c r="L37" s="109">
        <f>SUM(L38)</f>
        <v>3969.25</v>
      </c>
      <c r="M37"/>
      <c r="Q37"/>
    </row>
    <row r="38" spans="1:18" ht="13.5" customHeight="1">
      <c r="A38" s="59">
        <v>2</v>
      </c>
      <c r="B38" s="60">
        <v>1</v>
      </c>
      <c r="C38" s="61">
        <v>1</v>
      </c>
      <c r="D38" s="52">
        <v>1</v>
      </c>
      <c r="E38" s="60"/>
      <c r="F38" s="62"/>
      <c r="G38" s="52" t="s">
        <v>38</v>
      </c>
      <c r="H38" s="45">
        <v>4</v>
      </c>
      <c r="I38" s="109">
        <f>SUM(I39+I41)</f>
        <v>18300</v>
      </c>
      <c r="J38" s="109">
        <f t="shared" ref="J38:L39" si="0">SUM(J39)</f>
        <v>4000</v>
      </c>
      <c r="K38" s="109">
        <f t="shared" si="0"/>
        <v>3969.25</v>
      </c>
      <c r="L38" s="109">
        <f t="shared" si="0"/>
        <v>3969.25</v>
      </c>
      <c r="M38"/>
      <c r="Q38" s="53"/>
    </row>
    <row r="39" spans="1:18" ht="14.25" customHeight="1">
      <c r="A39" s="59">
        <v>2</v>
      </c>
      <c r="B39" s="60">
        <v>1</v>
      </c>
      <c r="C39" s="61">
        <v>1</v>
      </c>
      <c r="D39" s="52">
        <v>1</v>
      </c>
      <c r="E39" s="60">
        <v>1</v>
      </c>
      <c r="F39" s="62"/>
      <c r="G39" s="52" t="s">
        <v>39</v>
      </c>
      <c r="H39" s="45">
        <v>5</v>
      </c>
      <c r="I39" s="110">
        <f>SUM(I40)</f>
        <v>18300</v>
      </c>
      <c r="J39" s="110">
        <f t="shared" si="0"/>
        <v>4000</v>
      </c>
      <c r="K39" s="110">
        <f t="shared" si="0"/>
        <v>3969.25</v>
      </c>
      <c r="L39" s="110">
        <f t="shared" si="0"/>
        <v>3969.25</v>
      </c>
      <c r="M39"/>
      <c r="Q39" s="53"/>
    </row>
    <row r="40" spans="1:18" ht="14.25" customHeight="1">
      <c r="A40" s="59">
        <v>2</v>
      </c>
      <c r="B40" s="60">
        <v>1</v>
      </c>
      <c r="C40" s="61">
        <v>1</v>
      </c>
      <c r="D40" s="52">
        <v>1</v>
      </c>
      <c r="E40" s="60">
        <v>1</v>
      </c>
      <c r="F40" s="62">
        <v>1</v>
      </c>
      <c r="G40" s="52" t="s">
        <v>39</v>
      </c>
      <c r="H40" s="45">
        <v>6</v>
      </c>
      <c r="I40" s="111">
        <v>18300</v>
      </c>
      <c r="J40" s="112">
        <v>4000</v>
      </c>
      <c r="K40" s="112">
        <v>3969.25</v>
      </c>
      <c r="L40" s="112">
        <v>3969.25</v>
      </c>
      <c r="M40"/>
      <c r="Q40" s="53"/>
    </row>
    <row r="41" spans="1:18" ht="12.75" hidden="1" customHeight="1">
      <c r="A41" s="59">
        <v>2</v>
      </c>
      <c r="B41" s="60">
        <v>1</v>
      </c>
      <c r="C41" s="61">
        <v>1</v>
      </c>
      <c r="D41" s="52">
        <v>1</v>
      </c>
      <c r="E41" s="60">
        <v>2</v>
      </c>
      <c r="F41" s="62"/>
      <c r="G41" s="52" t="s">
        <v>40</v>
      </c>
      <c r="H41" s="45">
        <v>7</v>
      </c>
      <c r="I41" s="110">
        <f>I42</f>
        <v>0</v>
      </c>
      <c r="J41" s="110">
        <f>J42</f>
        <v>0</v>
      </c>
      <c r="K41" s="110">
        <f>K42</f>
        <v>0</v>
      </c>
      <c r="L41" s="110">
        <f>L42</f>
        <v>0</v>
      </c>
      <c r="M41"/>
      <c r="Q41" s="53"/>
    </row>
    <row r="42" spans="1:18" ht="12.75" hidden="1" customHeight="1">
      <c r="A42" s="59">
        <v>2</v>
      </c>
      <c r="B42" s="60">
        <v>1</v>
      </c>
      <c r="C42" s="61">
        <v>1</v>
      </c>
      <c r="D42" s="52">
        <v>1</v>
      </c>
      <c r="E42" s="60">
        <v>2</v>
      </c>
      <c r="F42" s="62">
        <v>1</v>
      </c>
      <c r="G42" s="52" t="s">
        <v>40</v>
      </c>
      <c r="H42" s="45">
        <v>8</v>
      </c>
      <c r="I42" s="112">
        <v>0</v>
      </c>
      <c r="J42" s="113">
        <v>0</v>
      </c>
      <c r="K42" s="112">
        <v>0</v>
      </c>
      <c r="L42" s="113">
        <v>0</v>
      </c>
      <c r="M42"/>
      <c r="Q42" s="53"/>
    </row>
    <row r="43" spans="1:18" ht="13.5" customHeight="1">
      <c r="A43" s="59">
        <v>2</v>
      </c>
      <c r="B43" s="60">
        <v>1</v>
      </c>
      <c r="C43" s="61">
        <v>2</v>
      </c>
      <c r="D43" s="52"/>
      <c r="E43" s="60"/>
      <c r="F43" s="62"/>
      <c r="G43" s="52" t="s">
        <v>41</v>
      </c>
      <c r="H43" s="45">
        <v>9</v>
      </c>
      <c r="I43" s="110">
        <f t="shared" ref="I43:L45" si="1">I44</f>
        <v>300</v>
      </c>
      <c r="J43" s="109">
        <f t="shared" si="1"/>
        <v>100</v>
      </c>
      <c r="K43" s="110">
        <f t="shared" si="1"/>
        <v>52.5</v>
      </c>
      <c r="L43" s="109">
        <f t="shared" si="1"/>
        <v>52.5</v>
      </c>
      <c r="M43"/>
      <c r="Q43" s="53"/>
    </row>
    <row r="44" spans="1:18">
      <c r="A44" s="59">
        <v>2</v>
      </c>
      <c r="B44" s="60">
        <v>1</v>
      </c>
      <c r="C44" s="61">
        <v>2</v>
      </c>
      <c r="D44" s="52">
        <v>1</v>
      </c>
      <c r="E44" s="60"/>
      <c r="F44" s="62"/>
      <c r="G44" s="52" t="s">
        <v>41</v>
      </c>
      <c r="H44" s="45">
        <v>10</v>
      </c>
      <c r="I44" s="110">
        <f t="shared" si="1"/>
        <v>300</v>
      </c>
      <c r="J44" s="109">
        <f t="shared" si="1"/>
        <v>100</v>
      </c>
      <c r="K44" s="109">
        <f t="shared" si="1"/>
        <v>52.5</v>
      </c>
      <c r="L44" s="109">
        <f t="shared" si="1"/>
        <v>52.5</v>
      </c>
      <c r="Q44"/>
    </row>
    <row r="45" spans="1:18" ht="13.5" customHeight="1">
      <c r="A45" s="59">
        <v>2</v>
      </c>
      <c r="B45" s="60">
        <v>1</v>
      </c>
      <c r="C45" s="61">
        <v>2</v>
      </c>
      <c r="D45" s="52">
        <v>1</v>
      </c>
      <c r="E45" s="60">
        <v>1</v>
      </c>
      <c r="F45" s="62"/>
      <c r="G45" s="52" t="s">
        <v>41</v>
      </c>
      <c r="H45" s="45">
        <v>11</v>
      </c>
      <c r="I45" s="109">
        <f t="shared" si="1"/>
        <v>300</v>
      </c>
      <c r="J45" s="109">
        <f t="shared" si="1"/>
        <v>100</v>
      </c>
      <c r="K45" s="109">
        <f t="shared" si="1"/>
        <v>52.5</v>
      </c>
      <c r="L45" s="109">
        <f t="shared" si="1"/>
        <v>52.5</v>
      </c>
      <c r="M45"/>
      <c r="Q45" s="53"/>
    </row>
    <row r="46" spans="1:18" ht="14.25" customHeight="1">
      <c r="A46" s="59">
        <v>2</v>
      </c>
      <c r="B46" s="60">
        <v>1</v>
      </c>
      <c r="C46" s="61">
        <v>2</v>
      </c>
      <c r="D46" s="52">
        <v>1</v>
      </c>
      <c r="E46" s="60">
        <v>1</v>
      </c>
      <c r="F46" s="62">
        <v>1</v>
      </c>
      <c r="G46" s="52" t="s">
        <v>41</v>
      </c>
      <c r="H46" s="45">
        <v>12</v>
      </c>
      <c r="I46" s="113">
        <v>300</v>
      </c>
      <c r="J46" s="112">
        <v>100</v>
      </c>
      <c r="K46" s="112">
        <v>52.5</v>
      </c>
      <c r="L46" s="112">
        <v>52.5</v>
      </c>
      <c r="M46"/>
      <c r="Q46" s="53"/>
    </row>
    <row r="47" spans="1:18" ht="25.5" customHeight="1">
      <c r="A47" s="54">
        <v>2</v>
      </c>
      <c r="B47" s="55">
        <v>2</v>
      </c>
      <c r="C47" s="48"/>
      <c r="D47" s="56"/>
      <c r="E47" s="49"/>
      <c r="F47" s="50"/>
      <c r="G47" s="266" t="s">
        <v>42</v>
      </c>
      <c r="H47" s="45">
        <v>13</v>
      </c>
      <c r="I47" s="118">
        <f t="shared" ref="I47:L49" si="2">I48</f>
        <v>118700</v>
      </c>
      <c r="J47" s="120">
        <f t="shared" si="2"/>
        <v>31200</v>
      </c>
      <c r="K47" s="118">
        <f t="shared" si="2"/>
        <v>21978.25</v>
      </c>
      <c r="L47" s="118">
        <f t="shared" si="2"/>
        <v>21978.25</v>
      </c>
      <c r="M47"/>
    </row>
    <row r="48" spans="1:18" ht="16.5" customHeight="1">
      <c r="A48" s="59">
        <v>2</v>
      </c>
      <c r="B48" s="60">
        <v>2</v>
      </c>
      <c r="C48" s="61">
        <v>1</v>
      </c>
      <c r="D48" s="52"/>
      <c r="E48" s="60"/>
      <c r="F48" s="62"/>
      <c r="G48" s="56" t="s">
        <v>42</v>
      </c>
      <c r="H48" s="45">
        <v>14</v>
      </c>
      <c r="I48" s="109">
        <f t="shared" si="2"/>
        <v>118700</v>
      </c>
      <c r="J48" s="110">
        <f t="shared" si="2"/>
        <v>31200</v>
      </c>
      <c r="K48" s="109">
        <f t="shared" si="2"/>
        <v>21978.25</v>
      </c>
      <c r="L48" s="110">
        <f t="shared" si="2"/>
        <v>21978.25</v>
      </c>
      <c r="M48"/>
      <c r="Q48"/>
      <c r="R48" s="53"/>
    </row>
    <row r="49" spans="1:18" ht="15.75" customHeight="1">
      <c r="A49" s="59">
        <v>2</v>
      </c>
      <c r="B49" s="60">
        <v>2</v>
      </c>
      <c r="C49" s="61">
        <v>1</v>
      </c>
      <c r="D49" s="52">
        <v>1</v>
      </c>
      <c r="E49" s="60"/>
      <c r="F49" s="62"/>
      <c r="G49" s="56" t="s">
        <v>42</v>
      </c>
      <c r="H49" s="45">
        <v>15</v>
      </c>
      <c r="I49" s="109">
        <f t="shared" si="2"/>
        <v>118700</v>
      </c>
      <c r="J49" s="110">
        <f t="shared" si="2"/>
        <v>31200</v>
      </c>
      <c r="K49" s="114">
        <f t="shared" si="2"/>
        <v>21978.25</v>
      </c>
      <c r="L49" s="114">
        <f t="shared" si="2"/>
        <v>21978.25</v>
      </c>
      <c r="M49"/>
      <c r="Q49" s="53"/>
      <c r="R49"/>
    </row>
    <row r="50" spans="1:18" ht="15" customHeight="1">
      <c r="A50" s="73">
        <v>2</v>
      </c>
      <c r="B50" s="74">
        <v>2</v>
      </c>
      <c r="C50" s="75">
        <v>1</v>
      </c>
      <c r="D50" s="72">
        <v>1</v>
      </c>
      <c r="E50" s="74">
        <v>1</v>
      </c>
      <c r="F50" s="87"/>
      <c r="G50" s="56" t="s">
        <v>42</v>
      </c>
      <c r="H50" s="45">
        <v>16</v>
      </c>
      <c r="I50" s="115">
        <f>SUM(I51:I66)</f>
        <v>118700</v>
      </c>
      <c r="J50" s="115">
        <f>SUM(J51:J66)</f>
        <v>31200</v>
      </c>
      <c r="K50" s="116">
        <f>SUM(K51:K66)</f>
        <v>21978.25</v>
      </c>
      <c r="L50" s="116">
        <f>SUM(L51:L66)</f>
        <v>21978.25</v>
      </c>
      <c r="M50"/>
      <c r="Q50" s="53"/>
      <c r="R50"/>
    </row>
    <row r="51" spans="1:18" ht="15.75" customHeight="1">
      <c r="A51" s="59">
        <v>2</v>
      </c>
      <c r="B51" s="60">
        <v>2</v>
      </c>
      <c r="C51" s="61">
        <v>1</v>
      </c>
      <c r="D51" s="52">
        <v>1</v>
      </c>
      <c r="E51" s="60">
        <v>1</v>
      </c>
      <c r="F51" s="57">
        <v>1</v>
      </c>
      <c r="G51" s="52" t="s">
        <v>43</v>
      </c>
      <c r="H51" s="45">
        <v>17</v>
      </c>
      <c r="I51" s="112">
        <v>99500</v>
      </c>
      <c r="J51" s="112">
        <v>25000</v>
      </c>
      <c r="K51" s="112">
        <v>21978.25</v>
      </c>
      <c r="L51" s="112">
        <v>21978.25</v>
      </c>
      <c r="M51"/>
      <c r="Q51" s="53"/>
      <c r="R51"/>
    </row>
    <row r="52" spans="1:18" ht="26.25" hidden="1" customHeight="1">
      <c r="A52" s="59">
        <v>2</v>
      </c>
      <c r="B52" s="60">
        <v>2</v>
      </c>
      <c r="C52" s="61">
        <v>1</v>
      </c>
      <c r="D52" s="52">
        <v>1</v>
      </c>
      <c r="E52" s="60">
        <v>1</v>
      </c>
      <c r="F52" s="62">
        <v>2</v>
      </c>
      <c r="G52" s="52" t="s">
        <v>44</v>
      </c>
      <c r="H52" s="45">
        <v>18</v>
      </c>
      <c r="I52" s="112">
        <v>0</v>
      </c>
      <c r="J52" s="112">
        <v>0</v>
      </c>
      <c r="K52" s="112">
        <v>0</v>
      </c>
      <c r="L52" s="112">
        <v>0</v>
      </c>
      <c r="M52"/>
      <c r="Q52" s="53"/>
      <c r="R52"/>
    </row>
    <row r="53" spans="1:18" ht="26.25" hidden="1" customHeight="1">
      <c r="A53" s="59">
        <v>2</v>
      </c>
      <c r="B53" s="60">
        <v>2</v>
      </c>
      <c r="C53" s="61">
        <v>1</v>
      </c>
      <c r="D53" s="52">
        <v>1</v>
      </c>
      <c r="E53" s="60">
        <v>1</v>
      </c>
      <c r="F53" s="62">
        <v>5</v>
      </c>
      <c r="G53" s="52" t="s">
        <v>45</v>
      </c>
      <c r="H53" s="45">
        <v>19</v>
      </c>
      <c r="I53" s="112">
        <v>0</v>
      </c>
      <c r="J53" s="112">
        <v>0</v>
      </c>
      <c r="K53" s="112">
        <v>0</v>
      </c>
      <c r="L53" s="112">
        <v>0</v>
      </c>
      <c r="M53"/>
      <c r="Q53" s="53"/>
      <c r="R53"/>
    </row>
    <row r="54" spans="1:18" ht="27" hidden="1" customHeight="1">
      <c r="A54" s="59">
        <v>2</v>
      </c>
      <c r="B54" s="60">
        <v>2</v>
      </c>
      <c r="C54" s="61">
        <v>1</v>
      </c>
      <c r="D54" s="52">
        <v>1</v>
      </c>
      <c r="E54" s="60">
        <v>1</v>
      </c>
      <c r="F54" s="62">
        <v>6</v>
      </c>
      <c r="G54" s="52" t="s">
        <v>46</v>
      </c>
      <c r="H54" s="45">
        <v>20</v>
      </c>
      <c r="I54" s="112">
        <v>0</v>
      </c>
      <c r="J54" s="112">
        <v>0</v>
      </c>
      <c r="K54" s="112">
        <v>0</v>
      </c>
      <c r="L54" s="112">
        <v>0</v>
      </c>
      <c r="M54"/>
      <c r="Q54" s="53"/>
      <c r="R54"/>
    </row>
    <row r="55" spans="1:18" ht="26.25" hidden="1" customHeight="1">
      <c r="A55" s="67">
        <v>2</v>
      </c>
      <c r="B55" s="49">
        <v>2</v>
      </c>
      <c r="C55" s="48">
        <v>1</v>
      </c>
      <c r="D55" s="56">
        <v>1</v>
      </c>
      <c r="E55" s="49">
        <v>1</v>
      </c>
      <c r="F55" s="50">
        <v>7</v>
      </c>
      <c r="G55" s="56" t="s">
        <v>47</v>
      </c>
      <c r="H55" s="45">
        <v>21</v>
      </c>
      <c r="I55" s="112">
        <v>0</v>
      </c>
      <c r="J55" s="112">
        <v>0</v>
      </c>
      <c r="K55" s="112">
        <v>0</v>
      </c>
      <c r="L55" s="112">
        <v>0</v>
      </c>
      <c r="M55"/>
      <c r="Q55" s="53"/>
      <c r="R55"/>
    </row>
    <row r="56" spans="1:18" ht="12" hidden="1" customHeight="1">
      <c r="A56" s="59">
        <v>2</v>
      </c>
      <c r="B56" s="60">
        <v>2</v>
      </c>
      <c r="C56" s="61">
        <v>1</v>
      </c>
      <c r="D56" s="52">
        <v>1</v>
      </c>
      <c r="E56" s="60">
        <v>1</v>
      </c>
      <c r="F56" s="62">
        <v>11</v>
      </c>
      <c r="G56" s="52" t="s">
        <v>48</v>
      </c>
      <c r="H56" s="45">
        <v>22</v>
      </c>
      <c r="I56" s="113">
        <v>0</v>
      </c>
      <c r="J56" s="112">
        <v>0</v>
      </c>
      <c r="K56" s="112">
        <v>0</v>
      </c>
      <c r="L56" s="112">
        <v>0</v>
      </c>
      <c r="M56"/>
      <c r="Q56" s="53"/>
      <c r="R56"/>
    </row>
    <row r="57" spans="1:18" ht="15.75" hidden="1" customHeight="1">
      <c r="A57" s="73">
        <v>2</v>
      </c>
      <c r="B57" s="84">
        <v>2</v>
      </c>
      <c r="C57" s="85">
        <v>1</v>
      </c>
      <c r="D57" s="85">
        <v>1</v>
      </c>
      <c r="E57" s="85">
        <v>1</v>
      </c>
      <c r="F57" s="86">
        <v>12</v>
      </c>
      <c r="G57" s="78" t="s">
        <v>49</v>
      </c>
      <c r="H57" s="45">
        <v>23</v>
      </c>
      <c r="I57" s="117">
        <v>0</v>
      </c>
      <c r="J57" s="112">
        <v>0</v>
      </c>
      <c r="K57" s="112">
        <v>0</v>
      </c>
      <c r="L57" s="112">
        <v>0</v>
      </c>
      <c r="M57"/>
      <c r="Q57" s="53"/>
      <c r="R57"/>
    </row>
    <row r="58" spans="1:18" ht="25.5" hidden="1" customHeight="1">
      <c r="A58" s="59">
        <v>2</v>
      </c>
      <c r="B58" s="60">
        <v>2</v>
      </c>
      <c r="C58" s="61">
        <v>1</v>
      </c>
      <c r="D58" s="61">
        <v>1</v>
      </c>
      <c r="E58" s="61">
        <v>1</v>
      </c>
      <c r="F58" s="62">
        <v>14</v>
      </c>
      <c r="G58" s="58" t="s">
        <v>50</v>
      </c>
      <c r="H58" s="45">
        <v>24</v>
      </c>
      <c r="I58" s="113">
        <v>0</v>
      </c>
      <c r="J58" s="113">
        <v>0</v>
      </c>
      <c r="K58" s="113">
        <v>0</v>
      </c>
      <c r="L58" s="113">
        <v>0</v>
      </c>
      <c r="M58"/>
      <c r="Q58" s="53"/>
      <c r="R58"/>
    </row>
    <row r="59" spans="1:18" ht="27.75" customHeight="1">
      <c r="A59" s="59">
        <v>2</v>
      </c>
      <c r="B59" s="60">
        <v>2</v>
      </c>
      <c r="C59" s="61">
        <v>1</v>
      </c>
      <c r="D59" s="61">
        <v>1</v>
      </c>
      <c r="E59" s="61">
        <v>1</v>
      </c>
      <c r="F59" s="62">
        <v>15</v>
      </c>
      <c r="G59" s="52" t="s">
        <v>51</v>
      </c>
      <c r="H59" s="45">
        <v>25</v>
      </c>
      <c r="I59" s="113">
        <v>700</v>
      </c>
      <c r="J59" s="112">
        <v>200</v>
      </c>
      <c r="K59" s="112">
        <v>0</v>
      </c>
      <c r="L59" s="112">
        <v>0</v>
      </c>
      <c r="M59"/>
      <c r="Q59" s="53"/>
      <c r="R59"/>
    </row>
    <row r="60" spans="1:18" ht="15.75" hidden="1" customHeight="1">
      <c r="A60" s="59">
        <v>2</v>
      </c>
      <c r="B60" s="60">
        <v>2</v>
      </c>
      <c r="C60" s="61">
        <v>1</v>
      </c>
      <c r="D60" s="61">
        <v>1</v>
      </c>
      <c r="E60" s="61">
        <v>1</v>
      </c>
      <c r="F60" s="62">
        <v>16</v>
      </c>
      <c r="G60" s="52" t="s">
        <v>52</v>
      </c>
      <c r="H60" s="45">
        <v>26</v>
      </c>
      <c r="I60" s="113">
        <v>0</v>
      </c>
      <c r="J60" s="112">
        <v>0</v>
      </c>
      <c r="K60" s="112">
        <v>0</v>
      </c>
      <c r="L60" s="112">
        <v>0</v>
      </c>
      <c r="M60"/>
      <c r="Q60" s="53"/>
      <c r="R60"/>
    </row>
    <row r="61" spans="1:18" ht="27.75" hidden="1" customHeight="1">
      <c r="A61" s="59">
        <v>2</v>
      </c>
      <c r="B61" s="60">
        <v>2</v>
      </c>
      <c r="C61" s="61">
        <v>1</v>
      </c>
      <c r="D61" s="61">
        <v>1</v>
      </c>
      <c r="E61" s="61">
        <v>1</v>
      </c>
      <c r="F61" s="62">
        <v>17</v>
      </c>
      <c r="G61" s="52" t="s">
        <v>53</v>
      </c>
      <c r="H61" s="45">
        <v>27</v>
      </c>
      <c r="I61" s="113">
        <v>0</v>
      </c>
      <c r="J61" s="113">
        <v>0</v>
      </c>
      <c r="K61" s="113">
        <v>0</v>
      </c>
      <c r="L61" s="113">
        <v>0</v>
      </c>
      <c r="M61"/>
      <c r="Q61" s="53"/>
      <c r="R61"/>
    </row>
    <row r="62" spans="1:18" ht="14.25" hidden="1" customHeight="1">
      <c r="A62" s="59">
        <v>2</v>
      </c>
      <c r="B62" s="60">
        <v>2</v>
      </c>
      <c r="C62" s="61">
        <v>1</v>
      </c>
      <c r="D62" s="61">
        <v>1</v>
      </c>
      <c r="E62" s="61">
        <v>1</v>
      </c>
      <c r="F62" s="62">
        <v>20</v>
      </c>
      <c r="G62" s="52" t="s">
        <v>54</v>
      </c>
      <c r="H62" s="45">
        <v>28</v>
      </c>
      <c r="I62" s="113">
        <v>0</v>
      </c>
      <c r="J62" s="112">
        <v>0</v>
      </c>
      <c r="K62" s="112">
        <v>0</v>
      </c>
      <c r="L62" s="112">
        <v>0</v>
      </c>
      <c r="M62"/>
      <c r="Q62" s="53"/>
      <c r="R62"/>
    </row>
    <row r="63" spans="1:18" ht="27.75" hidden="1" customHeight="1">
      <c r="A63" s="59">
        <v>2</v>
      </c>
      <c r="B63" s="60">
        <v>2</v>
      </c>
      <c r="C63" s="61">
        <v>1</v>
      </c>
      <c r="D63" s="61">
        <v>1</v>
      </c>
      <c r="E63" s="61">
        <v>1</v>
      </c>
      <c r="F63" s="62">
        <v>21</v>
      </c>
      <c r="G63" s="52" t="s">
        <v>55</v>
      </c>
      <c r="H63" s="45">
        <v>29</v>
      </c>
      <c r="I63" s="113">
        <v>0</v>
      </c>
      <c r="J63" s="112">
        <v>0</v>
      </c>
      <c r="K63" s="112">
        <v>0</v>
      </c>
      <c r="L63" s="112">
        <v>0</v>
      </c>
      <c r="M63"/>
      <c r="Q63" s="53"/>
      <c r="R63"/>
    </row>
    <row r="64" spans="1:18" ht="12" hidden="1" customHeight="1">
      <c r="A64" s="59">
        <v>2</v>
      </c>
      <c r="B64" s="60">
        <v>2</v>
      </c>
      <c r="C64" s="61">
        <v>1</v>
      </c>
      <c r="D64" s="61">
        <v>1</v>
      </c>
      <c r="E64" s="61">
        <v>1</v>
      </c>
      <c r="F64" s="62">
        <v>22</v>
      </c>
      <c r="G64" s="52" t="s">
        <v>56</v>
      </c>
      <c r="H64" s="45">
        <v>30</v>
      </c>
      <c r="I64" s="113">
        <v>0</v>
      </c>
      <c r="J64" s="112">
        <v>0</v>
      </c>
      <c r="K64" s="112">
        <v>0</v>
      </c>
      <c r="L64" s="112">
        <v>0</v>
      </c>
      <c r="M64"/>
      <c r="Q64" s="53"/>
      <c r="R64"/>
    </row>
    <row r="65" spans="1:18" ht="12" hidden="1" customHeight="1">
      <c r="A65" s="59">
        <v>2</v>
      </c>
      <c r="B65" s="60">
        <v>2</v>
      </c>
      <c r="C65" s="61">
        <v>1</v>
      </c>
      <c r="D65" s="61">
        <v>1</v>
      </c>
      <c r="E65" s="61">
        <v>1</v>
      </c>
      <c r="F65" s="62">
        <v>23</v>
      </c>
      <c r="G65" s="52" t="s">
        <v>57</v>
      </c>
      <c r="H65" s="45">
        <v>31</v>
      </c>
      <c r="I65" s="113">
        <v>0</v>
      </c>
      <c r="J65" s="112">
        <v>0</v>
      </c>
      <c r="K65" s="112">
        <v>0</v>
      </c>
      <c r="L65" s="112">
        <v>0</v>
      </c>
      <c r="M65"/>
      <c r="Q65" s="53"/>
      <c r="R65"/>
    </row>
    <row r="66" spans="1:18" ht="15" customHeight="1">
      <c r="A66" s="59">
        <v>2</v>
      </c>
      <c r="B66" s="60">
        <v>2</v>
      </c>
      <c r="C66" s="61">
        <v>1</v>
      </c>
      <c r="D66" s="61">
        <v>1</v>
      </c>
      <c r="E66" s="61">
        <v>1</v>
      </c>
      <c r="F66" s="62">
        <v>30</v>
      </c>
      <c r="G66" s="52" t="s">
        <v>58</v>
      </c>
      <c r="H66" s="45">
        <v>32</v>
      </c>
      <c r="I66" s="113">
        <v>18500</v>
      </c>
      <c r="J66" s="112">
        <v>6000</v>
      </c>
      <c r="K66" s="112">
        <v>0</v>
      </c>
      <c r="L66" s="112">
        <v>0</v>
      </c>
      <c r="M66"/>
      <c r="Q66" s="53"/>
      <c r="R66"/>
    </row>
    <row r="67" spans="1:18" ht="14.25" hidden="1" customHeight="1">
      <c r="A67" s="63">
        <v>2</v>
      </c>
      <c r="B67" s="64">
        <v>3</v>
      </c>
      <c r="C67" s="47"/>
      <c r="D67" s="48"/>
      <c r="E67" s="48"/>
      <c r="F67" s="50"/>
      <c r="G67" s="65" t="s">
        <v>59</v>
      </c>
      <c r="H67" s="45">
        <v>33</v>
      </c>
      <c r="I67" s="118">
        <f>I68</f>
        <v>0</v>
      </c>
      <c r="J67" s="118">
        <f>J68</f>
        <v>0</v>
      </c>
      <c r="K67" s="118">
        <f>K68</f>
        <v>0</v>
      </c>
      <c r="L67" s="118">
        <f>L68</f>
        <v>0</v>
      </c>
      <c r="M67"/>
    </row>
    <row r="68" spans="1:18" ht="13.5" hidden="1" customHeight="1">
      <c r="A68" s="59">
        <v>2</v>
      </c>
      <c r="B68" s="60">
        <v>3</v>
      </c>
      <c r="C68" s="61">
        <v>1</v>
      </c>
      <c r="D68" s="61"/>
      <c r="E68" s="61"/>
      <c r="F68" s="62"/>
      <c r="G68" s="52" t="s">
        <v>60</v>
      </c>
      <c r="H68" s="45">
        <v>34</v>
      </c>
      <c r="I68" s="109">
        <f>SUM(I69+I74+I79)</f>
        <v>0</v>
      </c>
      <c r="J68" s="132">
        <f>SUM(J69+J74+J79)</f>
        <v>0</v>
      </c>
      <c r="K68" s="110">
        <f>SUM(K69+K74+K79)</f>
        <v>0</v>
      </c>
      <c r="L68" s="109">
        <f>SUM(L69+L74+L79)</f>
        <v>0</v>
      </c>
      <c r="M68"/>
      <c r="Q68"/>
      <c r="R68" s="53"/>
    </row>
    <row r="69" spans="1:18" ht="15" hidden="1" customHeight="1">
      <c r="A69" s="59">
        <v>2</v>
      </c>
      <c r="B69" s="60">
        <v>3</v>
      </c>
      <c r="C69" s="61">
        <v>1</v>
      </c>
      <c r="D69" s="61">
        <v>1</v>
      </c>
      <c r="E69" s="61"/>
      <c r="F69" s="62"/>
      <c r="G69" s="52" t="s">
        <v>61</v>
      </c>
      <c r="H69" s="45">
        <v>35</v>
      </c>
      <c r="I69" s="109">
        <f>I70</f>
        <v>0</v>
      </c>
      <c r="J69" s="132">
        <f>J70</f>
        <v>0</v>
      </c>
      <c r="K69" s="110">
        <f>K70</f>
        <v>0</v>
      </c>
      <c r="L69" s="109">
        <f>L70</f>
        <v>0</v>
      </c>
      <c r="M69"/>
      <c r="Q69" s="53"/>
      <c r="R69"/>
    </row>
    <row r="70" spans="1:18" ht="13.5" hidden="1" customHeight="1">
      <c r="A70" s="59">
        <v>2</v>
      </c>
      <c r="B70" s="60">
        <v>3</v>
      </c>
      <c r="C70" s="61">
        <v>1</v>
      </c>
      <c r="D70" s="61">
        <v>1</v>
      </c>
      <c r="E70" s="61">
        <v>1</v>
      </c>
      <c r="F70" s="62"/>
      <c r="G70" s="52" t="s">
        <v>61</v>
      </c>
      <c r="H70" s="45">
        <v>36</v>
      </c>
      <c r="I70" s="109">
        <f>SUM(I71:I73)</f>
        <v>0</v>
      </c>
      <c r="J70" s="132">
        <f>SUM(J71:J73)</f>
        <v>0</v>
      </c>
      <c r="K70" s="110">
        <f>SUM(K71:K73)</f>
        <v>0</v>
      </c>
      <c r="L70" s="109">
        <f>SUM(L71:L73)</f>
        <v>0</v>
      </c>
      <c r="M70"/>
      <c r="Q70" s="53"/>
      <c r="R70"/>
    </row>
    <row r="71" spans="1:18" s="66" customFormat="1" ht="25.5" hidden="1" customHeight="1">
      <c r="A71" s="59">
        <v>2</v>
      </c>
      <c r="B71" s="60">
        <v>3</v>
      </c>
      <c r="C71" s="61">
        <v>1</v>
      </c>
      <c r="D71" s="61">
        <v>1</v>
      </c>
      <c r="E71" s="61">
        <v>1</v>
      </c>
      <c r="F71" s="62">
        <v>1</v>
      </c>
      <c r="G71" s="52" t="s">
        <v>62</v>
      </c>
      <c r="H71" s="45">
        <v>37</v>
      </c>
      <c r="I71" s="113">
        <v>0</v>
      </c>
      <c r="J71" s="113">
        <v>0</v>
      </c>
      <c r="K71" s="113">
        <v>0</v>
      </c>
      <c r="L71" s="113">
        <v>0</v>
      </c>
      <c r="Q71" s="53"/>
      <c r="R71"/>
    </row>
    <row r="72" spans="1:18" ht="19.5" hidden="1" customHeight="1">
      <c r="A72" s="59">
        <v>2</v>
      </c>
      <c r="B72" s="49">
        <v>3</v>
      </c>
      <c r="C72" s="48">
        <v>1</v>
      </c>
      <c r="D72" s="48">
        <v>1</v>
      </c>
      <c r="E72" s="48">
        <v>1</v>
      </c>
      <c r="F72" s="50">
        <v>2</v>
      </c>
      <c r="G72" s="56" t="s">
        <v>63</v>
      </c>
      <c r="H72" s="45">
        <v>38</v>
      </c>
      <c r="I72" s="111">
        <v>0</v>
      </c>
      <c r="J72" s="111">
        <v>0</v>
      </c>
      <c r="K72" s="111">
        <v>0</v>
      </c>
      <c r="L72" s="111">
        <v>0</v>
      </c>
      <c r="M72"/>
      <c r="Q72" s="53"/>
      <c r="R72"/>
    </row>
    <row r="73" spans="1:18" ht="16.5" hidden="1" customHeight="1">
      <c r="A73" s="60">
        <v>2</v>
      </c>
      <c r="B73" s="61">
        <v>3</v>
      </c>
      <c r="C73" s="61">
        <v>1</v>
      </c>
      <c r="D73" s="61">
        <v>1</v>
      </c>
      <c r="E73" s="61">
        <v>1</v>
      </c>
      <c r="F73" s="62">
        <v>3</v>
      </c>
      <c r="G73" s="52" t="s">
        <v>64</v>
      </c>
      <c r="H73" s="45">
        <v>39</v>
      </c>
      <c r="I73" s="113">
        <v>0</v>
      </c>
      <c r="J73" s="113">
        <v>0</v>
      </c>
      <c r="K73" s="113">
        <v>0</v>
      </c>
      <c r="L73" s="113">
        <v>0</v>
      </c>
      <c r="M73"/>
      <c r="Q73" s="53"/>
      <c r="R73"/>
    </row>
    <row r="74" spans="1:18" ht="29.25" hidden="1" customHeight="1">
      <c r="A74" s="49">
        <v>2</v>
      </c>
      <c r="B74" s="48">
        <v>3</v>
      </c>
      <c r="C74" s="48">
        <v>1</v>
      </c>
      <c r="D74" s="48">
        <v>2</v>
      </c>
      <c r="E74" s="48"/>
      <c r="F74" s="50"/>
      <c r="G74" s="56" t="s">
        <v>65</v>
      </c>
      <c r="H74" s="45">
        <v>40</v>
      </c>
      <c r="I74" s="118">
        <f>I75</f>
        <v>0</v>
      </c>
      <c r="J74" s="119">
        <f>J75</f>
        <v>0</v>
      </c>
      <c r="K74" s="120">
        <f>K75</f>
        <v>0</v>
      </c>
      <c r="L74" s="120">
        <f>L75</f>
        <v>0</v>
      </c>
      <c r="M74"/>
      <c r="Q74" s="53"/>
      <c r="R74"/>
    </row>
    <row r="75" spans="1:18" ht="27" hidden="1" customHeight="1">
      <c r="A75" s="74">
        <v>2</v>
      </c>
      <c r="B75" s="75">
        <v>3</v>
      </c>
      <c r="C75" s="75">
        <v>1</v>
      </c>
      <c r="D75" s="75">
        <v>2</v>
      </c>
      <c r="E75" s="75">
        <v>1</v>
      </c>
      <c r="F75" s="87"/>
      <c r="G75" s="56" t="s">
        <v>65</v>
      </c>
      <c r="H75" s="45">
        <v>41</v>
      </c>
      <c r="I75" s="114">
        <f>SUM(I76:I78)</f>
        <v>0</v>
      </c>
      <c r="J75" s="121">
        <f>SUM(J76:J78)</f>
        <v>0</v>
      </c>
      <c r="K75" s="122">
        <f>SUM(K76:K78)</f>
        <v>0</v>
      </c>
      <c r="L75" s="110">
        <f>SUM(L76:L78)</f>
        <v>0</v>
      </c>
      <c r="M75"/>
      <c r="Q75" s="53"/>
      <c r="R75"/>
    </row>
    <row r="76" spans="1:18" s="66" customFormat="1" ht="27" hidden="1" customHeight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2">
        <v>1</v>
      </c>
      <c r="G76" s="59" t="s">
        <v>62</v>
      </c>
      <c r="H76" s="45">
        <v>42</v>
      </c>
      <c r="I76" s="113">
        <v>0</v>
      </c>
      <c r="J76" s="113">
        <v>0</v>
      </c>
      <c r="K76" s="113">
        <v>0</v>
      </c>
      <c r="L76" s="113">
        <v>0</v>
      </c>
      <c r="Q76" s="53"/>
      <c r="R76"/>
    </row>
    <row r="77" spans="1:18" ht="16.5" hidden="1" customHeight="1">
      <c r="A77" s="60">
        <v>2</v>
      </c>
      <c r="B77" s="61">
        <v>3</v>
      </c>
      <c r="C77" s="61">
        <v>1</v>
      </c>
      <c r="D77" s="61">
        <v>2</v>
      </c>
      <c r="E77" s="61">
        <v>1</v>
      </c>
      <c r="F77" s="62">
        <v>2</v>
      </c>
      <c r="G77" s="59" t="s">
        <v>63</v>
      </c>
      <c r="H77" s="45">
        <v>43</v>
      </c>
      <c r="I77" s="113">
        <v>0</v>
      </c>
      <c r="J77" s="113">
        <v>0</v>
      </c>
      <c r="K77" s="113">
        <v>0</v>
      </c>
      <c r="L77" s="113">
        <v>0</v>
      </c>
      <c r="M77"/>
      <c r="Q77" s="53"/>
      <c r="R77"/>
    </row>
    <row r="78" spans="1:18" ht="15" hidden="1" customHeight="1">
      <c r="A78" s="60">
        <v>2</v>
      </c>
      <c r="B78" s="61">
        <v>3</v>
      </c>
      <c r="C78" s="61">
        <v>1</v>
      </c>
      <c r="D78" s="61">
        <v>2</v>
      </c>
      <c r="E78" s="61">
        <v>1</v>
      </c>
      <c r="F78" s="62">
        <v>3</v>
      </c>
      <c r="G78" s="59" t="s">
        <v>64</v>
      </c>
      <c r="H78" s="45">
        <v>44</v>
      </c>
      <c r="I78" s="113">
        <v>0</v>
      </c>
      <c r="J78" s="113">
        <v>0</v>
      </c>
      <c r="K78" s="113">
        <v>0</v>
      </c>
      <c r="L78" s="113">
        <v>0</v>
      </c>
      <c r="M78"/>
      <c r="Q78" s="53"/>
      <c r="R78"/>
    </row>
    <row r="79" spans="1:18" ht="27.75" hidden="1" customHeight="1">
      <c r="A79" s="60">
        <v>2</v>
      </c>
      <c r="B79" s="61">
        <v>3</v>
      </c>
      <c r="C79" s="61">
        <v>1</v>
      </c>
      <c r="D79" s="61">
        <v>3</v>
      </c>
      <c r="E79" s="61"/>
      <c r="F79" s="62"/>
      <c r="G79" s="59" t="s">
        <v>66</v>
      </c>
      <c r="H79" s="45">
        <v>45</v>
      </c>
      <c r="I79" s="109">
        <f>I80</f>
        <v>0</v>
      </c>
      <c r="J79" s="132">
        <f>J80</f>
        <v>0</v>
      </c>
      <c r="K79" s="110">
        <f>K80</f>
        <v>0</v>
      </c>
      <c r="L79" s="110">
        <f>L80</f>
        <v>0</v>
      </c>
      <c r="M79"/>
      <c r="Q79" s="53"/>
      <c r="R79"/>
    </row>
    <row r="80" spans="1:18" ht="26.25" hidden="1" customHeight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2"/>
      <c r="G80" s="59" t="s">
        <v>67</v>
      </c>
      <c r="H80" s="45">
        <v>46</v>
      </c>
      <c r="I80" s="109">
        <f>SUM(I81:I83)</f>
        <v>0</v>
      </c>
      <c r="J80" s="132">
        <f>SUM(J81:J83)</f>
        <v>0</v>
      </c>
      <c r="K80" s="110">
        <f>SUM(K81:K83)</f>
        <v>0</v>
      </c>
      <c r="L80" s="110">
        <f>SUM(L81:L83)</f>
        <v>0</v>
      </c>
      <c r="M80"/>
      <c r="Q80" s="53"/>
      <c r="R80"/>
    </row>
    <row r="81" spans="1:18" ht="15" hidden="1" customHeight="1">
      <c r="A81" s="49">
        <v>2</v>
      </c>
      <c r="B81" s="48">
        <v>3</v>
      </c>
      <c r="C81" s="48">
        <v>1</v>
      </c>
      <c r="D81" s="48">
        <v>3</v>
      </c>
      <c r="E81" s="48">
        <v>1</v>
      </c>
      <c r="F81" s="50">
        <v>1</v>
      </c>
      <c r="G81" s="67" t="s">
        <v>68</v>
      </c>
      <c r="H81" s="45">
        <v>47</v>
      </c>
      <c r="I81" s="111">
        <v>0</v>
      </c>
      <c r="J81" s="111">
        <v>0</v>
      </c>
      <c r="K81" s="111">
        <v>0</v>
      </c>
      <c r="L81" s="111">
        <v>0</v>
      </c>
      <c r="M81"/>
      <c r="Q81" s="53"/>
      <c r="R81"/>
    </row>
    <row r="82" spans="1:18" ht="16.5" hidden="1" customHeight="1">
      <c r="A82" s="60">
        <v>2</v>
      </c>
      <c r="B82" s="61">
        <v>3</v>
      </c>
      <c r="C82" s="61">
        <v>1</v>
      </c>
      <c r="D82" s="61">
        <v>3</v>
      </c>
      <c r="E82" s="61">
        <v>1</v>
      </c>
      <c r="F82" s="62">
        <v>2</v>
      </c>
      <c r="G82" s="59" t="s">
        <v>69</v>
      </c>
      <c r="H82" s="45">
        <v>48</v>
      </c>
      <c r="I82" s="113">
        <v>0</v>
      </c>
      <c r="J82" s="113">
        <v>0</v>
      </c>
      <c r="K82" s="113">
        <v>0</v>
      </c>
      <c r="L82" s="113">
        <v>0</v>
      </c>
      <c r="M82"/>
      <c r="Q82" s="53"/>
      <c r="R82"/>
    </row>
    <row r="83" spans="1:18" ht="17.25" hidden="1" customHeight="1">
      <c r="A83" s="49">
        <v>2</v>
      </c>
      <c r="B83" s="48">
        <v>3</v>
      </c>
      <c r="C83" s="48">
        <v>1</v>
      </c>
      <c r="D83" s="48">
        <v>3</v>
      </c>
      <c r="E83" s="48">
        <v>1</v>
      </c>
      <c r="F83" s="50">
        <v>3</v>
      </c>
      <c r="G83" s="67" t="s">
        <v>70</v>
      </c>
      <c r="H83" s="45">
        <v>49</v>
      </c>
      <c r="I83" s="111">
        <v>0</v>
      </c>
      <c r="J83" s="111">
        <v>0</v>
      </c>
      <c r="K83" s="111">
        <v>0</v>
      </c>
      <c r="L83" s="111">
        <v>0</v>
      </c>
      <c r="M83"/>
      <c r="Q83" s="53"/>
      <c r="R83"/>
    </row>
    <row r="84" spans="1:18" ht="12.75" hidden="1" customHeight="1">
      <c r="A84" s="49">
        <v>2</v>
      </c>
      <c r="B84" s="48">
        <v>3</v>
      </c>
      <c r="C84" s="48">
        <v>2</v>
      </c>
      <c r="D84" s="48"/>
      <c r="E84" s="48"/>
      <c r="F84" s="50"/>
      <c r="G84" s="67" t="s">
        <v>71</v>
      </c>
      <c r="H84" s="45">
        <v>50</v>
      </c>
      <c r="I84" s="109">
        <f t="shared" ref="I84:L85" si="3">I85</f>
        <v>0</v>
      </c>
      <c r="J84" s="109">
        <f t="shared" si="3"/>
        <v>0</v>
      </c>
      <c r="K84" s="109">
        <f t="shared" si="3"/>
        <v>0</v>
      </c>
      <c r="L84" s="109">
        <f t="shared" si="3"/>
        <v>0</v>
      </c>
      <c r="M84"/>
    </row>
    <row r="85" spans="1:18" ht="12" hidden="1" customHeight="1">
      <c r="A85" s="49">
        <v>2</v>
      </c>
      <c r="B85" s="48">
        <v>3</v>
      </c>
      <c r="C85" s="48">
        <v>2</v>
      </c>
      <c r="D85" s="48">
        <v>1</v>
      </c>
      <c r="E85" s="48"/>
      <c r="F85" s="50"/>
      <c r="G85" s="67" t="s">
        <v>71</v>
      </c>
      <c r="H85" s="45">
        <v>51</v>
      </c>
      <c r="I85" s="109">
        <f t="shared" si="3"/>
        <v>0</v>
      </c>
      <c r="J85" s="109">
        <f t="shared" si="3"/>
        <v>0</v>
      </c>
      <c r="K85" s="109">
        <f t="shared" si="3"/>
        <v>0</v>
      </c>
      <c r="L85" s="109">
        <f t="shared" si="3"/>
        <v>0</v>
      </c>
      <c r="M85"/>
    </row>
    <row r="86" spans="1:18" ht="15.75" hidden="1" customHeight="1">
      <c r="A86" s="49">
        <v>2</v>
      </c>
      <c r="B86" s="48">
        <v>3</v>
      </c>
      <c r="C86" s="48">
        <v>2</v>
      </c>
      <c r="D86" s="48">
        <v>1</v>
      </c>
      <c r="E86" s="48">
        <v>1</v>
      </c>
      <c r="F86" s="50"/>
      <c r="G86" s="67" t="s">
        <v>71</v>
      </c>
      <c r="H86" s="45">
        <v>52</v>
      </c>
      <c r="I86" s="109">
        <f>SUM(I87)</f>
        <v>0</v>
      </c>
      <c r="J86" s="109">
        <f>SUM(J87)</f>
        <v>0</v>
      </c>
      <c r="K86" s="109">
        <f>SUM(K87)</f>
        <v>0</v>
      </c>
      <c r="L86" s="109">
        <f>SUM(L87)</f>
        <v>0</v>
      </c>
      <c r="M86"/>
    </row>
    <row r="87" spans="1:18" ht="13.5" hidden="1" customHeight="1">
      <c r="A87" s="49">
        <v>2</v>
      </c>
      <c r="B87" s="48">
        <v>3</v>
      </c>
      <c r="C87" s="48">
        <v>2</v>
      </c>
      <c r="D87" s="48">
        <v>1</v>
      </c>
      <c r="E87" s="48">
        <v>1</v>
      </c>
      <c r="F87" s="50">
        <v>1</v>
      </c>
      <c r="G87" s="67" t="s">
        <v>71</v>
      </c>
      <c r="H87" s="45">
        <v>53</v>
      </c>
      <c r="I87" s="113">
        <v>0</v>
      </c>
      <c r="J87" s="113">
        <v>0</v>
      </c>
      <c r="K87" s="113">
        <v>0</v>
      </c>
      <c r="L87" s="113">
        <v>0</v>
      </c>
      <c r="M87"/>
    </row>
    <row r="88" spans="1:18" ht="16.5" hidden="1" customHeight="1">
      <c r="A88" s="41">
        <v>2</v>
      </c>
      <c r="B88" s="42">
        <v>4</v>
      </c>
      <c r="C88" s="42"/>
      <c r="D88" s="42"/>
      <c r="E88" s="42"/>
      <c r="F88" s="44"/>
      <c r="G88" s="68" t="s">
        <v>72</v>
      </c>
      <c r="H88" s="45">
        <v>54</v>
      </c>
      <c r="I88" s="109">
        <f t="shared" ref="I88:L90" si="4">I89</f>
        <v>0</v>
      </c>
      <c r="J88" s="132">
        <f t="shared" si="4"/>
        <v>0</v>
      </c>
      <c r="K88" s="110">
        <f t="shared" si="4"/>
        <v>0</v>
      </c>
      <c r="L88" s="110">
        <f t="shared" si="4"/>
        <v>0</v>
      </c>
      <c r="M88"/>
    </row>
    <row r="89" spans="1:18" ht="15.75" hidden="1" customHeight="1">
      <c r="A89" s="60">
        <v>2</v>
      </c>
      <c r="B89" s="61">
        <v>4</v>
      </c>
      <c r="C89" s="61">
        <v>1</v>
      </c>
      <c r="D89" s="61"/>
      <c r="E89" s="61"/>
      <c r="F89" s="62"/>
      <c r="G89" s="59" t="s">
        <v>73</v>
      </c>
      <c r="H89" s="45">
        <v>55</v>
      </c>
      <c r="I89" s="109">
        <f t="shared" si="4"/>
        <v>0</v>
      </c>
      <c r="J89" s="132">
        <f t="shared" si="4"/>
        <v>0</v>
      </c>
      <c r="K89" s="110">
        <f t="shared" si="4"/>
        <v>0</v>
      </c>
      <c r="L89" s="110">
        <f t="shared" si="4"/>
        <v>0</v>
      </c>
      <c r="M89"/>
    </row>
    <row r="90" spans="1:18" ht="17.25" hidden="1" customHeight="1">
      <c r="A90" s="60">
        <v>2</v>
      </c>
      <c r="B90" s="61">
        <v>4</v>
      </c>
      <c r="C90" s="61">
        <v>1</v>
      </c>
      <c r="D90" s="61">
        <v>1</v>
      </c>
      <c r="E90" s="61"/>
      <c r="F90" s="62"/>
      <c r="G90" s="59" t="s">
        <v>73</v>
      </c>
      <c r="H90" s="45">
        <v>56</v>
      </c>
      <c r="I90" s="109">
        <f t="shared" si="4"/>
        <v>0</v>
      </c>
      <c r="J90" s="132">
        <f t="shared" si="4"/>
        <v>0</v>
      </c>
      <c r="K90" s="110">
        <f t="shared" si="4"/>
        <v>0</v>
      </c>
      <c r="L90" s="110">
        <f t="shared" si="4"/>
        <v>0</v>
      </c>
      <c r="M90"/>
    </row>
    <row r="91" spans="1:18" ht="18" hidden="1" customHeight="1">
      <c r="A91" s="60">
        <v>2</v>
      </c>
      <c r="B91" s="61">
        <v>4</v>
      </c>
      <c r="C91" s="61">
        <v>1</v>
      </c>
      <c r="D91" s="61">
        <v>1</v>
      </c>
      <c r="E91" s="61">
        <v>1</v>
      </c>
      <c r="F91" s="62"/>
      <c r="G91" s="59" t="s">
        <v>73</v>
      </c>
      <c r="H91" s="45">
        <v>57</v>
      </c>
      <c r="I91" s="109">
        <f>SUM(I92:I94)</f>
        <v>0</v>
      </c>
      <c r="J91" s="132">
        <f>SUM(J92:J94)</f>
        <v>0</v>
      </c>
      <c r="K91" s="110">
        <f>SUM(K92:K94)</f>
        <v>0</v>
      </c>
      <c r="L91" s="110">
        <f>SUM(L92:L94)</f>
        <v>0</v>
      </c>
      <c r="M91"/>
    </row>
    <row r="92" spans="1:18" ht="14.25" hidden="1" customHeight="1">
      <c r="A92" s="60">
        <v>2</v>
      </c>
      <c r="B92" s="61">
        <v>4</v>
      </c>
      <c r="C92" s="61">
        <v>1</v>
      </c>
      <c r="D92" s="61">
        <v>1</v>
      </c>
      <c r="E92" s="61">
        <v>1</v>
      </c>
      <c r="F92" s="62">
        <v>1</v>
      </c>
      <c r="G92" s="59" t="s">
        <v>74</v>
      </c>
      <c r="H92" s="45">
        <v>58</v>
      </c>
      <c r="I92" s="113">
        <v>0</v>
      </c>
      <c r="J92" s="113">
        <v>0</v>
      </c>
      <c r="K92" s="113">
        <v>0</v>
      </c>
      <c r="L92" s="113">
        <v>0</v>
      </c>
      <c r="M92"/>
    </row>
    <row r="93" spans="1:18" ht="13.5" hidden="1" customHeight="1">
      <c r="A93" s="60">
        <v>2</v>
      </c>
      <c r="B93" s="60">
        <v>4</v>
      </c>
      <c r="C93" s="60">
        <v>1</v>
      </c>
      <c r="D93" s="61">
        <v>1</v>
      </c>
      <c r="E93" s="61">
        <v>1</v>
      </c>
      <c r="F93" s="69">
        <v>2</v>
      </c>
      <c r="G93" s="52" t="s">
        <v>75</v>
      </c>
      <c r="H93" s="45">
        <v>59</v>
      </c>
      <c r="I93" s="113">
        <v>0</v>
      </c>
      <c r="J93" s="113">
        <v>0</v>
      </c>
      <c r="K93" s="113">
        <v>0</v>
      </c>
      <c r="L93" s="113">
        <v>0</v>
      </c>
      <c r="M93"/>
    </row>
    <row r="94" spans="1:18" hidden="1">
      <c r="A94" s="60">
        <v>2</v>
      </c>
      <c r="B94" s="61">
        <v>4</v>
      </c>
      <c r="C94" s="60">
        <v>1</v>
      </c>
      <c r="D94" s="61">
        <v>1</v>
      </c>
      <c r="E94" s="61">
        <v>1</v>
      </c>
      <c r="F94" s="69">
        <v>3</v>
      </c>
      <c r="G94" s="52" t="s">
        <v>76</v>
      </c>
      <c r="H94" s="45">
        <v>60</v>
      </c>
      <c r="I94" s="113">
        <v>0</v>
      </c>
      <c r="J94" s="113">
        <v>0</v>
      </c>
      <c r="K94" s="113">
        <v>0</v>
      </c>
      <c r="L94" s="113">
        <v>0</v>
      </c>
    </row>
    <row r="95" spans="1:18" hidden="1">
      <c r="A95" s="41">
        <v>2</v>
      </c>
      <c r="B95" s="42">
        <v>5</v>
      </c>
      <c r="C95" s="41"/>
      <c r="D95" s="42"/>
      <c r="E95" s="42"/>
      <c r="F95" s="70"/>
      <c r="G95" s="43" t="s">
        <v>77</v>
      </c>
      <c r="H95" s="45">
        <v>61</v>
      </c>
      <c r="I95" s="109">
        <f>SUM(I96+I101+I106)</f>
        <v>0</v>
      </c>
      <c r="J95" s="132">
        <f>SUM(J96+J101+J106)</f>
        <v>0</v>
      </c>
      <c r="K95" s="110">
        <f>SUM(K96+K101+K106)</f>
        <v>0</v>
      </c>
      <c r="L95" s="110">
        <f>SUM(L96+L101+L106)</f>
        <v>0</v>
      </c>
    </row>
    <row r="96" spans="1:18" hidden="1">
      <c r="A96" s="49">
        <v>2</v>
      </c>
      <c r="B96" s="48">
        <v>5</v>
      </c>
      <c r="C96" s="49">
        <v>1</v>
      </c>
      <c r="D96" s="48"/>
      <c r="E96" s="48"/>
      <c r="F96" s="71"/>
      <c r="G96" s="56" t="s">
        <v>78</v>
      </c>
      <c r="H96" s="45">
        <v>62</v>
      </c>
      <c r="I96" s="118">
        <f t="shared" ref="I96:L97" si="5">I97</f>
        <v>0</v>
      </c>
      <c r="J96" s="119">
        <f t="shared" si="5"/>
        <v>0</v>
      </c>
      <c r="K96" s="120">
        <f t="shared" si="5"/>
        <v>0</v>
      </c>
      <c r="L96" s="120">
        <f t="shared" si="5"/>
        <v>0</v>
      </c>
    </row>
    <row r="97" spans="1:13" hidden="1">
      <c r="A97" s="60">
        <v>2</v>
      </c>
      <c r="B97" s="61">
        <v>5</v>
      </c>
      <c r="C97" s="60">
        <v>1</v>
      </c>
      <c r="D97" s="61">
        <v>1</v>
      </c>
      <c r="E97" s="61"/>
      <c r="F97" s="69"/>
      <c r="G97" s="52" t="s">
        <v>78</v>
      </c>
      <c r="H97" s="45">
        <v>63</v>
      </c>
      <c r="I97" s="109">
        <f t="shared" si="5"/>
        <v>0</v>
      </c>
      <c r="J97" s="132">
        <f t="shared" si="5"/>
        <v>0</v>
      </c>
      <c r="K97" s="110">
        <f t="shared" si="5"/>
        <v>0</v>
      </c>
      <c r="L97" s="110">
        <f t="shared" si="5"/>
        <v>0</v>
      </c>
    </row>
    <row r="98" spans="1:13" hidden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69"/>
      <c r="G98" s="52" t="s">
        <v>78</v>
      </c>
      <c r="H98" s="45">
        <v>64</v>
      </c>
      <c r="I98" s="109">
        <f>SUM(I99:I100)</f>
        <v>0</v>
      </c>
      <c r="J98" s="132">
        <f>SUM(J99:J100)</f>
        <v>0</v>
      </c>
      <c r="K98" s="110">
        <f>SUM(K99:K100)</f>
        <v>0</v>
      </c>
      <c r="L98" s="110">
        <f>SUM(L99:L100)</f>
        <v>0</v>
      </c>
    </row>
    <row r="99" spans="1:13" ht="25.5" hidden="1" customHeight="1">
      <c r="A99" s="60">
        <v>2</v>
      </c>
      <c r="B99" s="61">
        <v>5</v>
      </c>
      <c r="C99" s="60">
        <v>1</v>
      </c>
      <c r="D99" s="61">
        <v>1</v>
      </c>
      <c r="E99" s="61">
        <v>1</v>
      </c>
      <c r="F99" s="69">
        <v>1</v>
      </c>
      <c r="G99" s="52" t="s">
        <v>79</v>
      </c>
      <c r="H99" s="45">
        <v>65</v>
      </c>
      <c r="I99" s="113">
        <v>0</v>
      </c>
      <c r="J99" s="113">
        <v>0</v>
      </c>
      <c r="K99" s="113">
        <v>0</v>
      </c>
      <c r="L99" s="113">
        <v>0</v>
      </c>
      <c r="M99"/>
    </row>
    <row r="100" spans="1:13" ht="15.75" hidden="1" customHeight="1">
      <c r="A100" s="60">
        <v>2</v>
      </c>
      <c r="B100" s="61">
        <v>5</v>
      </c>
      <c r="C100" s="60">
        <v>1</v>
      </c>
      <c r="D100" s="61">
        <v>1</v>
      </c>
      <c r="E100" s="61">
        <v>1</v>
      </c>
      <c r="F100" s="69">
        <v>2</v>
      </c>
      <c r="G100" s="52" t="s">
        <v>80</v>
      </c>
      <c r="H100" s="45">
        <v>66</v>
      </c>
      <c r="I100" s="113">
        <v>0</v>
      </c>
      <c r="J100" s="113">
        <v>0</v>
      </c>
      <c r="K100" s="113">
        <v>0</v>
      </c>
      <c r="L100" s="113">
        <v>0</v>
      </c>
      <c r="M100"/>
    </row>
    <row r="101" spans="1:13" ht="12" hidden="1" customHeight="1">
      <c r="A101" s="60">
        <v>2</v>
      </c>
      <c r="B101" s="61">
        <v>5</v>
      </c>
      <c r="C101" s="60">
        <v>2</v>
      </c>
      <c r="D101" s="61"/>
      <c r="E101" s="61"/>
      <c r="F101" s="69"/>
      <c r="G101" s="52" t="s">
        <v>81</v>
      </c>
      <c r="H101" s="45">
        <v>67</v>
      </c>
      <c r="I101" s="109">
        <f t="shared" ref="I101:L102" si="6">I102</f>
        <v>0</v>
      </c>
      <c r="J101" s="132">
        <f t="shared" si="6"/>
        <v>0</v>
      </c>
      <c r="K101" s="110">
        <f t="shared" si="6"/>
        <v>0</v>
      </c>
      <c r="L101" s="109">
        <f t="shared" si="6"/>
        <v>0</v>
      </c>
      <c r="M101"/>
    </row>
    <row r="102" spans="1:13" ht="15.75" hidden="1" customHeight="1">
      <c r="A102" s="59">
        <v>2</v>
      </c>
      <c r="B102" s="60">
        <v>5</v>
      </c>
      <c r="C102" s="61">
        <v>2</v>
      </c>
      <c r="D102" s="52">
        <v>1</v>
      </c>
      <c r="E102" s="60"/>
      <c r="F102" s="69"/>
      <c r="G102" s="52" t="s">
        <v>81</v>
      </c>
      <c r="H102" s="45">
        <v>68</v>
      </c>
      <c r="I102" s="109">
        <f t="shared" si="6"/>
        <v>0</v>
      </c>
      <c r="J102" s="132">
        <f t="shared" si="6"/>
        <v>0</v>
      </c>
      <c r="K102" s="110">
        <f t="shared" si="6"/>
        <v>0</v>
      </c>
      <c r="L102" s="109">
        <f t="shared" si="6"/>
        <v>0</v>
      </c>
      <c r="M102"/>
    </row>
    <row r="103" spans="1:13" ht="15" hidden="1" customHeight="1">
      <c r="A103" s="59">
        <v>2</v>
      </c>
      <c r="B103" s="60">
        <v>5</v>
      </c>
      <c r="C103" s="61">
        <v>2</v>
      </c>
      <c r="D103" s="52">
        <v>1</v>
      </c>
      <c r="E103" s="60">
        <v>1</v>
      </c>
      <c r="F103" s="69"/>
      <c r="G103" s="52" t="s">
        <v>81</v>
      </c>
      <c r="H103" s="45">
        <v>69</v>
      </c>
      <c r="I103" s="109">
        <f>SUM(I104:I105)</f>
        <v>0</v>
      </c>
      <c r="J103" s="132">
        <f>SUM(J104:J105)</f>
        <v>0</v>
      </c>
      <c r="K103" s="110">
        <f>SUM(K104:K105)</f>
        <v>0</v>
      </c>
      <c r="L103" s="109">
        <f>SUM(L104:L105)</f>
        <v>0</v>
      </c>
      <c r="M103"/>
    </row>
    <row r="104" spans="1:13" ht="25.5" hidden="1" customHeight="1">
      <c r="A104" s="59">
        <v>2</v>
      </c>
      <c r="B104" s="60">
        <v>5</v>
      </c>
      <c r="C104" s="61">
        <v>2</v>
      </c>
      <c r="D104" s="52">
        <v>1</v>
      </c>
      <c r="E104" s="60">
        <v>1</v>
      </c>
      <c r="F104" s="69">
        <v>1</v>
      </c>
      <c r="G104" s="52" t="s">
        <v>82</v>
      </c>
      <c r="H104" s="45">
        <v>70</v>
      </c>
      <c r="I104" s="113">
        <v>0</v>
      </c>
      <c r="J104" s="113">
        <v>0</v>
      </c>
      <c r="K104" s="113">
        <v>0</v>
      </c>
      <c r="L104" s="113">
        <v>0</v>
      </c>
      <c r="M104"/>
    </row>
    <row r="105" spans="1:13" ht="25.5" hidden="1" customHeight="1">
      <c r="A105" s="59">
        <v>2</v>
      </c>
      <c r="B105" s="60">
        <v>5</v>
      </c>
      <c r="C105" s="61">
        <v>2</v>
      </c>
      <c r="D105" s="52">
        <v>1</v>
      </c>
      <c r="E105" s="60">
        <v>1</v>
      </c>
      <c r="F105" s="69">
        <v>2</v>
      </c>
      <c r="G105" s="52" t="s">
        <v>83</v>
      </c>
      <c r="H105" s="45">
        <v>71</v>
      </c>
      <c r="I105" s="113">
        <v>0</v>
      </c>
      <c r="J105" s="113">
        <v>0</v>
      </c>
      <c r="K105" s="113">
        <v>0</v>
      </c>
      <c r="L105" s="113">
        <v>0</v>
      </c>
      <c r="M105"/>
    </row>
    <row r="106" spans="1:13" ht="28.5" hidden="1" customHeight="1">
      <c r="A106" s="59">
        <v>2</v>
      </c>
      <c r="B106" s="60">
        <v>5</v>
      </c>
      <c r="C106" s="61">
        <v>3</v>
      </c>
      <c r="D106" s="52"/>
      <c r="E106" s="60"/>
      <c r="F106" s="69"/>
      <c r="G106" s="52" t="s">
        <v>84</v>
      </c>
      <c r="H106" s="45">
        <v>72</v>
      </c>
      <c r="I106" s="109">
        <f t="shared" ref="I106:L107" si="7">I107</f>
        <v>0</v>
      </c>
      <c r="J106" s="132">
        <f t="shared" si="7"/>
        <v>0</v>
      </c>
      <c r="K106" s="110">
        <f t="shared" si="7"/>
        <v>0</v>
      </c>
      <c r="L106" s="109">
        <f t="shared" si="7"/>
        <v>0</v>
      </c>
      <c r="M106"/>
    </row>
    <row r="107" spans="1:13" ht="27" hidden="1" customHeight="1">
      <c r="A107" s="59">
        <v>2</v>
      </c>
      <c r="B107" s="60">
        <v>5</v>
      </c>
      <c r="C107" s="61">
        <v>3</v>
      </c>
      <c r="D107" s="52">
        <v>1</v>
      </c>
      <c r="E107" s="60"/>
      <c r="F107" s="69"/>
      <c r="G107" s="52" t="s">
        <v>85</v>
      </c>
      <c r="H107" s="45">
        <v>73</v>
      </c>
      <c r="I107" s="109">
        <f t="shared" si="7"/>
        <v>0</v>
      </c>
      <c r="J107" s="132">
        <f t="shared" si="7"/>
        <v>0</v>
      </c>
      <c r="K107" s="110">
        <f t="shared" si="7"/>
        <v>0</v>
      </c>
      <c r="L107" s="109">
        <f t="shared" si="7"/>
        <v>0</v>
      </c>
      <c r="M107"/>
    </row>
    <row r="108" spans="1:13" ht="30" hidden="1" customHeight="1">
      <c r="A108" s="73">
        <v>2</v>
      </c>
      <c r="B108" s="74">
        <v>5</v>
      </c>
      <c r="C108" s="75">
        <v>3</v>
      </c>
      <c r="D108" s="72">
        <v>1</v>
      </c>
      <c r="E108" s="74">
        <v>1</v>
      </c>
      <c r="F108" s="76"/>
      <c r="G108" s="72" t="s">
        <v>85</v>
      </c>
      <c r="H108" s="45">
        <v>74</v>
      </c>
      <c r="I108" s="114">
        <f>SUM(I109:I110)</f>
        <v>0</v>
      </c>
      <c r="J108" s="121">
        <f>SUM(J109:J110)</f>
        <v>0</v>
      </c>
      <c r="K108" s="122">
        <f>SUM(K109:K110)</f>
        <v>0</v>
      </c>
      <c r="L108" s="114">
        <f>SUM(L109:L110)</f>
        <v>0</v>
      </c>
      <c r="M108"/>
    </row>
    <row r="109" spans="1:13" ht="26.25" hidden="1" customHeight="1">
      <c r="A109" s="59">
        <v>2</v>
      </c>
      <c r="B109" s="60">
        <v>5</v>
      </c>
      <c r="C109" s="61">
        <v>3</v>
      </c>
      <c r="D109" s="52">
        <v>1</v>
      </c>
      <c r="E109" s="60">
        <v>1</v>
      </c>
      <c r="F109" s="69">
        <v>1</v>
      </c>
      <c r="G109" s="52" t="s">
        <v>85</v>
      </c>
      <c r="H109" s="45">
        <v>75</v>
      </c>
      <c r="I109" s="113">
        <v>0</v>
      </c>
      <c r="J109" s="113">
        <v>0</v>
      </c>
      <c r="K109" s="113">
        <v>0</v>
      </c>
      <c r="L109" s="113">
        <v>0</v>
      </c>
      <c r="M109"/>
    </row>
    <row r="110" spans="1:13" ht="26.25" hidden="1" customHeight="1">
      <c r="A110" s="73">
        <v>2</v>
      </c>
      <c r="B110" s="74">
        <v>5</v>
      </c>
      <c r="C110" s="75">
        <v>3</v>
      </c>
      <c r="D110" s="72">
        <v>1</v>
      </c>
      <c r="E110" s="74">
        <v>1</v>
      </c>
      <c r="F110" s="76">
        <v>2</v>
      </c>
      <c r="G110" s="72" t="s">
        <v>86</v>
      </c>
      <c r="H110" s="45">
        <v>76</v>
      </c>
      <c r="I110" s="113">
        <v>0</v>
      </c>
      <c r="J110" s="113">
        <v>0</v>
      </c>
      <c r="K110" s="113">
        <v>0</v>
      </c>
      <c r="L110" s="113">
        <v>0</v>
      </c>
      <c r="M110"/>
    </row>
    <row r="111" spans="1:13" ht="27.75" hidden="1" customHeight="1">
      <c r="A111" s="73">
        <v>2</v>
      </c>
      <c r="B111" s="74">
        <v>5</v>
      </c>
      <c r="C111" s="75">
        <v>3</v>
      </c>
      <c r="D111" s="72">
        <v>2</v>
      </c>
      <c r="E111" s="74"/>
      <c r="F111" s="76"/>
      <c r="G111" s="72" t="s">
        <v>87</v>
      </c>
      <c r="H111" s="45">
        <v>77</v>
      </c>
      <c r="I111" s="114">
        <f>I112</f>
        <v>0</v>
      </c>
      <c r="J111" s="114">
        <f>J112</f>
        <v>0</v>
      </c>
      <c r="K111" s="114">
        <f>K112</f>
        <v>0</v>
      </c>
      <c r="L111" s="114">
        <f>L112</f>
        <v>0</v>
      </c>
      <c r="M111"/>
    </row>
    <row r="112" spans="1:13" ht="25.5" hidden="1" customHeight="1">
      <c r="A112" s="73">
        <v>2</v>
      </c>
      <c r="B112" s="74">
        <v>5</v>
      </c>
      <c r="C112" s="75">
        <v>3</v>
      </c>
      <c r="D112" s="72">
        <v>2</v>
      </c>
      <c r="E112" s="74">
        <v>1</v>
      </c>
      <c r="F112" s="76"/>
      <c r="G112" s="72" t="s">
        <v>87</v>
      </c>
      <c r="H112" s="45">
        <v>78</v>
      </c>
      <c r="I112" s="114">
        <f>SUM(I113:I114)</f>
        <v>0</v>
      </c>
      <c r="J112" s="114">
        <f>SUM(J113:J114)</f>
        <v>0</v>
      </c>
      <c r="K112" s="114">
        <f>SUM(K113:K114)</f>
        <v>0</v>
      </c>
      <c r="L112" s="114">
        <f>SUM(L113:L114)</f>
        <v>0</v>
      </c>
      <c r="M112"/>
    </row>
    <row r="113" spans="1:13" ht="30" hidden="1" customHeight="1">
      <c r="A113" s="73">
        <v>2</v>
      </c>
      <c r="B113" s="74">
        <v>5</v>
      </c>
      <c r="C113" s="75">
        <v>3</v>
      </c>
      <c r="D113" s="72">
        <v>2</v>
      </c>
      <c r="E113" s="74">
        <v>1</v>
      </c>
      <c r="F113" s="76">
        <v>1</v>
      </c>
      <c r="G113" s="72" t="s">
        <v>87</v>
      </c>
      <c r="H113" s="45">
        <v>79</v>
      </c>
      <c r="I113" s="113">
        <v>0</v>
      </c>
      <c r="J113" s="113">
        <v>0</v>
      </c>
      <c r="K113" s="113">
        <v>0</v>
      </c>
      <c r="L113" s="113">
        <v>0</v>
      </c>
      <c r="M113"/>
    </row>
    <row r="114" spans="1:13" ht="18" hidden="1" customHeight="1">
      <c r="A114" s="73">
        <v>2</v>
      </c>
      <c r="B114" s="74">
        <v>5</v>
      </c>
      <c r="C114" s="75">
        <v>3</v>
      </c>
      <c r="D114" s="72">
        <v>2</v>
      </c>
      <c r="E114" s="74">
        <v>1</v>
      </c>
      <c r="F114" s="76">
        <v>2</v>
      </c>
      <c r="G114" s="72" t="s">
        <v>88</v>
      </c>
      <c r="H114" s="45">
        <v>80</v>
      </c>
      <c r="I114" s="113">
        <v>0</v>
      </c>
      <c r="J114" s="113">
        <v>0</v>
      </c>
      <c r="K114" s="113">
        <v>0</v>
      </c>
      <c r="L114" s="113">
        <v>0</v>
      </c>
      <c r="M114"/>
    </row>
    <row r="115" spans="1:13" ht="16.5" hidden="1" customHeight="1">
      <c r="A115" s="68">
        <v>2</v>
      </c>
      <c r="B115" s="41">
        <v>6</v>
      </c>
      <c r="C115" s="42"/>
      <c r="D115" s="43"/>
      <c r="E115" s="41"/>
      <c r="F115" s="70"/>
      <c r="G115" s="77" t="s">
        <v>89</v>
      </c>
      <c r="H115" s="45">
        <v>81</v>
      </c>
      <c r="I115" s="109">
        <f>SUM(I116+I121+I125+I129+I133+I137)</f>
        <v>0</v>
      </c>
      <c r="J115" s="109">
        <f>SUM(J116+J121+J125+J129+J133+J137)</f>
        <v>0</v>
      </c>
      <c r="K115" s="109">
        <f>SUM(K116+K121+K125+K129+K133+K137)</f>
        <v>0</v>
      </c>
      <c r="L115" s="109">
        <f>SUM(L116+L121+L125+L129+L133+L137)</f>
        <v>0</v>
      </c>
      <c r="M115"/>
    </row>
    <row r="116" spans="1:13" ht="14.25" hidden="1" customHeight="1">
      <c r="A116" s="73">
        <v>2</v>
      </c>
      <c r="B116" s="74">
        <v>6</v>
      </c>
      <c r="C116" s="75">
        <v>1</v>
      </c>
      <c r="D116" s="72"/>
      <c r="E116" s="74"/>
      <c r="F116" s="76"/>
      <c r="G116" s="72" t="s">
        <v>90</v>
      </c>
      <c r="H116" s="45">
        <v>82</v>
      </c>
      <c r="I116" s="114">
        <f t="shared" ref="I116:L117" si="8">I117</f>
        <v>0</v>
      </c>
      <c r="J116" s="121">
        <f t="shared" si="8"/>
        <v>0</v>
      </c>
      <c r="K116" s="122">
        <f t="shared" si="8"/>
        <v>0</v>
      </c>
      <c r="L116" s="114">
        <f t="shared" si="8"/>
        <v>0</v>
      </c>
      <c r="M116"/>
    </row>
    <row r="117" spans="1:13" ht="14.25" hidden="1" customHeight="1">
      <c r="A117" s="59">
        <v>2</v>
      </c>
      <c r="B117" s="60">
        <v>6</v>
      </c>
      <c r="C117" s="61">
        <v>1</v>
      </c>
      <c r="D117" s="52">
        <v>1</v>
      </c>
      <c r="E117" s="60"/>
      <c r="F117" s="69"/>
      <c r="G117" s="52" t="s">
        <v>90</v>
      </c>
      <c r="H117" s="45">
        <v>83</v>
      </c>
      <c r="I117" s="109">
        <f t="shared" si="8"/>
        <v>0</v>
      </c>
      <c r="J117" s="132">
        <f t="shared" si="8"/>
        <v>0</v>
      </c>
      <c r="K117" s="110">
        <f t="shared" si="8"/>
        <v>0</v>
      </c>
      <c r="L117" s="109">
        <f t="shared" si="8"/>
        <v>0</v>
      </c>
      <c r="M117"/>
    </row>
    <row r="118" spans="1:13" hidden="1">
      <c r="A118" s="59">
        <v>2</v>
      </c>
      <c r="B118" s="60">
        <v>6</v>
      </c>
      <c r="C118" s="61">
        <v>1</v>
      </c>
      <c r="D118" s="52">
        <v>1</v>
      </c>
      <c r="E118" s="60">
        <v>1</v>
      </c>
      <c r="F118" s="69"/>
      <c r="G118" s="52" t="s">
        <v>90</v>
      </c>
      <c r="H118" s="45">
        <v>84</v>
      </c>
      <c r="I118" s="109">
        <f>SUM(I119:I120)</f>
        <v>0</v>
      </c>
      <c r="J118" s="132">
        <f>SUM(J119:J120)</f>
        <v>0</v>
      </c>
      <c r="K118" s="110">
        <f>SUM(K119:K120)</f>
        <v>0</v>
      </c>
      <c r="L118" s="109">
        <f>SUM(L119:L120)</f>
        <v>0</v>
      </c>
    </row>
    <row r="119" spans="1:13" ht="13.5" hidden="1" customHeight="1">
      <c r="A119" s="59">
        <v>2</v>
      </c>
      <c r="B119" s="60">
        <v>6</v>
      </c>
      <c r="C119" s="61">
        <v>1</v>
      </c>
      <c r="D119" s="52">
        <v>1</v>
      </c>
      <c r="E119" s="60">
        <v>1</v>
      </c>
      <c r="F119" s="69">
        <v>1</v>
      </c>
      <c r="G119" s="52" t="s">
        <v>91</v>
      </c>
      <c r="H119" s="45">
        <v>85</v>
      </c>
      <c r="I119" s="113">
        <v>0</v>
      </c>
      <c r="J119" s="113">
        <v>0</v>
      </c>
      <c r="K119" s="113">
        <v>0</v>
      </c>
      <c r="L119" s="113">
        <v>0</v>
      </c>
      <c r="M119"/>
    </row>
    <row r="120" spans="1:13" hidden="1">
      <c r="A120" s="67">
        <v>2</v>
      </c>
      <c r="B120" s="49">
        <v>6</v>
      </c>
      <c r="C120" s="48">
        <v>1</v>
      </c>
      <c r="D120" s="56">
        <v>1</v>
      </c>
      <c r="E120" s="49">
        <v>1</v>
      </c>
      <c r="F120" s="71">
        <v>2</v>
      </c>
      <c r="G120" s="56" t="s">
        <v>92</v>
      </c>
      <c r="H120" s="45">
        <v>86</v>
      </c>
      <c r="I120" s="111">
        <v>0</v>
      </c>
      <c r="J120" s="111">
        <v>0</v>
      </c>
      <c r="K120" s="111">
        <v>0</v>
      </c>
      <c r="L120" s="111">
        <v>0</v>
      </c>
    </row>
    <row r="121" spans="1:13" ht="25.5" hidden="1" customHeight="1">
      <c r="A121" s="59">
        <v>2</v>
      </c>
      <c r="B121" s="60">
        <v>6</v>
      </c>
      <c r="C121" s="61">
        <v>2</v>
      </c>
      <c r="D121" s="52"/>
      <c r="E121" s="60"/>
      <c r="F121" s="69"/>
      <c r="G121" s="52" t="s">
        <v>93</v>
      </c>
      <c r="H121" s="45">
        <v>87</v>
      </c>
      <c r="I121" s="109">
        <f t="shared" ref="I121:L123" si="9">I122</f>
        <v>0</v>
      </c>
      <c r="J121" s="132">
        <f t="shared" si="9"/>
        <v>0</v>
      </c>
      <c r="K121" s="110">
        <f t="shared" si="9"/>
        <v>0</v>
      </c>
      <c r="L121" s="109">
        <f t="shared" si="9"/>
        <v>0</v>
      </c>
      <c r="M121"/>
    </row>
    <row r="122" spans="1:13" ht="14.25" hidden="1" customHeight="1">
      <c r="A122" s="59">
        <v>2</v>
      </c>
      <c r="B122" s="60">
        <v>6</v>
      </c>
      <c r="C122" s="61">
        <v>2</v>
      </c>
      <c r="D122" s="52">
        <v>1</v>
      </c>
      <c r="E122" s="60"/>
      <c r="F122" s="69"/>
      <c r="G122" s="52" t="s">
        <v>93</v>
      </c>
      <c r="H122" s="45">
        <v>88</v>
      </c>
      <c r="I122" s="109">
        <f t="shared" si="9"/>
        <v>0</v>
      </c>
      <c r="J122" s="132">
        <f t="shared" si="9"/>
        <v>0</v>
      </c>
      <c r="K122" s="110">
        <f t="shared" si="9"/>
        <v>0</v>
      </c>
      <c r="L122" s="109">
        <f t="shared" si="9"/>
        <v>0</v>
      </c>
      <c r="M122"/>
    </row>
    <row r="123" spans="1:13" ht="14.25" hidden="1" customHeight="1">
      <c r="A123" s="59">
        <v>2</v>
      </c>
      <c r="B123" s="60">
        <v>6</v>
      </c>
      <c r="C123" s="61">
        <v>2</v>
      </c>
      <c r="D123" s="52">
        <v>1</v>
      </c>
      <c r="E123" s="60">
        <v>1</v>
      </c>
      <c r="F123" s="69"/>
      <c r="G123" s="52" t="s">
        <v>93</v>
      </c>
      <c r="H123" s="45">
        <v>89</v>
      </c>
      <c r="I123" s="139">
        <f t="shared" si="9"/>
        <v>0</v>
      </c>
      <c r="J123" s="123">
        <f t="shared" si="9"/>
        <v>0</v>
      </c>
      <c r="K123" s="124">
        <f t="shared" si="9"/>
        <v>0</v>
      </c>
      <c r="L123" s="139">
        <f t="shared" si="9"/>
        <v>0</v>
      </c>
      <c r="M123"/>
    </row>
    <row r="124" spans="1:13" ht="25.5" hidden="1" customHeight="1">
      <c r="A124" s="59">
        <v>2</v>
      </c>
      <c r="B124" s="60">
        <v>6</v>
      </c>
      <c r="C124" s="61">
        <v>2</v>
      </c>
      <c r="D124" s="52">
        <v>1</v>
      </c>
      <c r="E124" s="60">
        <v>1</v>
      </c>
      <c r="F124" s="69">
        <v>1</v>
      </c>
      <c r="G124" s="52" t="s">
        <v>93</v>
      </c>
      <c r="H124" s="45">
        <v>90</v>
      </c>
      <c r="I124" s="113">
        <v>0</v>
      </c>
      <c r="J124" s="113">
        <v>0</v>
      </c>
      <c r="K124" s="113">
        <v>0</v>
      </c>
      <c r="L124" s="113">
        <v>0</v>
      </c>
      <c r="M124"/>
    </row>
    <row r="125" spans="1:13" ht="26.25" hidden="1" customHeight="1">
      <c r="A125" s="67">
        <v>2</v>
      </c>
      <c r="B125" s="49">
        <v>6</v>
      </c>
      <c r="C125" s="48">
        <v>3</v>
      </c>
      <c r="D125" s="56"/>
      <c r="E125" s="49"/>
      <c r="F125" s="71"/>
      <c r="G125" s="56" t="s">
        <v>94</v>
      </c>
      <c r="H125" s="45">
        <v>91</v>
      </c>
      <c r="I125" s="118">
        <f t="shared" ref="I125:L127" si="10">I126</f>
        <v>0</v>
      </c>
      <c r="J125" s="119">
        <f t="shared" si="10"/>
        <v>0</v>
      </c>
      <c r="K125" s="120">
        <f t="shared" si="10"/>
        <v>0</v>
      </c>
      <c r="L125" s="118">
        <f t="shared" si="10"/>
        <v>0</v>
      </c>
      <c r="M125"/>
    </row>
    <row r="126" spans="1:13" ht="25.5" hidden="1" customHeight="1">
      <c r="A126" s="59">
        <v>2</v>
      </c>
      <c r="B126" s="60">
        <v>6</v>
      </c>
      <c r="C126" s="61">
        <v>3</v>
      </c>
      <c r="D126" s="52">
        <v>1</v>
      </c>
      <c r="E126" s="60"/>
      <c r="F126" s="69"/>
      <c r="G126" s="52" t="s">
        <v>94</v>
      </c>
      <c r="H126" s="45">
        <v>92</v>
      </c>
      <c r="I126" s="109">
        <f t="shared" si="10"/>
        <v>0</v>
      </c>
      <c r="J126" s="132">
        <f t="shared" si="10"/>
        <v>0</v>
      </c>
      <c r="K126" s="110">
        <f t="shared" si="10"/>
        <v>0</v>
      </c>
      <c r="L126" s="109">
        <f t="shared" si="10"/>
        <v>0</v>
      </c>
      <c r="M126"/>
    </row>
    <row r="127" spans="1:13" ht="26.25" hidden="1" customHeight="1">
      <c r="A127" s="59">
        <v>2</v>
      </c>
      <c r="B127" s="60">
        <v>6</v>
      </c>
      <c r="C127" s="61">
        <v>3</v>
      </c>
      <c r="D127" s="52">
        <v>1</v>
      </c>
      <c r="E127" s="60">
        <v>1</v>
      </c>
      <c r="F127" s="69"/>
      <c r="G127" s="52" t="s">
        <v>94</v>
      </c>
      <c r="H127" s="45">
        <v>93</v>
      </c>
      <c r="I127" s="109">
        <f t="shared" si="10"/>
        <v>0</v>
      </c>
      <c r="J127" s="132">
        <f t="shared" si="10"/>
        <v>0</v>
      </c>
      <c r="K127" s="110">
        <f t="shared" si="10"/>
        <v>0</v>
      </c>
      <c r="L127" s="109">
        <f t="shared" si="10"/>
        <v>0</v>
      </c>
      <c r="M127"/>
    </row>
    <row r="128" spans="1:13" ht="27" hidden="1" customHeight="1">
      <c r="A128" s="59">
        <v>2</v>
      </c>
      <c r="B128" s="60">
        <v>6</v>
      </c>
      <c r="C128" s="61">
        <v>3</v>
      </c>
      <c r="D128" s="52">
        <v>1</v>
      </c>
      <c r="E128" s="60">
        <v>1</v>
      </c>
      <c r="F128" s="69">
        <v>1</v>
      </c>
      <c r="G128" s="52" t="s">
        <v>94</v>
      </c>
      <c r="H128" s="45">
        <v>94</v>
      </c>
      <c r="I128" s="113">
        <v>0</v>
      </c>
      <c r="J128" s="113">
        <v>0</v>
      </c>
      <c r="K128" s="113">
        <v>0</v>
      </c>
      <c r="L128" s="113">
        <v>0</v>
      </c>
      <c r="M128"/>
    </row>
    <row r="129" spans="1:13" ht="25.5" hidden="1" customHeight="1">
      <c r="A129" s="67">
        <v>2</v>
      </c>
      <c r="B129" s="49">
        <v>6</v>
      </c>
      <c r="C129" s="48">
        <v>4</v>
      </c>
      <c r="D129" s="56"/>
      <c r="E129" s="49"/>
      <c r="F129" s="71"/>
      <c r="G129" s="56" t="s">
        <v>95</v>
      </c>
      <c r="H129" s="45">
        <v>95</v>
      </c>
      <c r="I129" s="118">
        <f t="shared" ref="I129:L131" si="11">I130</f>
        <v>0</v>
      </c>
      <c r="J129" s="119">
        <f t="shared" si="11"/>
        <v>0</v>
      </c>
      <c r="K129" s="120">
        <f t="shared" si="11"/>
        <v>0</v>
      </c>
      <c r="L129" s="118">
        <f t="shared" si="11"/>
        <v>0</v>
      </c>
      <c r="M129"/>
    </row>
    <row r="130" spans="1:13" ht="27" hidden="1" customHeight="1">
      <c r="A130" s="59">
        <v>2</v>
      </c>
      <c r="B130" s="60">
        <v>6</v>
      </c>
      <c r="C130" s="61">
        <v>4</v>
      </c>
      <c r="D130" s="52">
        <v>1</v>
      </c>
      <c r="E130" s="60"/>
      <c r="F130" s="69"/>
      <c r="G130" s="52" t="s">
        <v>95</v>
      </c>
      <c r="H130" s="45">
        <v>96</v>
      </c>
      <c r="I130" s="109">
        <f t="shared" si="11"/>
        <v>0</v>
      </c>
      <c r="J130" s="132">
        <f t="shared" si="11"/>
        <v>0</v>
      </c>
      <c r="K130" s="110">
        <f t="shared" si="11"/>
        <v>0</v>
      </c>
      <c r="L130" s="109">
        <f t="shared" si="11"/>
        <v>0</v>
      </c>
      <c r="M130"/>
    </row>
    <row r="131" spans="1:13" ht="27" hidden="1" customHeight="1">
      <c r="A131" s="59">
        <v>2</v>
      </c>
      <c r="B131" s="60">
        <v>6</v>
      </c>
      <c r="C131" s="61">
        <v>4</v>
      </c>
      <c r="D131" s="52">
        <v>1</v>
      </c>
      <c r="E131" s="60">
        <v>1</v>
      </c>
      <c r="F131" s="69"/>
      <c r="G131" s="52" t="s">
        <v>95</v>
      </c>
      <c r="H131" s="45">
        <v>97</v>
      </c>
      <c r="I131" s="109">
        <f t="shared" si="11"/>
        <v>0</v>
      </c>
      <c r="J131" s="132">
        <f t="shared" si="11"/>
        <v>0</v>
      </c>
      <c r="K131" s="110">
        <f t="shared" si="11"/>
        <v>0</v>
      </c>
      <c r="L131" s="109">
        <f t="shared" si="11"/>
        <v>0</v>
      </c>
      <c r="M131"/>
    </row>
    <row r="132" spans="1:13" ht="27.75" hidden="1" customHeight="1">
      <c r="A132" s="59">
        <v>2</v>
      </c>
      <c r="B132" s="60">
        <v>6</v>
      </c>
      <c r="C132" s="61">
        <v>4</v>
      </c>
      <c r="D132" s="52">
        <v>1</v>
      </c>
      <c r="E132" s="60">
        <v>1</v>
      </c>
      <c r="F132" s="69">
        <v>1</v>
      </c>
      <c r="G132" s="52" t="s">
        <v>95</v>
      </c>
      <c r="H132" s="45">
        <v>98</v>
      </c>
      <c r="I132" s="113">
        <v>0</v>
      </c>
      <c r="J132" s="113">
        <v>0</v>
      </c>
      <c r="K132" s="113">
        <v>0</v>
      </c>
      <c r="L132" s="113">
        <v>0</v>
      </c>
      <c r="M132"/>
    </row>
    <row r="133" spans="1:13" ht="27" hidden="1" customHeight="1">
      <c r="A133" s="73">
        <v>2</v>
      </c>
      <c r="B133" s="84">
        <v>6</v>
      </c>
      <c r="C133" s="85">
        <v>5</v>
      </c>
      <c r="D133" s="78"/>
      <c r="E133" s="84"/>
      <c r="F133" s="79"/>
      <c r="G133" s="78" t="s">
        <v>96</v>
      </c>
      <c r="H133" s="45">
        <v>99</v>
      </c>
      <c r="I133" s="115">
        <f t="shared" ref="I133:L135" si="12">I134</f>
        <v>0</v>
      </c>
      <c r="J133" s="125">
        <f t="shared" si="12"/>
        <v>0</v>
      </c>
      <c r="K133" s="116">
        <f t="shared" si="12"/>
        <v>0</v>
      </c>
      <c r="L133" s="115">
        <f t="shared" si="12"/>
        <v>0</v>
      </c>
      <c r="M133"/>
    </row>
    <row r="134" spans="1:13" ht="29.25" hidden="1" customHeight="1">
      <c r="A134" s="59">
        <v>2</v>
      </c>
      <c r="B134" s="60">
        <v>6</v>
      </c>
      <c r="C134" s="61">
        <v>5</v>
      </c>
      <c r="D134" s="52">
        <v>1</v>
      </c>
      <c r="E134" s="60"/>
      <c r="F134" s="69"/>
      <c r="G134" s="78" t="s">
        <v>96</v>
      </c>
      <c r="H134" s="45">
        <v>100</v>
      </c>
      <c r="I134" s="109">
        <f t="shared" si="12"/>
        <v>0</v>
      </c>
      <c r="J134" s="132">
        <f t="shared" si="12"/>
        <v>0</v>
      </c>
      <c r="K134" s="110">
        <f t="shared" si="12"/>
        <v>0</v>
      </c>
      <c r="L134" s="109">
        <f t="shared" si="12"/>
        <v>0</v>
      </c>
      <c r="M134"/>
    </row>
    <row r="135" spans="1:13" ht="25.5" hidden="1" customHeight="1">
      <c r="A135" s="59">
        <v>2</v>
      </c>
      <c r="B135" s="60">
        <v>6</v>
      </c>
      <c r="C135" s="61">
        <v>5</v>
      </c>
      <c r="D135" s="52">
        <v>1</v>
      </c>
      <c r="E135" s="60">
        <v>1</v>
      </c>
      <c r="F135" s="69"/>
      <c r="G135" s="78" t="s">
        <v>96</v>
      </c>
      <c r="H135" s="45">
        <v>101</v>
      </c>
      <c r="I135" s="109">
        <f t="shared" si="12"/>
        <v>0</v>
      </c>
      <c r="J135" s="132">
        <f t="shared" si="12"/>
        <v>0</v>
      </c>
      <c r="K135" s="110">
        <f t="shared" si="12"/>
        <v>0</v>
      </c>
      <c r="L135" s="109">
        <f t="shared" si="12"/>
        <v>0</v>
      </c>
      <c r="M135"/>
    </row>
    <row r="136" spans="1:13" ht="27.75" hidden="1" customHeight="1">
      <c r="A136" s="60">
        <v>2</v>
      </c>
      <c r="B136" s="61">
        <v>6</v>
      </c>
      <c r="C136" s="60">
        <v>5</v>
      </c>
      <c r="D136" s="60">
        <v>1</v>
      </c>
      <c r="E136" s="52">
        <v>1</v>
      </c>
      <c r="F136" s="69">
        <v>1</v>
      </c>
      <c r="G136" s="60" t="s">
        <v>97</v>
      </c>
      <c r="H136" s="45">
        <v>102</v>
      </c>
      <c r="I136" s="113">
        <v>0</v>
      </c>
      <c r="J136" s="113">
        <v>0</v>
      </c>
      <c r="K136" s="113">
        <v>0</v>
      </c>
      <c r="L136" s="113">
        <v>0</v>
      </c>
      <c r="M136"/>
    </row>
    <row r="137" spans="1:13" ht="27.75" hidden="1" customHeight="1">
      <c r="A137" s="59">
        <v>2</v>
      </c>
      <c r="B137" s="61">
        <v>6</v>
      </c>
      <c r="C137" s="60">
        <v>6</v>
      </c>
      <c r="D137" s="61"/>
      <c r="E137" s="52"/>
      <c r="F137" s="62"/>
      <c r="G137" s="80" t="s">
        <v>98</v>
      </c>
      <c r="H137" s="45">
        <v>103</v>
      </c>
      <c r="I137" s="110">
        <f t="shared" ref="I137:L139" si="13">I138</f>
        <v>0</v>
      </c>
      <c r="J137" s="109">
        <f t="shared" si="13"/>
        <v>0</v>
      </c>
      <c r="K137" s="109">
        <f t="shared" si="13"/>
        <v>0</v>
      </c>
      <c r="L137" s="109">
        <f t="shared" si="13"/>
        <v>0</v>
      </c>
      <c r="M137"/>
    </row>
    <row r="138" spans="1:13" ht="27.75" hidden="1" customHeight="1">
      <c r="A138" s="59">
        <v>2</v>
      </c>
      <c r="B138" s="61">
        <v>6</v>
      </c>
      <c r="C138" s="60">
        <v>6</v>
      </c>
      <c r="D138" s="61">
        <v>1</v>
      </c>
      <c r="E138" s="52"/>
      <c r="F138" s="62"/>
      <c r="G138" s="80" t="s">
        <v>98</v>
      </c>
      <c r="H138" s="45">
        <v>104</v>
      </c>
      <c r="I138" s="109">
        <f t="shared" si="13"/>
        <v>0</v>
      </c>
      <c r="J138" s="109">
        <f t="shared" si="13"/>
        <v>0</v>
      </c>
      <c r="K138" s="109">
        <f t="shared" si="13"/>
        <v>0</v>
      </c>
      <c r="L138" s="109">
        <f t="shared" si="13"/>
        <v>0</v>
      </c>
      <c r="M138"/>
    </row>
    <row r="139" spans="1:13" ht="27.75" hidden="1" customHeight="1">
      <c r="A139" s="59">
        <v>2</v>
      </c>
      <c r="B139" s="61">
        <v>6</v>
      </c>
      <c r="C139" s="60">
        <v>6</v>
      </c>
      <c r="D139" s="61">
        <v>1</v>
      </c>
      <c r="E139" s="52">
        <v>1</v>
      </c>
      <c r="F139" s="62"/>
      <c r="G139" s="80" t="s">
        <v>98</v>
      </c>
      <c r="H139" s="45">
        <v>105</v>
      </c>
      <c r="I139" s="109">
        <f t="shared" si="13"/>
        <v>0</v>
      </c>
      <c r="J139" s="109">
        <f t="shared" si="13"/>
        <v>0</v>
      </c>
      <c r="K139" s="109">
        <f t="shared" si="13"/>
        <v>0</v>
      </c>
      <c r="L139" s="109">
        <f t="shared" si="13"/>
        <v>0</v>
      </c>
      <c r="M139"/>
    </row>
    <row r="140" spans="1:13" ht="27.75" hidden="1" customHeight="1">
      <c r="A140" s="59">
        <v>2</v>
      </c>
      <c r="B140" s="61">
        <v>6</v>
      </c>
      <c r="C140" s="60">
        <v>6</v>
      </c>
      <c r="D140" s="61">
        <v>1</v>
      </c>
      <c r="E140" s="52">
        <v>1</v>
      </c>
      <c r="F140" s="62">
        <v>1</v>
      </c>
      <c r="G140" s="81" t="s">
        <v>98</v>
      </c>
      <c r="H140" s="45">
        <v>106</v>
      </c>
      <c r="I140" s="113">
        <v>0</v>
      </c>
      <c r="J140" s="126">
        <v>0</v>
      </c>
      <c r="K140" s="113">
        <v>0</v>
      </c>
      <c r="L140" s="113">
        <v>0</v>
      </c>
      <c r="M140"/>
    </row>
    <row r="141" spans="1:13" ht="28.5" hidden="1" customHeight="1">
      <c r="A141" s="68">
        <v>2</v>
      </c>
      <c r="B141" s="41">
        <v>7</v>
      </c>
      <c r="C141" s="41"/>
      <c r="D141" s="42"/>
      <c r="E141" s="42"/>
      <c r="F141" s="44"/>
      <c r="G141" s="43" t="s">
        <v>99</v>
      </c>
      <c r="H141" s="45">
        <v>107</v>
      </c>
      <c r="I141" s="110">
        <f>SUM(I142+I147+I155)</f>
        <v>0</v>
      </c>
      <c r="J141" s="132">
        <f>SUM(J142+J147+J155)</f>
        <v>0</v>
      </c>
      <c r="K141" s="110">
        <f>SUM(K142+K147+K155)</f>
        <v>0</v>
      </c>
      <c r="L141" s="109">
        <f>SUM(L142+L147+L155)</f>
        <v>0</v>
      </c>
      <c r="M141"/>
    </row>
    <row r="142" spans="1:13" ht="25.5" hidden="1">
      <c r="A142" s="59">
        <v>2</v>
      </c>
      <c r="B142" s="60">
        <v>7</v>
      </c>
      <c r="C142" s="60">
        <v>1</v>
      </c>
      <c r="D142" s="61"/>
      <c r="E142" s="61"/>
      <c r="F142" s="62"/>
      <c r="G142" s="52" t="s">
        <v>100</v>
      </c>
      <c r="H142" s="45">
        <v>108</v>
      </c>
      <c r="I142" s="110">
        <f t="shared" ref="I142:L143" si="14">I143</f>
        <v>0</v>
      </c>
      <c r="J142" s="132">
        <f t="shared" si="14"/>
        <v>0</v>
      </c>
      <c r="K142" s="110">
        <f t="shared" si="14"/>
        <v>0</v>
      </c>
      <c r="L142" s="109">
        <f t="shared" si="14"/>
        <v>0</v>
      </c>
    </row>
    <row r="143" spans="1:13" ht="24" hidden="1" customHeight="1">
      <c r="A143" s="59">
        <v>2</v>
      </c>
      <c r="B143" s="60">
        <v>7</v>
      </c>
      <c r="C143" s="60">
        <v>1</v>
      </c>
      <c r="D143" s="61">
        <v>1</v>
      </c>
      <c r="E143" s="61"/>
      <c r="F143" s="62"/>
      <c r="G143" s="52" t="s">
        <v>100</v>
      </c>
      <c r="H143" s="45">
        <v>109</v>
      </c>
      <c r="I143" s="110">
        <f t="shared" si="14"/>
        <v>0</v>
      </c>
      <c r="J143" s="132">
        <f t="shared" si="14"/>
        <v>0</v>
      </c>
      <c r="K143" s="110">
        <f t="shared" si="14"/>
        <v>0</v>
      </c>
      <c r="L143" s="109">
        <f t="shared" si="14"/>
        <v>0</v>
      </c>
      <c r="M143"/>
    </row>
    <row r="144" spans="1:13" ht="28.5" hidden="1" customHeight="1">
      <c r="A144" s="59">
        <v>2</v>
      </c>
      <c r="B144" s="60">
        <v>7</v>
      </c>
      <c r="C144" s="60">
        <v>1</v>
      </c>
      <c r="D144" s="61">
        <v>1</v>
      </c>
      <c r="E144" s="61">
        <v>1</v>
      </c>
      <c r="F144" s="62"/>
      <c r="G144" s="52" t="s">
        <v>100</v>
      </c>
      <c r="H144" s="45">
        <v>110</v>
      </c>
      <c r="I144" s="110">
        <f>SUM(I145:I146)</f>
        <v>0</v>
      </c>
      <c r="J144" s="132">
        <f>SUM(J145:J146)</f>
        <v>0</v>
      </c>
      <c r="K144" s="110">
        <f>SUM(K145:K146)</f>
        <v>0</v>
      </c>
      <c r="L144" s="109">
        <f>SUM(L145:L146)</f>
        <v>0</v>
      </c>
      <c r="M144"/>
    </row>
    <row r="145" spans="1:13" ht="26.25" hidden="1" customHeight="1">
      <c r="A145" s="67">
        <v>2</v>
      </c>
      <c r="B145" s="49">
        <v>7</v>
      </c>
      <c r="C145" s="67">
        <v>1</v>
      </c>
      <c r="D145" s="60">
        <v>1</v>
      </c>
      <c r="E145" s="48">
        <v>1</v>
      </c>
      <c r="F145" s="50">
        <v>1</v>
      </c>
      <c r="G145" s="56" t="s">
        <v>101</v>
      </c>
      <c r="H145" s="45">
        <v>111</v>
      </c>
      <c r="I145" s="127">
        <v>0</v>
      </c>
      <c r="J145" s="127">
        <v>0</v>
      </c>
      <c r="K145" s="127">
        <v>0</v>
      </c>
      <c r="L145" s="127">
        <v>0</v>
      </c>
      <c r="M145"/>
    </row>
    <row r="146" spans="1:13" ht="24" hidden="1" customHeight="1">
      <c r="A146" s="60">
        <v>2</v>
      </c>
      <c r="B146" s="60">
        <v>7</v>
      </c>
      <c r="C146" s="59">
        <v>1</v>
      </c>
      <c r="D146" s="60">
        <v>1</v>
      </c>
      <c r="E146" s="61">
        <v>1</v>
      </c>
      <c r="F146" s="62">
        <v>2</v>
      </c>
      <c r="G146" s="52" t="s">
        <v>102</v>
      </c>
      <c r="H146" s="45">
        <v>112</v>
      </c>
      <c r="I146" s="112">
        <v>0</v>
      </c>
      <c r="J146" s="112">
        <v>0</v>
      </c>
      <c r="K146" s="112">
        <v>0</v>
      </c>
      <c r="L146" s="112">
        <v>0</v>
      </c>
      <c r="M146"/>
    </row>
    <row r="147" spans="1:13" ht="25.5" hidden="1" customHeight="1">
      <c r="A147" s="73">
        <v>2</v>
      </c>
      <c r="B147" s="74">
        <v>7</v>
      </c>
      <c r="C147" s="73">
        <v>2</v>
      </c>
      <c r="D147" s="74"/>
      <c r="E147" s="75"/>
      <c r="F147" s="87"/>
      <c r="G147" s="72" t="s">
        <v>103</v>
      </c>
      <c r="H147" s="45">
        <v>113</v>
      </c>
      <c r="I147" s="122">
        <f t="shared" ref="I147:L148" si="15">I148</f>
        <v>0</v>
      </c>
      <c r="J147" s="121">
        <f t="shared" si="15"/>
        <v>0</v>
      </c>
      <c r="K147" s="122">
        <f t="shared" si="15"/>
        <v>0</v>
      </c>
      <c r="L147" s="114">
        <f t="shared" si="15"/>
        <v>0</v>
      </c>
      <c r="M147"/>
    </row>
    <row r="148" spans="1:13" ht="25.5" hidden="1" customHeight="1">
      <c r="A148" s="59">
        <v>2</v>
      </c>
      <c r="B148" s="60">
        <v>7</v>
      </c>
      <c r="C148" s="59">
        <v>2</v>
      </c>
      <c r="D148" s="60">
        <v>1</v>
      </c>
      <c r="E148" s="61"/>
      <c r="F148" s="62"/>
      <c r="G148" s="52" t="s">
        <v>104</v>
      </c>
      <c r="H148" s="45">
        <v>114</v>
      </c>
      <c r="I148" s="110">
        <f t="shared" si="15"/>
        <v>0</v>
      </c>
      <c r="J148" s="132">
        <f t="shared" si="15"/>
        <v>0</v>
      </c>
      <c r="K148" s="110">
        <f t="shared" si="15"/>
        <v>0</v>
      </c>
      <c r="L148" s="109">
        <f t="shared" si="15"/>
        <v>0</v>
      </c>
      <c r="M148"/>
    </row>
    <row r="149" spans="1:13" ht="25.5" hidden="1" customHeight="1">
      <c r="A149" s="59">
        <v>2</v>
      </c>
      <c r="B149" s="60">
        <v>7</v>
      </c>
      <c r="C149" s="59">
        <v>2</v>
      </c>
      <c r="D149" s="60">
        <v>1</v>
      </c>
      <c r="E149" s="61">
        <v>1</v>
      </c>
      <c r="F149" s="62"/>
      <c r="G149" s="52" t="s">
        <v>104</v>
      </c>
      <c r="H149" s="45">
        <v>115</v>
      </c>
      <c r="I149" s="110">
        <f>SUM(I150:I151)</f>
        <v>0</v>
      </c>
      <c r="J149" s="132">
        <f>SUM(J150:J151)</f>
        <v>0</v>
      </c>
      <c r="K149" s="110">
        <f>SUM(K150:K151)</f>
        <v>0</v>
      </c>
      <c r="L149" s="109">
        <f>SUM(L150:L151)</f>
        <v>0</v>
      </c>
      <c r="M149"/>
    </row>
    <row r="150" spans="1:13" ht="23.25" hidden="1" customHeight="1">
      <c r="A150" s="59">
        <v>2</v>
      </c>
      <c r="B150" s="60">
        <v>7</v>
      </c>
      <c r="C150" s="59">
        <v>2</v>
      </c>
      <c r="D150" s="60">
        <v>1</v>
      </c>
      <c r="E150" s="61">
        <v>1</v>
      </c>
      <c r="F150" s="62">
        <v>1</v>
      </c>
      <c r="G150" s="52" t="s">
        <v>105</v>
      </c>
      <c r="H150" s="45">
        <v>116</v>
      </c>
      <c r="I150" s="112">
        <v>0</v>
      </c>
      <c r="J150" s="112">
        <v>0</v>
      </c>
      <c r="K150" s="112">
        <v>0</v>
      </c>
      <c r="L150" s="112">
        <v>0</v>
      </c>
      <c r="M150"/>
    </row>
    <row r="151" spans="1:13" ht="26.25" hidden="1" customHeight="1">
      <c r="A151" s="59">
        <v>2</v>
      </c>
      <c r="B151" s="60">
        <v>7</v>
      </c>
      <c r="C151" s="59">
        <v>2</v>
      </c>
      <c r="D151" s="60">
        <v>1</v>
      </c>
      <c r="E151" s="61">
        <v>1</v>
      </c>
      <c r="F151" s="62">
        <v>2</v>
      </c>
      <c r="G151" s="52" t="s">
        <v>106</v>
      </c>
      <c r="H151" s="45">
        <v>117</v>
      </c>
      <c r="I151" s="112">
        <v>0</v>
      </c>
      <c r="J151" s="112">
        <v>0</v>
      </c>
      <c r="K151" s="112">
        <v>0</v>
      </c>
      <c r="L151" s="112">
        <v>0</v>
      </c>
      <c r="M151"/>
    </row>
    <row r="152" spans="1:13" ht="27.75" hidden="1" customHeight="1">
      <c r="A152" s="59">
        <v>2</v>
      </c>
      <c r="B152" s="60">
        <v>7</v>
      </c>
      <c r="C152" s="59">
        <v>2</v>
      </c>
      <c r="D152" s="60">
        <v>2</v>
      </c>
      <c r="E152" s="61"/>
      <c r="F152" s="62"/>
      <c r="G152" s="52" t="s">
        <v>107</v>
      </c>
      <c r="H152" s="45">
        <v>118</v>
      </c>
      <c r="I152" s="110">
        <f>I153</f>
        <v>0</v>
      </c>
      <c r="J152" s="110">
        <f>J153</f>
        <v>0</v>
      </c>
      <c r="K152" s="110">
        <f>K153</f>
        <v>0</v>
      </c>
      <c r="L152" s="110">
        <f>L153</f>
        <v>0</v>
      </c>
      <c r="M152"/>
    </row>
    <row r="153" spans="1:13" ht="24.75" hidden="1" customHeight="1">
      <c r="A153" s="59">
        <v>2</v>
      </c>
      <c r="B153" s="60">
        <v>7</v>
      </c>
      <c r="C153" s="59">
        <v>2</v>
      </c>
      <c r="D153" s="60">
        <v>2</v>
      </c>
      <c r="E153" s="61">
        <v>1</v>
      </c>
      <c r="F153" s="62"/>
      <c r="G153" s="52" t="s">
        <v>107</v>
      </c>
      <c r="H153" s="45">
        <v>119</v>
      </c>
      <c r="I153" s="110">
        <f>SUM(I154)</f>
        <v>0</v>
      </c>
      <c r="J153" s="110">
        <f>SUM(J154)</f>
        <v>0</v>
      </c>
      <c r="K153" s="110">
        <f>SUM(K154)</f>
        <v>0</v>
      </c>
      <c r="L153" s="110">
        <f>SUM(L154)</f>
        <v>0</v>
      </c>
      <c r="M153"/>
    </row>
    <row r="154" spans="1:13" ht="27" hidden="1" customHeight="1">
      <c r="A154" s="59">
        <v>2</v>
      </c>
      <c r="B154" s="60">
        <v>7</v>
      </c>
      <c r="C154" s="59">
        <v>2</v>
      </c>
      <c r="D154" s="60">
        <v>2</v>
      </c>
      <c r="E154" s="61">
        <v>1</v>
      </c>
      <c r="F154" s="62">
        <v>1</v>
      </c>
      <c r="G154" s="52" t="s">
        <v>107</v>
      </c>
      <c r="H154" s="45">
        <v>120</v>
      </c>
      <c r="I154" s="112">
        <v>0</v>
      </c>
      <c r="J154" s="112">
        <v>0</v>
      </c>
      <c r="K154" s="112">
        <v>0</v>
      </c>
      <c r="L154" s="112">
        <v>0</v>
      </c>
      <c r="M154"/>
    </row>
    <row r="155" spans="1:13" hidden="1">
      <c r="A155" s="59">
        <v>2</v>
      </c>
      <c r="B155" s="60">
        <v>7</v>
      </c>
      <c r="C155" s="59">
        <v>3</v>
      </c>
      <c r="D155" s="60"/>
      <c r="E155" s="61"/>
      <c r="F155" s="62"/>
      <c r="G155" s="52" t="s">
        <v>108</v>
      </c>
      <c r="H155" s="45">
        <v>121</v>
      </c>
      <c r="I155" s="110">
        <f t="shared" ref="I155:L156" si="16">I156</f>
        <v>0</v>
      </c>
      <c r="J155" s="132">
        <f t="shared" si="16"/>
        <v>0</v>
      </c>
      <c r="K155" s="110">
        <f t="shared" si="16"/>
        <v>0</v>
      </c>
      <c r="L155" s="109">
        <f t="shared" si="16"/>
        <v>0</v>
      </c>
    </row>
    <row r="156" spans="1:13" hidden="1">
      <c r="A156" s="73">
        <v>2</v>
      </c>
      <c r="B156" s="84">
        <v>7</v>
      </c>
      <c r="C156" s="82">
        <v>3</v>
      </c>
      <c r="D156" s="84">
        <v>1</v>
      </c>
      <c r="E156" s="85"/>
      <c r="F156" s="86"/>
      <c r="G156" s="78" t="s">
        <v>108</v>
      </c>
      <c r="H156" s="45">
        <v>122</v>
      </c>
      <c r="I156" s="116">
        <f t="shared" si="16"/>
        <v>0</v>
      </c>
      <c r="J156" s="125">
        <f t="shared" si="16"/>
        <v>0</v>
      </c>
      <c r="K156" s="116">
        <f t="shared" si="16"/>
        <v>0</v>
      </c>
      <c r="L156" s="115">
        <f t="shared" si="16"/>
        <v>0</v>
      </c>
    </row>
    <row r="157" spans="1:13" hidden="1">
      <c r="A157" s="59">
        <v>2</v>
      </c>
      <c r="B157" s="60">
        <v>7</v>
      </c>
      <c r="C157" s="59">
        <v>3</v>
      </c>
      <c r="D157" s="60">
        <v>1</v>
      </c>
      <c r="E157" s="61">
        <v>1</v>
      </c>
      <c r="F157" s="62"/>
      <c r="G157" s="52" t="s">
        <v>108</v>
      </c>
      <c r="H157" s="45">
        <v>123</v>
      </c>
      <c r="I157" s="110">
        <f>SUM(I158:I159)</f>
        <v>0</v>
      </c>
      <c r="J157" s="132">
        <f>SUM(J158:J159)</f>
        <v>0</v>
      </c>
      <c r="K157" s="110">
        <f>SUM(K158:K159)</f>
        <v>0</v>
      </c>
      <c r="L157" s="109">
        <f>SUM(L158:L159)</f>
        <v>0</v>
      </c>
    </row>
    <row r="158" spans="1:13" hidden="1">
      <c r="A158" s="67">
        <v>2</v>
      </c>
      <c r="B158" s="49">
        <v>7</v>
      </c>
      <c r="C158" s="67">
        <v>3</v>
      </c>
      <c r="D158" s="49">
        <v>1</v>
      </c>
      <c r="E158" s="48">
        <v>1</v>
      </c>
      <c r="F158" s="50">
        <v>1</v>
      </c>
      <c r="G158" s="56" t="s">
        <v>109</v>
      </c>
      <c r="H158" s="45">
        <v>124</v>
      </c>
      <c r="I158" s="127">
        <v>0</v>
      </c>
      <c r="J158" s="127">
        <v>0</v>
      </c>
      <c r="K158" s="127">
        <v>0</v>
      </c>
      <c r="L158" s="127">
        <v>0</v>
      </c>
    </row>
    <row r="159" spans="1:13" ht="25.5" hidden="1" customHeight="1">
      <c r="A159" s="59">
        <v>2</v>
      </c>
      <c r="B159" s="60">
        <v>7</v>
      </c>
      <c r="C159" s="59">
        <v>3</v>
      </c>
      <c r="D159" s="60">
        <v>1</v>
      </c>
      <c r="E159" s="61">
        <v>1</v>
      </c>
      <c r="F159" s="62">
        <v>2</v>
      </c>
      <c r="G159" s="52" t="s">
        <v>110</v>
      </c>
      <c r="H159" s="45">
        <v>125</v>
      </c>
      <c r="I159" s="112">
        <v>0</v>
      </c>
      <c r="J159" s="113">
        <v>0</v>
      </c>
      <c r="K159" s="113">
        <v>0</v>
      </c>
      <c r="L159" s="113">
        <v>0</v>
      </c>
      <c r="M159"/>
    </row>
    <row r="160" spans="1:13" ht="24" hidden="1" customHeight="1">
      <c r="A160" s="68">
        <v>2</v>
      </c>
      <c r="B160" s="68">
        <v>8</v>
      </c>
      <c r="C160" s="41"/>
      <c r="D160" s="55"/>
      <c r="E160" s="47"/>
      <c r="F160" s="83"/>
      <c r="G160" s="51" t="s">
        <v>111</v>
      </c>
      <c r="H160" s="45">
        <v>126</v>
      </c>
      <c r="I160" s="120">
        <f>I161</f>
        <v>0</v>
      </c>
      <c r="J160" s="119">
        <f>J161</f>
        <v>0</v>
      </c>
      <c r="K160" s="120">
        <f>K161</f>
        <v>0</v>
      </c>
      <c r="L160" s="118">
        <f>L161</f>
        <v>0</v>
      </c>
      <c r="M160"/>
    </row>
    <row r="161" spans="1:13" ht="21.75" hidden="1" customHeight="1">
      <c r="A161" s="73">
        <v>2</v>
      </c>
      <c r="B161" s="73">
        <v>8</v>
      </c>
      <c r="C161" s="73">
        <v>1</v>
      </c>
      <c r="D161" s="74"/>
      <c r="E161" s="75"/>
      <c r="F161" s="87"/>
      <c r="G161" s="56" t="s">
        <v>111</v>
      </c>
      <c r="H161" s="45">
        <v>127</v>
      </c>
      <c r="I161" s="120">
        <f>I162+I167</f>
        <v>0</v>
      </c>
      <c r="J161" s="119">
        <f>J162+J167</f>
        <v>0</v>
      </c>
      <c r="K161" s="120">
        <f>K162+K167</f>
        <v>0</v>
      </c>
      <c r="L161" s="118">
        <f>L162+L167</f>
        <v>0</v>
      </c>
      <c r="M161"/>
    </row>
    <row r="162" spans="1:13" ht="27" hidden="1" customHeight="1">
      <c r="A162" s="59">
        <v>2</v>
      </c>
      <c r="B162" s="60">
        <v>8</v>
      </c>
      <c r="C162" s="52">
        <v>1</v>
      </c>
      <c r="D162" s="60">
        <v>1</v>
      </c>
      <c r="E162" s="61"/>
      <c r="F162" s="62"/>
      <c r="G162" s="52" t="s">
        <v>112</v>
      </c>
      <c r="H162" s="45">
        <v>128</v>
      </c>
      <c r="I162" s="110">
        <f>I163</f>
        <v>0</v>
      </c>
      <c r="J162" s="132">
        <f>J163</f>
        <v>0</v>
      </c>
      <c r="K162" s="110">
        <f>K163</f>
        <v>0</v>
      </c>
      <c r="L162" s="109">
        <f>L163</f>
        <v>0</v>
      </c>
      <c r="M162"/>
    </row>
    <row r="163" spans="1:13" ht="23.25" hidden="1" customHeight="1">
      <c r="A163" s="59">
        <v>2</v>
      </c>
      <c r="B163" s="60">
        <v>8</v>
      </c>
      <c r="C163" s="56">
        <v>1</v>
      </c>
      <c r="D163" s="49">
        <v>1</v>
      </c>
      <c r="E163" s="48">
        <v>1</v>
      </c>
      <c r="F163" s="50"/>
      <c r="G163" s="52" t="s">
        <v>112</v>
      </c>
      <c r="H163" s="45">
        <v>129</v>
      </c>
      <c r="I163" s="120">
        <f>SUM(I164:I166)</f>
        <v>0</v>
      </c>
      <c r="J163" s="120">
        <f>SUM(J164:J166)</f>
        <v>0</v>
      </c>
      <c r="K163" s="120">
        <f>SUM(K164:K166)</f>
        <v>0</v>
      </c>
      <c r="L163" s="120">
        <f>SUM(L164:L166)</f>
        <v>0</v>
      </c>
      <c r="M163"/>
    </row>
    <row r="164" spans="1:13" ht="23.25" hidden="1" customHeight="1">
      <c r="A164" s="60">
        <v>2</v>
      </c>
      <c r="B164" s="49">
        <v>8</v>
      </c>
      <c r="C164" s="52">
        <v>1</v>
      </c>
      <c r="D164" s="60">
        <v>1</v>
      </c>
      <c r="E164" s="61">
        <v>1</v>
      </c>
      <c r="F164" s="62">
        <v>1</v>
      </c>
      <c r="G164" s="52" t="s">
        <v>113</v>
      </c>
      <c r="H164" s="45">
        <v>130</v>
      </c>
      <c r="I164" s="112">
        <v>0</v>
      </c>
      <c r="J164" s="112">
        <v>0</v>
      </c>
      <c r="K164" s="112">
        <v>0</v>
      </c>
      <c r="L164" s="112">
        <v>0</v>
      </c>
      <c r="M164"/>
    </row>
    <row r="165" spans="1:13" ht="27" hidden="1" customHeight="1">
      <c r="A165" s="73">
        <v>2</v>
      </c>
      <c r="B165" s="84">
        <v>8</v>
      </c>
      <c r="C165" s="78">
        <v>1</v>
      </c>
      <c r="D165" s="84">
        <v>1</v>
      </c>
      <c r="E165" s="85">
        <v>1</v>
      </c>
      <c r="F165" s="86">
        <v>2</v>
      </c>
      <c r="G165" s="78" t="s">
        <v>114</v>
      </c>
      <c r="H165" s="45">
        <v>131</v>
      </c>
      <c r="I165" s="128">
        <v>0</v>
      </c>
      <c r="J165" s="128">
        <v>0</v>
      </c>
      <c r="K165" s="128">
        <v>0</v>
      </c>
      <c r="L165" s="128">
        <v>0</v>
      </c>
      <c r="M165"/>
    </row>
    <row r="166" spans="1:13" hidden="1">
      <c r="A166" s="73">
        <v>2</v>
      </c>
      <c r="B166" s="84">
        <v>8</v>
      </c>
      <c r="C166" s="78">
        <v>1</v>
      </c>
      <c r="D166" s="84">
        <v>1</v>
      </c>
      <c r="E166" s="85">
        <v>1</v>
      </c>
      <c r="F166" s="86">
        <v>3</v>
      </c>
      <c r="G166" s="78" t="s">
        <v>115</v>
      </c>
      <c r="H166" s="45">
        <v>132</v>
      </c>
      <c r="I166" s="128">
        <v>0</v>
      </c>
      <c r="J166" s="129">
        <v>0</v>
      </c>
      <c r="K166" s="128">
        <v>0</v>
      </c>
      <c r="L166" s="117">
        <v>0</v>
      </c>
    </row>
    <row r="167" spans="1:13" ht="23.25" hidden="1" customHeight="1">
      <c r="A167" s="59">
        <v>2</v>
      </c>
      <c r="B167" s="60">
        <v>8</v>
      </c>
      <c r="C167" s="52">
        <v>1</v>
      </c>
      <c r="D167" s="60">
        <v>2</v>
      </c>
      <c r="E167" s="61"/>
      <c r="F167" s="62"/>
      <c r="G167" s="52" t="s">
        <v>116</v>
      </c>
      <c r="H167" s="45">
        <v>133</v>
      </c>
      <c r="I167" s="110">
        <f t="shared" ref="I167:L168" si="17">I168</f>
        <v>0</v>
      </c>
      <c r="J167" s="132">
        <f t="shared" si="17"/>
        <v>0</v>
      </c>
      <c r="K167" s="110">
        <f t="shared" si="17"/>
        <v>0</v>
      </c>
      <c r="L167" s="109">
        <f t="shared" si="17"/>
        <v>0</v>
      </c>
      <c r="M167"/>
    </row>
    <row r="168" spans="1:13" hidden="1">
      <c r="A168" s="59">
        <v>2</v>
      </c>
      <c r="B168" s="60">
        <v>8</v>
      </c>
      <c r="C168" s="52">
        <v>1</v>
      </c>
      <c r="D168" s="60">
        <v>2</v>
      </c>
      <c r="E168" s="61">
        <v>1</v>
      </c>
      <c r="F168" s="62"/>
      <c r="G168" s="52" t="s">
        <v>116</v>
      </c>
      <c r="H168" s="45">
        <v>134</v>
      </c>
      <c r="I168" s="110">
        <f t="shared" si="17"/>
        <v>0</v>
      </c>
      <c r="J168" s="132">
        <f t="shared" si="17"/>
        <v>0</v>
      </c>
      <c r="K168" s="110">
        <f t="shared" si="17"/>
        <v>0</v>
      </c>
      <c r="L168" s="109">
        <f t="shared" si="17"/>
        <v>0</v>
      </c>
    </row>
    <row r="169" spans="1:13" hidden="1">
      <c r="A169" s="73">
        <v>2</v>
      </c>
      <c r="B169" s="74">
        <v>8</v>
      </c>
      <c r="C169" s="72">
        <v>1</v>
      </c>
      <c r="D169" s="74">
        <v>2</v>
      </c>
      <c r="E169" s="75">
        <v>1</v>
      </c>
      <c r="F169" s="87">
        <v>1</v>
      </c>
      <c r="G169" s="52" t="s">
        <v>116</v>
      </c>
      <c r="H169" s="45">
        <v>135</v>
      </c>
      <c r="I169" s="130">
        <v>0</v>
      </c>
      <c r="J169" s="113">
        <v>0</v>
      </c>
      <c r="K169" s="113">
        <v>0</v>
      </c>
      <c r="L169" s="113">
        <v>0</v>
      </c>
    </row>
    <row r="170" spans="1:13" ht="39.75" hidden="1" customHeight="1">
      <c r="A170" s="68">
        <v>2</v>
      </c>
      <c r="B170" s="41">
        <v>9</v>
      </c>
      <c r="C170" s="43"/>
      <c r="D170" s="41"/>
      <c r="E170" s="42"/>
      <c r="F170" s="44"/>
      <c r="G170" s="43" t="s">
        <v>117</v>
      </c>
      <c r="H170" s="45">
        <v>136</v>
      </c>
      <c r="I170" s="110">
        <f>I171+I175</f>
        <v>0</v>
      </c>
      <c r="J170" s="132">
        <f>J171+J175</f>
        <v>0</v>
      </c>
      <c r="K170" s="110">
        <f>K171+K175</f>
        <v>0</v>
      </c>
      <c r="L170" s="109">
        <f>L171+L175</f>
        <v>0</v>
      </c>
      <c r="M170"/>
    </row>
    <row r="171" spans="1:13" s="72" customFormat="1" ht="39" hidden="1" customHeight="1">
      <c r="A171" s="59">
        <v>2</v>
      </c>
      <c r="B171" s="60">
        <v>9</v>
      </c>
      <c r="C171" s="52">
        <v>1</v>
      </c>
      <c r="D171" s="60"/>
      <c r="E171" s="61"/>
      <c r="F171" s="62"/>
      <c r="G171" s="52" t="s">
        <v>118</v>
      </c>
      <c r="H171" s="45">
        <v>137</v>
      </c>
      <c r="I171" s="110">
        <f t="shared" ref="I171:L173" si="18">I172</f>
        <v>0</v>
      </c>
      <c r="J171" s="132">
        <f t="shared" si="18"/>
        <v>0</v>
      </c>
      <c r="K171" s="110">
        <f t="shared" si="18"/>
        <v>0</v>
      </c>
      <c r="L171" s="109">
        <f t="shared" si="18"/>
        <v>0</v>
      </c>
    </row>
    <row r="172" spans="1:13" ht="42.75" hidden="1" customHeight="1">
      <c r="A172" s="67">
        <v>2</v>
      </c>
      <c r="B172" s="49">
        <v>9</v>
      </c>
      <c r="C172" s="56">
        <v>1</v>
      </c>
      <c r="D172" s="49">
        <v>1</v>
      </c>
      <c r="E172" s="48"/>
      <c r="F172" s="50"/>
      <c r="G172" s="52" t="s">
        <v>118</v>
      </c>
      <c r="H172" s="45">
        <v>138</v>
      </c>
      <c r="I172" s="120">
        <f t="shared" si="18"/>
        <v>0</v>
      </c>
      <c r="J172" s="119">
        <f t="shared" si="18"/>
        <v>0</v>
      </c>
      <c r="K172" s="120">
        <f t="shared" si="18"/>
        <v>0</v>
      </c>
      <c r="L172" s="118">
        <f t="shared" si="18"/>
        <v>0</v>
      </c>
      <c r="M172"/>
    </row>
    <row r="173" spans="1:13" ht="38.25" hidden="1" customHeight="1">
      <c r="A173" s="59">
        <v>2</v>
      </c>
      <c r="B173" s="60">
        <v>9</v>
      </c>
      <c r="C173" s="59">
        <v>1</v>
      </c>
      <c r="D173" s="60">
        <v>1</v>
      </c>
      <c r="E173" s="61">
        <v>1</v>
      </c>
      <c r="F173" s="62"/>
      <c r="G173" s="52" t="s">
        <v>118</v>
      </c>
      <c r="H173" s="45">
        <v>139</v>
      </c>
      <c r="I173" s="110">
        <f t="shared" si="18"/>
        <v>0</v>
      </c>
      <c r="J173" s="132">
        <f t="shared" si="18"/>
        <v>0</v>
      </c>
      <c r="K173" s="110">
        <f t="shared" si="18"/>
        <v>0</v>
      </c>
      <c r="L173" s="109">
        <f t="shared" si="18"/>
        <v>0</v>
      </c>
      <c r="M173"/>
    </row>
    <row r="174" spans="1:13" ht="38.25" hidden="1" customHeight="1">
      <c r="A174" s="67">
        <v>2</v>
      </c>
      <c r="B174" s="49">
        <v>9</v>
      </c>
      <c r="C174" s="49">
        <v>1</v>
      </c>
      <c r="D174" s="49">
        <v>1</v>
      </c>
      <c r="E174" s="48">
        <v>1</v>
      </c>
      <c r="F174" s="50">
        <v>1</v>
      </c>
      <c r="G174" s="52" t="s">
        <v>118</v>
      </c>
      <c r="H174" s="45">
        <v>140</v>
      </c>
      <c r="I174" s="127">
        <v>0</v>
      </c>
      <c r="J174" s="127">
        <v>0</v>
      </c>
      <c r="K174" s="127">
        <v>0</v>
      </c>
      <c r="L174" s="127">
        <v>0</v>
      </c>
      <c r="M174"/>
    </row>
    <row r="175" spans="1:13" ht="41.25" hidden="1" customHeight="1">
      <c r="A175" s="59">
        <v>2</v>
      </c>
      <c r="B175" s="60">
        <v>9</v>
      </c>
      <c r="C175" s="60">
        <v>2</v>
      </c>
      <c r="D175" s="60"/>
      <c r="E175" s="61"/>
      <c r="F175" s="62"/>
      <c r="G175" s="52" t="s">
        <v>119</v>
      </c>
      <c r="H175" s="45">
        <v>141</v>
      </c>
      <c r="I175" s="110">
        <f>SUM(I176+I181)</f>
        <v>0</v>
      </c>
      <c r="J175" s="110">
        <f>SUM(J176+J181)</f>
        <v>0</v>
      </c>
      <c r="K175" s="110">
        <f>SUM(K176+K181)</f>
        <v>0</v>
      </c>
      <c r="L175" s="110">
        <f>SUM(L176+L181)</f>
        <v>0</v>
      </c>
      <c r="M175"/>
    </row>
    <row r="176" spans="1:13" ht="44.25" hidden="1" customHeight="1">
      <c r="A176" s="59">
        <v>2</v>
      </c>
      <c r="B176" s="60">
        <v>9</v>
      </c>
      <c r="C176" s="60">
        <v>2</v>
      </c>
      <c r="D176" s="49">
        <v>1</v>
      </c>
      <c r="E176" s="48"/>
      <c r="F176" s="50"/>
      <c r="G176" s="56" t="s">
        <v>120</v>
      </c>
      <c r="H176" s="45">
        <v>142</v>
      </c>
      <c r="I176" s="120">
        <f>I177</f>
        <v>0</v>
      </c>
      <c r="J176" s="119">
        <f>J177</f>
        <v>0</v>
      </c>
      <c r="K176" s="120">
        <f>K177</f>
        <v>0</v>
      </c>
      <c r="L176" s="118">
        <f>L177</f>
        <v>0</v>
      </c>
      <c r="M176"/>
    </row>
    <row r="177" spans="1:13" ht="40.5" hidden="1" customHeight="1">
      <c r="A177" s="67">
        <v>2</v>
      </c>
      <c r="B177" s="49">
        <v>9</v>
      </c>
      <c r="C177" s="49">
        <v>2</v>
      </c>
      <c r="D177" s="60">
        <v>1</v>
      </c>
      <c r="E177" s="61">
        <v>1</v>
      </c>
      <c r="F177" s="62"/>
      <c r="G177" s="56" t="s">
        <v>120</v>
      </c>
      <c r="H177" s="45">
        <v>143</v>
      </c>
      <c r="I177" s="110">
        <f>SUM(I178:I180)</f>
        <v>0</v>
      </c>
      <c r="J177" s="132">
        <f>SUM(J178:J180)</f>
        <v>0</v>
      </c>
      <c r="K177" s="110">
        <f>SUM(K178:K180)</f>
        <v>0</v>
      </c>
      <c r="L177" s="109">
        <f>SUM(L178:L180)</f>
        <v>0</v>
      </c>
      <c r="M177"/>
    </row>
    <row r="178" spans="1:13" ht="53.25" hidden="1" customHeight="1">
      <c r="A178" s="73">
        <v>2</v>
      </c>
      <c r="B178" s="84">
        <v>9</v>
      </c>
      <c r="C178" s="84">
        <v>2</v>
      </c>
      <c r="D178" s="84">
        <v>1</v>
      </c>
      <c r="E178" s="85">
        <v>1</v>
      </c>
      <c r="F178" s="86">
        <v>1</v>
      </c>
      <c r="G178" s="56" t="s">
        <v>121</v>
      </c>
      <c r="H178" s="45">
        <v>144</v>
      </c>
      <c r="I178" s="128">
        <v>0</v>
      </c>
      <c r="J178" s="111">
        <v>0</v>
      </c>
      <c r="K178" s="111">
        <v>0</v>
      </c>
      <c r="L178" s="111">
        <v>0</v>
      </c>
      <c r="M178"/>
    </row>
    <row r="179" spans="1:13" ht="51.75" hidden="1" customHeight="1">
      <c r="A179" s="59">
        <v>2</v>
      </c>
      <c r="B179" s="60">
        <v>9</v>
      </c>
      <c r="C179" s="60">
        <v>2</v>
      </c>
      <c r="D179" s="60">
        <v>1</v>
      </c>
      <c r="E179" s="61">
        <v>1</v>
      </c>
      <c r="F179" s="62">
        <v>2</v>
      </c>
      <c r="G179" s="56" t="s">
        <v>122</v>
      </c>
      <c r="H179" s="45">
        <v>145</v>
      </c>
      <c r="I179" s="112">
        <v>0</v>
      </c>
      <c r="J179" s="131">
        <v>0</v>
      </c>
      <c r="K179" s="131">
        <v>0</v>
      </c>
      <c r="L179" s="131">
        <v>0</v>
      </c>
      <c r="M179"/>
    </row>
    <row r="180" spans="1:13" ht="54.75" hidden="1" customHeight="1">
      <c r="A180" s="59">
        <v>2</v>
      </c>
      <c r="B180" s="60">
        <v>9</v>
      </c>
      <c r="C180" s="60">
        <v>2</v>
      </c>
      <c r="D180" s="60">
        <v>1</v>
      </c>
      <c r="E180" s="61">
        <v>1</v>
      </c>
      <c r="F180" s="62">
        <v>3</v>
      </c>
      <c r="G180" s="56" t="s">
        <v>123</v>
      </c>
      <c r="H180" s="45">
        <v>146</v>
      </c>
      <c r="I180" s="112">
        <v>0</v>
      </c>
      <c r="J180" s="112">
        <v>0</v>
      </c>
      <c r="K180" s="112">
        <v>0</v>
      </c>
      <c r="L180" s="112">
        <v>0</v>
      </c>
      <c r="M180"/>
    </row>
    <row r="181" spans="1:13" ht="39" hidden="1" customHeight="1">
      <c r="A181" s="88">
        <v>2</v>
      </c>
      <c r="B181" s="88">
        <v>9</v>
      </c>
      <c r="C181" s="88">
        <v>2</v>
      </c>
      <c r="D181" s="88">
        <v>2</v>
      </c>
      <c r="E181" s="88"/>
      <c r="F181" s="88"/>
      <c r="G181" s="52" t="s">
        <v>124</v>
      </c>
      <c r="H181" s="45">
        <v>147</v>
      </c>
      <c r="I181" s="110">
        <f>I182</f>
        <v>0</v>
      </c>
      <c r="J181" s="132">
        <f>J182</f>
        <v>0</v>
      </c>
      <c r="K181" s="110">
        <f>K182</f>
        <v>0</v>
      </c>
      <c r="L181" s="109">
        <f>L182</f>
        <v>0</v>
      </c>
      <c r="M181"/>
    </row>
    <row r="182" spans="1:13" ht="43.5" hidden="1" customHeight="1">
      <c r="A182" s="59">
        <v>2</v>
      </c>
      <c r="B182" s="60">
        <v>9</v>
      </c>
      <c r="C182" s="60">
        <v>2</v>
      </c>
      <c r="D182" s="60">
        <v>2</v>
      </c>
      <c r="E182" s="61">
        <v>1</v>
      </c>
      <c r="F182" s="62"/>
      <c r="G182" s="56" t="s">
        <v>125</v>
      </c>
      <c r="H182" s="45">
        <v>148</v>
      </c>
      <c r="I182" s="120">
        <f>SUM(I183:I185)</f>
        <v>0</v>
      </c>
      <c r="J182" s="120">
        <f>SUM(J183:J185)</f>
        <v>0</v>
      </c>
      <c r="K182" s="120">
        <f>SUM(K183:K185)</f>
        <v>0</v>
      </c>
      <c r="L182" s="120">
        <f>SUM(L183:L185)</f>
        <v>0</v>
      </c>
      <c r="M182"/>
    </row>
    <row r="183" spans="1:13" ht="54.75" hidden="1" customHeight="1">
      <c r="A183" s="59">
        <v>2</v>
      </c>
      <c r="B183" s="60">
        <v>9</v>
      </c>
      <c r="C183" s="60">
        <v>2</v>
      </c>
      <c r="D183" s="60">
        <v>2</v>
      </c>
      <c r="E183" s="60">
        <v>1</v>
      </c>
      <c r="F183" s="62">
        <v>1</v>
      </c>
      <c r="G183" s="89" t="s">
        <v>126</v>
      </c>
      <c r="H183" s="45">
        <v>149</v>
      </c>
      <c r="I183" s="112">
        <v>0</v>
      </c>
      <c r="J183" s="111">
        <v>0</v>
      </c>
      <c r="K183" s="111">
        <v>0</v>
      </c>
      <c r="L183" s="111">
        <v>0</v>
      </c>
      <c r="M183"/>
    </row>
    <row r="184" spans="1:13" ht="54" hidden="1" customHeight="1">
      <c r="A184" s="74">
        <v>2</v>
      </c>
      <c r="B184" s="72">
        <v>9</v>
      </c>
      <c r="C184" s="74">
        <v>2</v>
      </c>
      <c r="D184" s="75">
        <v>2</v>
      </c>
      <c r="E184" s="75">
        <v>1</v>
      </c>
      <c r="F184" s="87">
        <v>2</v>
      </c>
      <c r="G184" s="72" t="s">
        <v>127</v>
      </c>
      <c r="H184" s="45">
        <v>150</v>
      </c>
      <c r="I184" s="111">
        <v>0</v>
      </c>
      <c r="J184" s="113">
        <v>0</v>
      </c>
      <c r="K184" s="113">
        <v>0</v>
      </c>
      <c r="L184" s="113">
        <v>0</v>
      </c>
      <c r="M184"/>
    </row>
    <row r="185" spans="1:13" ht="54" hidden="1" customHeight="1">
      <c r="A185" s="60">
        <v>2</v>
      </c>
      <c r="B185" s="78">
        <v>9</v>
      </c>
      <c r="C185" s="84">
        <v>2</v>
      </c>
      <c r="D185" s="85">
        <v>2</v>
      </c>
      <c r="E185" s="85">
        <v>1</v>
      </c>
      <c r="F185" s="86">
        <v>3</v>
      </c>
      <c r="G185" s="78" t="s">
        <v>128</v>
      </c>
      <c r="H185" s="45">
        <v>151</v>
      </c>
      <c r="I185" s="131">
        <v>0</v>
      </c>
      <c r="J185" s="131">
        <v>0</v>
      </c>
      <c r="K185" s="131">
        <v>0</v>
      </c>
      <c r="L185" s="131">
        <v>0</v>
      </c>
      <c r="M185"/>
    </row>
    <row r="186" spans="1:13" ht="76.5" hidden="1" customHeight="1">
      <c r="A186" s="41">
        <v>3</v>
      </c>
      <c r="B186" s="43"/>
      <c r="C186" s="41"/>
      <c r="D186" s="42"/>
      <c r="E186" s="42"/>
      <c r="F186" s="44"/>
      <c r="G186" s="77" t="s">
        <v>129</v>
      </c>
      <c r="H186" s="45">
        <v>152</v>
      </c>
      <c r="I186" s="109">
        <f>SUM(I187+I240+I305)</f>
        <v>0</v>
      </c>
      <c r="J186" s="132">
        <f>SUM(J187+J240+J305)</f>
        <v>0</v>
      </c>
      <c r="K186" s="110">
        <f>SUM(K187+K240+K305)</f>
        <v>0</v>
      </c>
      <c r="L186" s="109">
        <f>SUM(L187+L240+L305)</f>
        <v>0</v>
      </c>
      <c r="M186"/>
    </row>
    <row r="187" spans="1:13" ht="34.5" hidden="1" customHeight="1">
      <c r="A187" s="68">
        <v>3</v>
      </c>
      <c r="B187" s="41">
        <v>1</v>
      </c>
      <c r="C187" s="55"/>
      <c r="D187" s="47"/>
      <c r="E187" s="47"/>
      <c r="F187" s="83"/>
      <c r="G187" s="65" t="s">
        <v>130</v>
      </c>
      <c r="H187" s="45">
        <v>153</v>
      </c>
      <c r="I187" s="109">
        <f>SUM(I188+I211+I218+I230+I234)</f>
        <v>0</v>
      </c>
      <c r="J187" s="118">
        <f>SUM(J188+J211+J218+J230+J234)</f>
        <v>0</v>
      </c>
      <c r="K187" s="118">
        <f>SUM(K188+K211+K218+K230+K234)</f>
        <v>0</v>
      </c>
      <c r="L187" s="118">
        <f>SUM(L188+L211+L218+L230+L234)</f>
        <v>0</v>
      </c>
      <c r="M187"/>
    </row>
    <row r="188" spans="1:13" ht="30.75" hidden="1" customHeight="1">
      <c r="A188" s="49">
        <v>3</v>
      </c>
      <c r="B188" s="56">
        <v>1</v>
      </c>
      <c r="C188" s="49">
        <v>1</v>
      </c>
      <c r="D188" s="48"/>
      <c r="E188" s="48"/>
      <c r="F188" s="90"/>
      <c r="G188" s="59" t="s">
        <v>131</v>
      </c>
      <c r="H188" s="45">
        <v>154</v>
      </c>
      <c r="I188" s="118">
        <f>SUM(I189+I192+I197+I203+I208)</f>
        <v>0</v>
      </c>
      <c r="J188" s="132">
        <f>SUM(J189+J192+J197+J203+J208)</f>
        <v>0</v>
      </c>
      <c r="K188" s="110">
        <f>SUM(K189+K192+K197+K203+K208)</f>
        <v>0</v>
      </c>
      <c r="L188" s="109">
        <f>SUM(L189+L192+L197+L203+L208)</f>
        <v>0</v>
      </c>
      <c r="M188"/>
    </row>
    <row r="189" spans="1:13" ht="33" hidden="1" customHeight="1">
      <c r="A189" s="60">
        <v>3</v>
      </c>
      <c r="B189" s="52">
        <v>1</v>
      </c>
      <c r="C189" s="60">
        <v>1</v>
      </c>
      <c r="D189" s="61">
        <v>1</v>
      </c>
      <c r="E189" s="61"/>
      <c r="F189" s="91"/>
      <c r="G189" s="59" t="s">
        <v>132</v>
      </c>
      <c r="H189" s="45">
        <v>155</v>
      </c>
      <c r="I189" s="109">
        <f t="shared" ref="I189:L190" si="19">I190</f>
        <v>0</v>
      </c>
      <c r="J189" s="119">
        <f t="shared" si="19"/>
        <v>0</v>
      </c>
      <c r="K189" s="120">
        <f t="shared" si="19"/>
        <v>0</v>
      </c>
      <c r="L189" s="118">
        <f t="shared" si="19"/>
        <v>0</v>
      </c>
      <c r="M189"/>
    </row>
    <row r="190" spans="1:13" ht="24" hidden="1" customHeight="1">
      <c r="A190" s="60">
        <v>3</v>
      </c>
      <c r="B190" s="52">
        <v>1</v>
      </c>
      <c r="C190" s="60">
        <v>1</v>
      </c>
      <c r="D190" s="61">
        <v>1</v>
      </c>
      <c r="E190" s="61">
        <v>1</v>
      </c>
      <c r="F190" s="69"/>
      <c r="G190" s="59" t="s">
        <v>132</v>
      </c>
      <c r="H190" s="45">
        <v>156</v>
      </c>
      <c r="I190" s="118">
        <f t="shared" si="19"/>
        <v>0</v>
      </c>
      <c r="J190" s="109">
        <f t="shared" si="19"/>
        <v>0</v>
      </c>
      <c r="K190" s="109">
        <f t="shared" si="19"/>
        <v>0</v>
      </c>
      <c r="L190" s="109">
        <f t="shared" si="19"/>
        <v>0</v>
      </c>
      <c r="M190"/>
    </row>
    <row r="191" spans="1:13" ht="31.5" hidden="1" customHeight="1">
      <c r="A191" s="60">
        <v>3</v>
      </c>
      <c r="B191" s="52">
        <v>1</v>
      </c>
      <c r="C191" s="60">
        <v>1</v>
      </c>
      <c r="D191" s="61">
        <v>1</v>
      </c>
      <c r="E191" s="61">
        <v>1</v>
      </c>
      <c r="F191" s="69">
        <v>1</v>
      </c>
      <c r="G191" s="59" t="s">
        <v>132</v>
      </c>
      <c r="H191" s="45">
        <v>157</v>
      </c>
      <c r="I191" s="113">
        <v>0</v>
      </c>
      <c r="J191" s="113">
        <v>0</v>
      </c>
      <c r="K191" s="113">
        <v>0</v>
      </c>
      <c r="L191" s="113">
        <v>0</v>
      </c>
      <c r="M191"/>
    </row>
    <row r="192" spans="1:13" ht="27.75" hidden="1" customHeight="1">
      <c r="A192" s="49">
        <v>3</v>
      </c>
      <c r="B192" s="48">
        <v>1</v>
      </c>
      <c r="C192" s="48">
        <v>1</v>
      </c>
      <c r="D192" s="48">
        <v>2</v>
      </c>
      <c r="E192" s="48"/>
      <c r="F192" s="50"/>
      <c r="G192" s="56" t="s">
        <v>133</v>
      </c>
      <c r="H192" s="45">
        <v>158</v>
      </c>
      <c r="I192" s="118">
        <f>I193</f>
        <v>0</v>
      </c>
      <c r="J192" s="119">
        <f>J193</f>
        <v>0</v>
      </c>
      <c r="K192" s="120">
        <f>K193</f>
        <v>0</v>
      </c>
      <c r="L192" s="118">
        <f>L193</f>
        <v>0</v>
      </c>
      <c r="M192"/>
    </row>
    <row r="193" spans="1:13" ht="27.75" hidden="1" customHeight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2"/>
      <c r="G193" s="56" t="s">
        <v>133</v>
      </c>
      <c r="H193" s="45">
        <v>159</v>
      </c>
      <c r="I193" s="109">
        <f>SUM(I194:I196)</f>
        <v>0</v>
      </c>
      <c r="J193" s="132">
        <f>SUM(J194:J196)</f>
        <v>0</v>
      </c>
      <c r="K193" s="110">
        <f>SUM(K194:K196)</f>
        <v>0</v>
      </c>
      <c r="L193" s="109">
        <f>SUM(L194:L196)</f>
        <v>0</v>
      </c>
      <c r="M193"/>
    </row>
    <row r="194" spans="1:13" ht="27" hidden="1" customHeight="1">
      <c r="A194" s="49">
        <v>3</v>
      </c>
      <c r="B194" s="48">
        <v>1</v>
      </c>
      <c r="C194" s="48">
        <v>1</v>
      </c>
      <c r="D194" s="48">
        <v>2</v>
      </c>
      <c r="E194" s="48">
        <v>1</v>
      </c>
      <c r="F194" s="50">
        <v>1</v>
      </c>
      <c r="G194" s="56" t="s">
        <v>134</v>
      </c>
      <c r="H194" s="45">
        <v>160</v>
      </c>
      <c r="I194" s="111">
        <v>0</v>
      </c>
      <c r="J194" s="111">
        <v>0</v>
      </c>
      <c r="K194" s="111">
        <v>0</v>
      </c>
      <c r="L194" s="131">
        <v>0</v>
      </c>
      <c r="M194"/>
    </row>
    <row r="195" spans="1:13" ht="27" hidden="1" customHeight="1">
      <c r="A195" s="60">
        <v>3</v>
      </c>
      <c r="B195" s="61">
        <v>1</v>
      </c>
      <c r="C195" s="61">
        <v>1</v>
      </c>
      <c r="D195" s="61">
        <v>2</v>
      </c>
      <c r="E195" s="61">
        <v>1</v>
      </c>
      <c r="F195" s="62">
        <v>2</v>
      </c>
      <c r="G195" s="52" t="s">
        <v>135</v>
      </c>
      <c r="H195" s="45">
        <v>161</v>
      </c>
      <c r="I195" s="113">
        <v>0</v>
      </c>
      <c r="J195" s="113">
        <v>0</v>
      </c>
      <c r="K195" s="113">
        <v>0</v>
      </c>
      <c r="L195" s="113">
        <v>0</v>
      </c>
      <c r="M195"/>
    </row>
    <row r="196" spans="1:13" ht="26.25" hidden="1" customHeight="1">
      <c r="A196" s="49">
        <v>3</v>
      </c>
      <c r="B196" s="48">
        <v>1</v>
      </c>
      <c r="C196" s="48">
        <v>1</v>
      </c>
      <c r="D196" s="48">
        <v>2</v>
      </c>
      <c r="E196" s="48">
        <v>1</v>
      </c>
      <c r="F196" s="50">
        <v>3</v>
      </c>
      <c r="G196" s="56" t="s">
        <v>136</v>
      </c>
      <c r="H196" s="45">
        <v>162</v>
      </c>
      <c r="I196" s="111">
        <v>0</v>
      </c>
      <c r="J196" s="111">
        <v>0</v>
      </c>
      <c r="K196" s="111">
        <v>0</v>
      </c>
      <c r="L196" s="131">
        <v>0</v>
      </c>
      <c r="M196"/>
    </row>
    <row r="197" spans="1:13" ht="27.75" hidden="1" customHeight="1">
      <c r="A197" s="60">
        <v>3</v>
      </c>
      <c r="B197" s="61">
        <v>1</v>
      </c>
      <c r="C197" s="61">
        <v>1</v>
      </c>
      <c r="D197" s="61">
        <v>3</v>
      </c>
      <c r="E197" s="61"/>
      <c r="F197" s="62"/>
      <c r="G197" s="52" t="s">
        <v>137</v>
      </c>
      <c r="H197" s="45">
        <v>163</v>
      </c>
      <c r="I197" s="109">
        <f>I198</f>
        <v>0</v>
      </c>
      <c r="J197" s="132">
        <f>J198</f>
        <v>0</v>
      </c>
      <c r="K197" s="110">
        <f>K198</f>
        <v>0</v>
      </c>
      <c r="L197" s="109">
        <f>L198</f>
        <v>0</v>
      </c>
      <c r="M197"/>
    </row>
    <row r="198" spans="1:13" ht="23.25" hidden="1" customHeight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2"/>
      <c r="G198" s="52" t="s">
        <v>137</v>
      </c>
      <c r="H198" s="45">
        <v>164</v>
      </c>
      <c r="I198" s="109">
        <f>SUM(I199:I202)</f>
        <v>0</v>
      </c>
      <c r="J198" s="109">
        <f>SUM(J199:J202)</f>
        <v>0</v>
      </c>
      <c r="K198" s="109">
        <f>SUM(K199:K202)</f>
        <v>0</v>
      </c>
      <c r="L198" s="109">
        <f>SUM(L199:L202)</f>
        <v>0</v>
      </c>
      <c r="M198"/>
    </row>
    <row r="199" spans="1:13" ht="23.25" hidden="1" customHeight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2">
        <v>1</v>
      </c>
      <c r="G199" s="52" t="s">
        <v>138</v>
      </c>
      <c r="H199" s="45">
        <v>165</v>
      </c>
      <c r="I199" s="113">
        <v>0</v>
      </c>
      <c r="J199" s="113">
        <v>0</v>
      </c>
      <c r="K199" s="113">
        <v>0</v>
      </c>
      <c r="L199" s="131">
        <v>0</v>
      </c>
      <c r="M199"/>
    </row>
    <row r="200" spans="1:13" ht="29.25" hidden="1" customHeight="1">
      <c r="A200" s="60">
        <v>3</v>
      </c>
      <c r="B200" s="61">
        <v>1</v>
      </c>
      <c r="C200" s="61">
        <v>1</v>
      </c>
      <c r="D200" s="61">
        <v>3</v>
      </c>
      <c r="E200" s="61">
        <v>1</v>
      </c>
      <c r="F200" s="62">
        <v>2</v>
      </c>
      <c r="G200" s="52" t="s">
        <v>139</v>
      </c>
      <c r="H200" s="45">
        <v>166</v>
      </c>
      <c r="I200" s="111">
        <v>0</v>
      </c>
      <c r="J200" s="113">
        <v>0</v>
      </c>
      <c r="K200" s="113">
        <v>0</v>
      </c>
      <c r="L200" s="113">
        <v>0</v>
      </c>
      <c r="M200"/>
    </row>
    <row r="201" spans="1:13" ht="27" hidden="1" customHeight="1">
      <c r="A201" s="60">
        <v>3</v>
      </c>
      <c r="B201" s="61">
        <v>1</v>
      </c>
      <c r="C201" s="61">
        <v>1</v>
      </c>
      <c r="D201" s="61">
        <v>3</v>
      </c>
      <c r="E201" s="61">
        <v>1</v>
      </c>
      <c r="F201" s="62">
        <v>3</v>
      </c>
      <c r="G201" s="59" t="s">
        <v>140</v>
      </c>
      <c r="H201" s="45">
        <v>167</v>
      </c>
      <c r="I201" s="111">
        <v>0</v>
      </c>
      <c r="J201" s="117">
        <v>0</v>
      </c>
      <c r="K201" s="117">
        <v>0</v>
      </c>
      <c r="L201" s="117">
        <v>0</v>
      </c>
      <c r="M201"/>
    </row>
    <row r="202" spans="1:13" ht="25.5" hidden="1" customHeight="1">
      <c r="A202" s="74">
        <v>3</v>
      </c>
      <c r="B202" s="75">
        <v>1</v>
      </c>
      <c r="C202" s="75">
        <v>1</v>
      </c>
      <c r="D202" s="75">
        <v>3</v>
      </c>
      <c r="E202" s="75">
        <v>1</v>
      </c>
      <c r="F202" s="87">
        <v>4</v>
      </c>
      <c r="G202" s="81" t="s">
        <v>141</v>
      </c>
      <c r="H202" s="45">
        <v>168</v>
      </c>
      <c r="I202" s="133">
        <v>0</v>
      </c>
      <c r="J202" s="134">
        <v>0</v>
      </c>
      <c r="K202" s="113">
        <v>0</v>
      </c>
      <c r="L202" s="113">
        <v>0</v>
      </c>
      <c r="M202"/>
    </row>
    <row r="203" spans="1:13" ht="27" hidden="1" customHeight="1">
      <c r="A203" s="74">
        <v>3</v>
      </c>
      <c r="B203" s="75">
        <v>1</v>
      </c>
      <c r="C203" s="75">
        <v>1</v>
      </c>
      <c r="D203" s="75">
        <v>4</v>
      </c>
      <c r="E203" s="75"/>
      <c r="F203" s="87"/>
      <c r="G203" s="72" t="s">
        <v>142</v>
      </c>
      <c r="H203" s="45">
        <v>169</v>
      </c>
      <c r="I203" s="109">
        <f>I204</f>
        <v>0</v>
      </c>
      <c r="J203" s="121">
        <f>J204</f>
        <v>0</v>
      </c>
      <c r="K203" s="122">
        <f>K204</f>
        <v>0</v>
      </c>
      <c r="L203" s="114">
        <f>L204</f>
        <v>0</v>
      </c>
      <c r="M203"/>
    </row>
    <row r="204" spans="1:13" ht="27.75" hidden="1" customHeight="1">
      <c r="A204" s="60">
        <v>3</v>
      </c>
      <c r="B204" s="61">
        <v>1</v>
      </c>
      <c r="C204" s="61">
        <v>1</v>
      </c>
      <c r="D204" s="61">
        <v>4</v>
      </c>
      <c r="E204" s="61">
        <v>1</v>
      </c>
      <c r="F204" s="62"/>
      <c r="G204" s="72" t="s">
        <v>142</v>
      </c>
      <c r="H204" s="45">
        <v>170</v>
      </c>
      <c r="I204" s="118">
        <f>SUM(I205:I207)</f>
        <v>0</v>
      </c>
      <c r="J204" s="132">
        <f>SUM(J205:J207)</f>
        <v>0</v>
      </c>
      <c r="K204" s="110">
        <f>SUM(K205:K207)</f>
        <v>0</v>
      </c>
      <c r="L204" s="109">
        <f>SUM(L205:L207)</f>
        <v>0</v>
      </c>
      <c r="M204"/>
    </row>
    <row r="205" spans="1:13" ht="24.75" hidden="1" customHeight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2">
        <v>1</v>
      </c>
      <c r="G205" s="52" t="s">
        <v>143</v>
      </c>
      <c r="H205" s="45">
        <v>171</v>
      </c>
      <c r="I205" s="113">
        <v>0</v>
      </c>
      <c r="J205" s="113">
        <v>0</v>
      </c>
      <c r="K205" s="113">
        <v>0</v>
      </c>
      <c r="L205" s="131">
        <v>0</v>
      </c>
      <c r="M205"/>
    </row>
    <row r="206" spans="1:13" ht="25.5" hidden="1" customHeight="1">
      <c r="A206" s="49">
        <v>3</v>
      </c>
      <c r="B206" s="48">
        <v>1</v>
      </c>
      <c r="C206" s="48">
        <v>1</v>
      </c>
      <c r="D206" s="48">
        <v>4</v>
      </c>
      <c r="E206" s="48">
        <v>1</v>
      </c>
      <c r="F206" s="50">
        <v>2</v>
      </c>
      <c r="G206" s="56" t="s">
        <v>144</v>
      </c>
      <c r="H206" s="45">
        <v>172</v>
      </c>
      <c r="I206" s="111">
        <v>0</v>
      </c>
      <c r="J206" s="111">
        <v>0</v>
      </c>
      <c r="K206" s="112">
        <v>0</v>
      </c>
      <c r="L206" s="113">
        <v>0</v>
      </c>
      <c r="M206"/>
    </row>
    <row r="207" spans="1:13" ht="31.5" hidden="1" customHeight="1">
      <c r="A207" s="60">
        <v>3</v>
      </c>
      <c r="B207" s="61">
        <v>1</v>
      </c>
      <c r="C207" s="61">
        <v>1</v>
      </c>
      <c r="D207" s="61">
        <v>4</v>
      </c>
      <c r="E207" s="61">
        <v>1</v>
      </c>
      <c r="F207" s="62">
        <v>3</v>
      </c>
      <c r="G207" s="52" t="s">
        <v>145</v>
      </c>
      <c r="H207" s="45">
        <v>173</v>
      </c>
      <c r="I207" s="111">
        <v>0</v>
      </c>
      <c r="J207" s="111">
        <v>0</v>
      </c>
      <c r="K207" s="111">
        <v>0</v>
      </c>
      <c r="L207" s="113">
        <v>0</v>
      </c>
      <c r="M207"/>
    </row>
    <row r="208" spans="1:13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/>
      <c r="F208" s="62"/>
      <c r="G208" s="52" t="s">
        <v>146</v>
      </c>
      <c r="H208" s="45">
        <v>174</v>
      </c>
      <c r="I208" s="109">
        <f t="shared" ref="I208:L209" si="20">I209</f>
        <v>0</v>
      </c>
      <c r="J208" s="132">
        <f t="shared" si="20"/>
        <v>0</v>
      </c>
      <c r="K208" s="110">
        <f t="shared" si="20"/>
        <v>0</v>
      </c>
      <c r="L208" s="109">
        <f t="shared" si="20"/>
        <v>0</v>
      </c>
      <c r="M208"/>
    </row>
    <row r="209" spans="1:16" ht="26.25" hidden="1" customHeight="1">
      <c r="A209" s="74">
        <v>3</v>
      </c>
      <c r="B209" s="75">
        <v>1</v>
      </c>
      <c r="C209" s="75">
        <v>1</v>
      </c>
      <c r="D209" s="75">
        <v>5</v>
      </c>
      <c r="E209" s="75">
        <v>1</v>
      </c>
      <c r="F209" s="87"/>
      <c r="G209" s="52" t="s">
        <v>146</v>
      </c>
      <c r="H209" s="45">
        <v>175</v>
      </c>
      <c r="I209" s="110">
        <f t="shared" si="20"/>
        <v>0</v>
      </c>
      <c r="J209" s="110">
        <f t="shared" si="20"/>
        <v>0</v>
      </c>
      <c r="K209" s="110">
        <f t="shared" si="20"/>
        <v>0</v>
      </c>
      <c r="L209" s="110">
        <f t="shared" si="20"/>
        <v>0</v>
      </c>
      <c r="M209"/>
    </row>
    <row r="210" spans="1:16" ht="27" hidden="1" customHeight="1">
      <c r="A210" s="60">
        <v>3</v>
      </c>
      <c r="B210" s="61">
        <v>1</v>
      </c>
      <c r="C210" s="61">
        <v>1</v>
      </c>
      <c r="D210" s="61">
        <v>5</v>
      </c>
      <c r="E210" s="61">
        <v>1</v>
      </c>
      <c r="F210" s="62">
        <v>1</v>
      </c>
      <c r="G210" s="52" t="s">
        <v>146</v>
      </c>
      <c r="H210" s="45">
        <v>176</v>
      </c>
      <c r="I210" s="111">
        <v>0</v>
      </c>
      <c r="J210" s="113">
        <v>0</v>
      </c>
      <c r="K210" s="113">
        <v>0</v>
      </c>
      <c r="L210" s="113">
        <v>0</v>
      </c>
      <c r="M210"/>
    </row>
    <row r="211" spans="1:16" ht="26.25" hidden="1" customHeight="1">
      <c r="A211" s="74">
        <v>3</v>
      </c>
      <c r="B211" s="75">
        <v>1</v>
      </c>
      <c r="C211" s="75">
        <v>2</v>
      </c>
      <c r="D211" s="75"/>
      <c r="E211" s="75"/>
      <c r="F211" s="87"/>
      <c r="G211" s="72" t="s">
        <v>147</v>
      </c>
      <c r="H211" s="45">
        <v>177</v>
      </c>
      <c r="I211" s="109">
        <f t="shared" ref="I211:L212" si="21">I212</f>
        <v>0</v>
      </c>
      <c r="J211" s="121">
        <f t="shared" si="21"/>
        <v>0</v>
      </c>
      <c r="K211" s="122">
        <f t="shared" si="21"/>
        <v>0</v>
      </c>
      <c r="L211" s="114">
        <f t="shared" si="21"/>
        <v>0</v>
      </c>
      <c r="M211"/>
    </row>
    <row r="212" spans="1:16" ht="25.5" hidden="1" customHeight="1">
      <c r="A212" s="60">
        <v>3</v>
      </c>
      <c r="B212" s="61">
        <v>1</v>
      </c>
      <c r="C212" s="61">
        <v>2</v>
      </c>
      <c r="D212" s="61">
        <v>1</v>
      </c>
      <c r="E212" s="61"/>
      <c r="F212" s="62"/>
      <c r="G212" s="72" t="s">
        <v>147</v>
      </c>
      <c r="H212" s="45">
        <v>178</v>
      </c>
      <c r="I212" s="118">
        <f t="shared" si="21"/>
        <v>0</v>
      </c>
      <c r="J212" s="132">
        <f t="shared" si="21"/>
        <v>0</v>
      </c>
      <c r="K212" s="110">
        <f t="shared" si="21"/>
        <v>0</v>
      </c>
      <c r="L212" s="109">
        <f t="shared" si="21"/>
        <v>0</v>
      </c>
      <c r="M212"/>
    </row>
    <row r="213" spans="1:16" ht="26.25" hidden="1" customHeight="1">
      <c r="A213" s="49">
        <v>3</v>
      </c>
      <c r="B213" s="48">
        <v>1</v>
      </c>
      <c r="C213" s="48">
        <v>2</v>
      </c>
      <c r="D213" s="48">
        <v>1</v>
      </c>
      <c r="E213" s="48">
        <v>1</v>
      </c>
      <c r="F213" s="50"/>
      <c r="G213" s="72" t="s">
        <v>147</v>
      </c>
      <c r="H213" s="45">
        <v>179</v>
      </c>
      <c r="I213" s="109">
        <f>SUM(I214:I217)</f>
        <v>0</v>
      </c>
      <c r="J213" s="119">
        <f>SUM(J214:J217)</f>
        <v>0</v>
      </c>
      <c r="K213" s="120">
        <f>SUM(K214:K217)</f>
        <v>0</v>
      </c>
      <c r="L213" s="118">
        <f>SUM(L214:L217)</f>
        <v>0</v>
      </c>
      <c r="M213"/>
    </row>
    <row r="214" spans="1:16" ht="41.25" hidden="1" customHeight="1">
      <c r="A214" s="60">
        <v>3</v>
      </c>
      <c r="B214" s="61">
        <v>1</v>
      </c>
      <c r="C214" s="61">
        <v>2</v>
      </c>
      <c r="D214" s="61">
        <v>1</v>
      </c>
      <c r="E214" s="61">
        <v>1</v>
      </c>
      <c r="F214" s="62">
        <v>2</v>
      </c>
      <c r="G214" s="52" t="s">
        <v>148</v>
      </c>
      <c r="H214" s="45">
        <v>180</v>
      </c>
      <c r="I214" s="113">
        <v>0</v>
      </c>
      <c r="J214" s="113">
        <v>0</v>
      </c>
      <c r="K214" s="113">
        <v>0</v>
      </c>
      <c r="L214" s="113">
        <v>0</v>
      </c>
      <c r="M214"/>
    </row>
    <row r="215" spans="1:16" ht="26.25" hidden="1" customHeight="1">
      <c r="A215" s="60">
        <v>3</v>
      </c>
      <c r="B215" s="61">
        <v>1</v>
      </c>
      <c r="C215" s="61">
        <v>2</v>
      </c>
      <c r="D215" s="60">
        <v>1</v>
      </c>
      <c r="E215" s="61">
        <v>1</v>
      </c>
      <c r="F215" s="62">
        <v>3</v>
      </c>
      <c r="G215" s="52" t="s">
        <v>149</v>
      </c>
      <c r="H215" s="45">
        <v>181</v>
      </c>
      <c r="I215" s="113">
        <v>0</v>
      </c>
      <c r="J215" s="113">
        <v>0</v>
      </c>
      <c r="K215" s="113">
        <v>0</v>
      </c>
      <c r="L215" s="113">
        <v>0</v>
      </c>
      <c r="M215"/>
    </row>
    <row r="216" spans="1:16" ht="27.75" hidden="1" customHeight="1">
      <c r="A216" s="60">
        <v>3</v>
      </c>
      <c r="B216" s="61">
        <v>1</v>
      </c>
      <c r="C216" s="61">
        <v>2</v>
      </c>
      <c r="D216" s="60">
        <v>1</v>
      </c>
      <c r="E216" s="61">
        <v>1</v>
      </c>
      <c r="F216" s="62">
        <v>4</v>
      </c>
      <c r="G216" s="52" t="s">
        <v>150</v>
      </c>
      <c r="H216" s="45">
        <v>182</v>
      </c>
      <c r="I216" s="113">
        <v>0</v>
      </c>
      <c r="J216" s="113">
        <v>0</v>
      </c>
      <c r="K216" s="113">
        <v>0</v>
      </c>
      <c r="L216" s="113">
        <v>0</v>
      </c>
      <c r="M216"/>
    </row>
    <row r="217" spans="1:16" ht="27" hidden="1" customHeight="1">
      <c r="A217" s="74">
        <v>3</v>
      </c>
      <c r="B217" s="85">
        <v>1</v>
      </c>
      <c r="C217" s="85">
        <v>2</v>
      </c>
      <c r="D217" s="84">
        <v>1</v>
      </c>
      <c r="E217" s="85">
        <v>1</v>
      </c>
      <c r="F217" s="86">
        <v>5</v>
      </c>
      <c r="G217" s="78" t="s">
        <v>151</v>
      </c>
      <c r="H217" s="45">
        <v>183</v>
      </c>
      <c r="I217" s="113">
        <v>0</v>
      </c>
      <c r="J217" s="113">
        <v>0</v>
      </c>
      <c r="K217" s="113">
        <v>0</v>
      </c>
      <c r="L217" s="131">
        <v>0</v>
      </c>
      <c r="M217"/>
    </row>
    <row r="218" spans="1:16" ht="29.25" hidden="1" customHeight="1">
      <c r="A218" s="60">
        <v>3</v>
      </c>
      <c r="B218" s="61">
        <v>1</v>
      </c>
      <c r="C218" s="61">
        <v>3</v>
      </c>
      <c r="D218" s="60"/>
      <c r="E218" s="61"/>
      <c r="F218" s="62"/>
      <c r="G218" s="52" t="s">
        <v>152</v>
      </c>
      <c r="H218" s="45">
        <v>184</v>
      </c>
      <c r="I218" s="109">
        <f>SUM(I219+I222)</f>
        <v>0</v>
      </c>
      <c r="J218" s="132">
        <f>SUM(J219+J222)</f>
        <v>0</v>
      </c>
      <c r="K218" s="110">
        <f>SUM(K219+K222)</f>
        <v>0</v>
      </c>
      <c r="L218" s="109">
        <f>SUM(L219+L222)</f>
        <v>0</v>
      </c>
      <c r="M218"/>
    </row>
    <row r="219" spans="1:16" ht="27.75" hidden="1" customHeight="1">
      <c r="A219" s="49">
        <v>3</v>
      </c>
      <c r="B219" s="48">
        <v>1</v>
      </c>
      <c r="C219" s="48">
        <v>3</v>
      </c>
      <c r="D219" s="49">
        <v>1</v>
      </c>
      <c r="E219" s="60"/>
      <c r="F219" s="50"/>
      <c r="G219" s="56" t="s">
        <v>153</v>
      </c>
      <c r="H219" s="45">
        <v>185</v>
      </c>
      <c r="I219" s="118">
        <f t="shared" ref="I219:L220" si="22">I220</f>
        <v>0</v>
      </c>
      <c r="J219" s="119">
        <f t="shared" si="22"/>
        <v>0</v>
      </c>
      <c r="K219" s="120">
        <f t="shared" si="22"/>
        <v>0</v>
      </c>
      <c r="L219" s="118">
        <f t="shared" si="22"/>
        <v>0</v>
      </c>
      <c r="M219"/>
    </row>
    <row r="220" spans="1:16" ht="30.75" hidden="1" customHeight="1">
      <c r="A220" s="60">
        <v>3</v>
      </c>
      <c r="B220" s="61">
        <v>1</v>
      </c>
      <c r="C220" s="61">
        <v>3</v>
      </c>
      <c r="D220" s="60">
        <v>1</v>
      </c>
      <c r="E220" s="60">
        <v>1</v>
      </c>
      <c r="F220" s="62"/>
      <c r="G220" s="56" t="s">
        <v>153</v>
      </c>
      <c r="H220" s="45">
        <v>186</v>
      </c>
      <c r="I220" s="109">
        <f t="shared" si="22"/>
        <v>0</v>
      </c>
      <c r="J220" s="132">
        <f t="shared" si="22"/>
        <v>0</v>
      </c>
      <c r="K220" s="110">
        <f t="shared" si="22"/>
        <v>0</v>
      </c>
      <c r="L220" s="109">
        <f t="shared" si="22"/>
        <v>0</v>
      </c>
      <c r="M220"/>
    </row>
    <row r="221" spans="1:16" ht="27.75" hidden="1" customHeight="1">
      <c r="A221" s="60">
        <v>3</v>
      </c>
      <c r="B221" s="52">
        <v>1</v>
      </c>
      <c r="C221" s="60">
        <v>3</v>
      </c>
      <c r="D221" s="61">
        <v>1</v>
      </c>
      <c r="E221" s="61">
        <v>1</v>
      </c>
      <c r="F221" s="62">
        <v>1</v>
      </c>
      <c r="G221" s="56" t="s">
        <v>153</v>
      </c>
      <c r="H221" s="45">
        <v>187</v>
      </c>
      <c r="I221" s="131">
        <v>0</v>
      </c>
      <c r="J221" s="131">
        <v>0</v>
      </c>
      <c r="K221" s="131">
        <v>0</v>
      </c>
      <c r="L221" s="131">
        <v>0</v>
      </c>
      <c r="M221"/>
    </row>
    <row r="222" spans="1:16" ht="30.75" hidden="1" customHeight="1">
      <c r="A222" s="60">
        <v>3</v>
      </c>
      <c r="B222" s="52">
        <v>1</v>
      </c>
      <c r="C222" s="60">
        <v>3</v>
      </c>
      <c r="D222" s="61">
        <v>2</v>
      </c>
      <c r="E222" s="61"/>
      <c r="F222" s="62"/>
      <c r="G222" s="52" t="s">
        <v>154</v>
      </c>
      <c r="H222" s="45">
        <v>188</v>
      </c>
      <c r="I222" s="109">
        <f>I223</f>
        <v>0</v>
      </c>
      <c r="J222" s="132">
        <f>J223</f>
        <v>0</v>
      </c>
      <c r="K222" s="110">
        <f>K223</f>
        <v>0</v>
      </c>
      <c r="L222" s="109">
        <f>L223</f>
        <v>0</v>
      </c>
      <c r="M222"/>
    </row>
    <row r="223" spans="1:16" ht="27" hidden="1" customHeight="1">
      <c r="A223" s="49">
        <v>3</v>
      </c>
      <c r="B223" s="56">
        <v>1</v>
      </c>
      <c r="C223" s="49">
        <v>3</v>
      </c>
      <c r="D223" s="48">
        <v>2</v>
      </c>
      <c r="E223" s="48">
        <v>1</v>
      </c>
      <c r="F223" s="50"/>
      <c r="G223" s="52" t="s">
        <v>154</v>
      </c>
      <c r="H223" s="45">
        <v>189</v>
      </c>
      <c r="I223" s="109">
        <f t="shared" ref="I223:P223" si="23">SUM(I224:I229)</f>
        <v>0</v>
      </c>
      <c r="J223" s="109">
        <f t="shared" si="23"/>
        <v>0</v>
      </c>
      <c r="K223" s="109">
        <f t="shared" si="23"/>
        <v>0</v>
      </c>
      <c r="L223" s="109">
        <f t="shared" si="23"/>
        <v>0</v>
      </c>
      <c r="M223" s="92">
        <f t="shared" si="23"/>
        <v>0</v>
      </c>
      <c r="N223" s="92">
        <f t="shared" si="23"/>
        <v>0</v>
      </c>
      <c r="O223" s="92">
        <f t="shared" si="23"/>
        <v>0</v>
      </c>
      <c r="P223" s="92">
        <f t="shared" si="23"/>
        <v>0</v>
      </c>
    </row>
    <row r="224" spans="1:16" ht="24.75" hidden="1" customHeight="1">
      <c r="A224" s="60">
        <v>3</v>
      </c>
      <c r="B224" s="52">
        <v>1</v>
      </c>
      <c r="C224" s="60">
        <v>3</v>
      </c>
      <c r="D224" s="61">
        <v>2</v>
      </c>
      <c r="E224" s="61">
        <v>1</v>
      </c>
      <c r="F224" s="62">
        <v>1</v>
      </c>
      <c r="G224" s="52" t="s">
        <v>155</v>
      </c>
      <c r="H224" s="45">
        <v>190</v>
      </c>
      <c r="I224" s="113">
        <v>0</v>
      </c>
      <c r="J224" s="113">
        <v>0</v>
      </c>
      <c r="K224" s="113">
        <v>0</v>
      </c>
      <c r="L224" s="131">
        <v>0</v>
      </c>
      <c r="M224"/>
    </row>
    <row r="225" spans="1:13" ht="26.25" hidden="1" customHeight="1">
      <c r="A225" s="60">
        <v>3</v>
      </c>
      <c r="B225" s="52">
        <v>1</v>
      </c>
      <c r="C225" s="60">
        <v>3</v>
      </c>
      <c r="D225" s="61">
        <v>2</v>
      </c>
      <c r="E225" s="61">
        <v>1</v>
      </c>
      <c r="F225" s="62">
        <v>2</v>
      </c>
      <c r="G225" s="52" t="s">
        <v>156</v>
      </c>
      <c r="H225" s="45">
        <v>191</v>
      </c>
      <c r="I225" s="113">
        <v>0</v>
      </c>
      <c r="J225" s="113">
        <v>0</v>
      </c>
      <c r="K225" s="113">
        <v>0</v>
      </c>
      <c r="L225" s="113">
        <v>0</v>
      </c>
      <c r="M225"/>
    </row>
    <row r="226" spans="1:13" ht="26.25" hidden="1" customHeight="1">
      <c r="A226" s="60">
        <v>3</v>
      </c>
      <c r="B226" s="52">
        <v>1</v>
      </c>
      <c r="C226" s="60">
        <v>3</v>
      </c>
      <c r="D226" s="61">
        <v>2</v>
      </c>
      <c r="E226" s="61">
        <v>1</v>
      </c>
      <c r="F226" s="62">
        <v>3</v>
      </c>
      <c r="G226" s="52" t="s">
        <v>157</v>
      </c>
      <c r="H226" s="45">
        <v>192</v>
      </c>
      <c r="I226" s="113">
        <v>0</v>
      </c>
      <c r="J226" s="113">
        <v>0</v>
      </c>
      <c r="K226" s="113">
        <v>0</v>
      </c>
      <c r="L226" s="113">
        <v>0</v>
      </c>
      <c r="M226"/>
    </row>
    <row r="227" spans="1:13" ht="27.75" hidden="1" customHeight="1">
      <c r="A227" s="60">
        <v>3</v>
      </c>
      <c r="B227" s="52">
        <v>1</v>
      </c>
      <c r="C227" s="60">
        <v>3</v>
      </c>
      <c r="D227" s="61">
        <v>2</v>
      </c>
      <c r="E227" s="61">
        <v>1</v>
      </c>
      <c r="F227" s="62">
        <v>4</v>
      </c>
      <c r="G227" s="52" t="s">
        <v>158</v>
      </c>
      <c r="H227" s="45">
        <v>193</v>
      </c>
      <c r="I227" s="113">
        <v>0</v>
      </c>
      <c r="J227" s="113">
        <v>0</v>
      </c>
      <c r="K227" s="113">
        <v>0</v>
      </c>
      <c r="L227" s="131">
        <v>0</v>
      </c>
      <c r="M227"/>
    </row>
    <row r="228" spans="1:13" ht="29.25" hidden="1" customHeight="1">
      <c r="A228" s="60">
        <v>3</v>
      </c>
      <c r="B228" s="52">
        <v>1</v>
      </c>
      <c r="C228" s="60">
        <v>3</v>
      </c>
      <c r="D228" s="61">
        <v>2</v>
      </c>
      <c r="E228" s="61">
        <v>1</v>
      </c>
      <c r="F228" s="62">
        <v>5</v>
      </c>
      <c r="G228" s="56" t="s">
        <v>159</v>
      </c>
      <c r="H228" s="45">
        <v>194</v>
      </c>
      <c r="I228" s="113">
        <v>0</v>
      </c>
      <c r="J228" s="113">
        <v>0</v>
      </c>
      <c r="K228" s="113">
        <v>0</v>
      </c>
      <c r="L228" s="113">
        <v>0</v>
      </c>
      <c r="M228"/>
    </row>
    <row r="229" spans="1:13" ht="25.5" hidden="1" customHeight="1">
      <c r="A229" s="60">
        <v>3</v>
      </c>
      <c r="B229" s="52">
        <v>1</v>
      </c>
      <c r="C229" s="60">
        <v>3</v>
      </c>
      <c r="D229" s="61">
        <v>2</v>
      </c>
      <c r="E229" s="61">
        <v>1</v>
      </c>
      <c r="F229" s="62">
        <v>6</v>
      </c>
      <c r="G229" s="56" t="s">
        <v>154</v>
      </c>
      <c r="H229" s="45">
        <v>195</v>
      </c>
      <c r="I229" s="113">
        <v>0</v>
      </c>
      <c r="J229" s="113">
        <v>0</v>
      </c>
      <c r="K229" s="113">
        <v>0</v>
      </c>
      <c r="L229" s="131">
        <v>0</v>
      </c>
      <c r="M229"/>
    </row>
    <row r="230" spans="1:13" ht="27" hidden="1" customHeight="1">
      <c r="A230" s="49">
        <v>3</v>
      </c>
      <c r="B230" s="48">
        <v>1</v>
      </c>
      <c r="C230" s="48">
        <v>4</v>
      </c>
      <c r="D230" s="48"/>
      <c r="E230" s="48"/>
      <c r="F230" s="50"/>
      <c r="G230" s="56" t="s">
        <v>160</v>
      </c>
      <c r="H230" s="45">
        <v>196</v>
      </c>
      <c r="I230" s="118">
        <f t="shared" ref="I230:L232" si="24">I231</f>
        <v>0</v>
      </c>
      <c r="J230" s="119">
        <f t="shared" si="24"/>
        <v>0</v>
      </c>
      <c r="K230" s="120">
        <f t="shared" si="24"/>
        <v>0</v>
      </c>
      <c r="L230" s="120">
        <f t="shared" si="24"/>
        <v>0</v>
      </c>
      <c r="M230"/>
    </row>
    <row r="231" spans="1:13" ht="27" hidden="1" customHeight="1">
      <c r="A231" s="74">
        <v>3</v>
      </c>
      <c r="B231" s="85">
        <v>1</v>
      </c>
      <c r="C231" s="85">
        <v>4</v>
      </c>
      <c r="D231" s="85">
        <v>1</v>
      </c>
      <c r="E231" s="85"/>
      <c r="F231" s="86"/>
      <c r="G231" s="56" t="s">
        <v>160</v>
      </c>
      <c r="H231" s="45">
        <v>197</v>
      </c>
      <c r="I231" s="115">
        <f t="shared" si="24"/>
        <v>0</v>
      </c>
      <c r="J231" s="125">
        <f t="shared" si="24"/>
        <v>0</v>
      </c>
      <c r="K231" s="116">
        <f t="shared" si="24"/>
        <v>0</v>
      </c>
      <c r="L231" s="116">
        <f t="shared" si="24"/>
        <v>0</v>
      </c>
      <c r="M231"/>
    </row>
    <row r="232" spans="1:13" ht="27.75" hidden="1" customHeight="1">
      <c r="A232" s="60">
        <v>3</v>
      </c>
      <c r="B232" s="61">
        <v>1</v>
      </c>
      <c r="C232" s="61">
        <v>4</v>
      </c>
      <c r="D232" s="61">
        <v>1</v>
      </c>
      <c r="E232" s="61">
        <v>1</v>
      </c>
      <c r="F232" s="62"/>
      <c r="G232" s="56" t="s">
        <v>161</v>
      </c>
      <c r="H232" s="45">
        <v>198</v>
      </c>
      <c r="I232" s="109">
        <f t="shared" si="24"/>
        <v>0</v>
      </c>
      <c r="J232" s="132">
        <f t="shared" si="24"/>
        <v>0</v>
      </c>
      <c r="K232" s="110">
        <f t="shared" si="24"/>
        <v>0</v>
      </c>
      <c r="L232" s="110">
        <f t="shared" si="24"/>
        <v>0</v>
      </c>
      <c r="M232"/>
    </row>
    <row r="233" spans="1:13" ht="27" hidden="1" customHeight="1">
      <c r="A233" s="59">
        <v>3</v>
      </c>
      <c r="B233" s="60">
        <v>1</v>
      </c>
      <c r="C233" s="61">
        <v>4</v>
      </c>
      <c r="D233" s="61">
        <v>1</v>
      </c>
      <c r="E233" s="61">
        <v>1</v>
      </c>
      <c r="F233" s="62">
        <v>1</v>
      </c>
      <c r="G233" s="56" t="s">
        <v>161</v>
      </c>
      <c r="H233" s="45">
        <v>199</v>
      </c>
      <c r="I233" s="113">
        <v>0</v>
      </c>
      <c r="J233" s="113">
        <v>0</v>
      </c>
      <c r="K233" s="113">
        <v>0</v>
      </c>
      <c r="L233" s="113">
        <v>0</v>
      </c>
      <c r="M233"/>
    </row>
    <row r="234" spans="1:13" ht="26.25" hidden="1" customHeight="1">
      <c r="A234" s="59">
        <v>3</v>
      </c>
      <c r="B234" s="61">
        <v>1</v>
      </c>
      <c r="C234" s="61">
        <v>5</v>
      </c>
      <c r="D234" s="61"/>
      <c r="E234" s="61"/>
      <c r="F234" s="62"/>
      <c r="G234" s="52" t="s">
        <v>162</v>
      </c>
      <c r="H234" s="45">
        <v>200</v>
      </c>
      <c r="I234" s="109">
        <f t="shared" ref="I234:L235" si="25">I235</f>
        <v>0</v>
      </c>
      <c r="J234" s="109">
        <f t="shared" si="25"/>
        <v>0</v>
      </c>
      <c r="K234" s="109">
        <f t="shared" si="25"/>
        <v>0</v>
      </c>
      <c r="L234" s="109">
        <f t="shared" si="25"/>
        <v>0</v>
      </c>
      <c r="M234"/>
    </row>
    <row r="235" spans="1:13" ht="30" hidden="1" customHeight="1">
      <c r="A235" s="59">
        <v>3</v>
      </c>
      <c r="B235" s="61">
        <v>1</v>
      </c>
      <c r="C235" s="61">
        <v>5</v>
      </c>
      <c r="D235" s="61">
        <v>1</v>
      </c>
      <c r="E235" s="61"/>
      <c r="F235" s="62"/>
      <c r="G235" s="52" t="s">
        <v>162</v>
      </c>
      <c r="H235" s="45">
        <v>201</v>
      </c>
      <c r="I235" s="109">
        <f t="shared" si="25"/>
        <v>0</v>
      </c>
      <c r="J235" s="109">
        <f t="shared" si="25"/>
        <v>0</v>
      </c>
      <c r="K235" s="109">
        <f t="shared" si="25"/>
        <v>0</v>
      </c>
      <c r="L235" s="109">
        <f t="shared" si="25"/>
        <v>0</v>
      </c>
      <c r="M235"/>
    </row>
    <row r="236" spans="1:13" ht="27" hidden="1" customHeight="1">
      <c r="A236" s="59">
        <v>3</v>
      </c>
      <c r="B236" s="61">
        <v>1</v>
      </c>
      <c r="C236" s="61">
        <v>5</v>
      </c>
      <c r="D236" s="61">
        <v>1</v>
      </c>
      <c r="E236" s="61">
        <v>1</v>
      </c>
      <c r="F236" s="62"/>
      <c r="G236" s="52" t="s">
        <v>162</v>
      </c>
      <c r="H236" s="45">
        <v>202</v>
      </c>
      <c r="I236" s="109">
        <f>SUM(I237:I239)</f>
        <v>0</v>
      </c>
      <c r="J236" s="109">
        <f>SUM(J237:J239)</f>
        <v>0</v>
      </c>
      <c r="K236" s="109">
        <f>SUM(K237:K239)</f>
        <v>0</v>
      </c>
      <c r="L236" s="109">
        <f>SUM(L237:L239)</f>
        <v>0</v>
      </c>
      <c r="M236"/>
    </row>
    <row r="237" spans="1:13" ht="31.5" hidden="1" customHeight="1">
      <c r="A237" s="59">
        <v>3</v>
      </c>
      <c r="B237" s="61">
        <v>1</v>
      </c>
      <c r="C237" s="61">
        <v>5</v>
      </c>
      <c r="D237" s="61">
        <v>1</v>
      </c>
      <c r="E237" s="61">
        <v>1</v>
      </c>
      <c r="F237" s="62">
        <v>1</v>
      </c>
      <c r="G237" s="89" t="s">
        <v>163</v>
      </c>
      <c r="H237" s="45">
        <v>203</v>
      </c>
      <c r="I237" s="113">
        <v>0</v>
      </c>
      <c r="J237" s="113">
        <v>0</v>
      </c>
      <c r="K237" s="113">
        <v>0</v>
      </c>
      <c r="L237" s="113">
        <v>0</v>
      </c>
      <c r="M237"/>
    </row>
    <row r="238" spans="1:13" ht="25.5" hidden="1" customHeight="1">
      <c r="A238" s="59">
        <v>3</v>
      </c>
      <c r="B238" s="61">
        <v>1</v>
      </c>
      <c r="C238" s="61">
        <v>5</v>
      </c>
      <c r="D238" s="61">
        <v>1</v>
      </c>
      <c r="E238" s="61">
        <v>1</v>
      </c>
      <c r="F238" s="62">
        <v>2</v>
      </c>
      <c r="G238" s="89" t="s">
        <v>164</v>
      </c>
      <c r="H238" s="45">
        <v>204</v>
      </c>
      <c r="I238" s="113">
        <v>0</v>
      </c>
      <c r="J238" s="113">
        <v>0</v>
      </c>
      <c r="K238" s="113">
        <v>0</v>
      </c>
      <c r="L238" s="113">
        <v>0</v>
      </c>
      <c r="M238"/>
    </row>
    <row r="239" spans="1:13" ht="28.5" hidden="1" customHeight="1">
      <c r="A239" s="59">
        <v>3</v>
      </c>
      <c r="B239" s="61">
        <v>1</v>
      </c>
      <c r="C239" s="61">
        <v>5</v>
      </c>
      <c r="D239" s="61">
        <v>1</v>
      </c>
      <c r="E239" s="61">
        <v>1</v>
      </c>
      <c r="F239" s="62">
        <v>3</v>
      </c>
      <c r="G239" s="89" t="s">
        <v>165</v>
      </c>
      <c r="H239" s="45">
        <v>205</v>
      </c>
      <c r="I239" s="113">
        <v>0</v>
      </c>
      <c r="J239" s="113">
        <v>0</v>
      </c>
      <c r="K239" s="113">
        <v>0</v>
      </c>
      <c r="L239" s="113">
        <v>0</v>
      </c>
      <c r="M239"/>
    </row>
    <row r="240" spans="1:13" ht="41.25" hidden="1" customHeight="1">
      <c r="A240" s="41">
        <v>3</v>
      </c>
      <c r="B240" s="42">
        <v>2</v>
      </c>
      <c r="C240" s="42"/>
      <c r="D240" s="42"/>
      <c r="E240" s="42"/>
      <c r="F240" s="44"/>
      <c r="G240" s="43" t="s">
        <v>166</v>
      </c>
      <c r="H240" s="45">
        <v>206</v>
      </c>
      <c r="I240" s="109">
        <f>SUM(I241+I273)</f>
        <v>0</v>
      </c>
      <c r="J240" s="132">
        <f>SUM(J241+J273)</f>
        <v>0</v>
      </c>
      <c r="K240" s="110">
        <f>SUM(K241+K273)</f>
        <v>0</v>
      </c>
      <c r="L240" s="110">
        <f>SUM(L241+L273)</f>
        <v>0</v>
      </c>
      <c r="M240"/>
    </row>
    <row r="241" spans="1:13" ht="26.25" hidden="1" customHeight="1">
      <c r="A241" s="74">
        <v>3</v>
      </c>
      <c r="B241" s="84">
        <v>2</v>
      </c>
      <c r="C241" s="85">
        <v>1</v>
      </c>
      <c r="D241" s="85"/>
      <c r="E241" s="85"/>
      <c r="F241" s="86"/>
      <c r="G241" s="78" t="s">
        <v>167</v>
      </c>
      <c r="H241" s="45">
        <v>207</v>
      </c>
      <c r="I241" s="115">
        <f>SUM(I242+I251+I255+I259+I263+I266+I269)</f>
        <v>0</v>
      </c>
      <c r="J241" s="125">
        <f>SUM(J242+J251+J255+J259+J263+J266+J269)</f>
        <v>0</v>
      </c>
      <c r="K241" s="116">
        <f>SUM(K242+K251+K255+K259+K263+K266+K269)</f>
        <v>0</v>
      </c>
      <c r="L241" s="116">
        <f>SUM(L242+L251+L255+L259+L263+L266+L269)</f>
        <v>0</v>
      </c>
      <c r="M241"/>
    </row>
    <row r="242" spans="1:13" ht="30" hidden="1" customHeight="1">
      <c r="A242" s="60">
        <v>3</v>
      </c>
      <c r="B242" s="61">
        <v>2</v>
      </c>
      <c r="C242" s="61">
        <v>1</v>
      </c>
      <c r="D242" s="61">
        <v>1</v>
      </c>
      <c r="E242" s="61"/>
      <c r="F242" s="62"/>
      <c r="G242" s="52" t="s">
        <v>168</v>
      </c>
      <c r="H242" s="45">
        <v>208</v>
      </c>
      <c r="I242" s="115">
        <f>I243</f>
        <v>0</v>
      </c>
      <c r="J242" s="115">
        <f>J243</f>
        <v>0</v>
      </c>
      <c r="K242" s="115">
        <f>K243</f>
        <v>0</v>
      </c>
      <c r="L242" s="115">
        <f>L243</f>
        <v>0</v>
      </c>
      <c r="M242"/>
    </row>
    <row r="243" spans="1:13" ht="27" hidden="1" customHeight="1">
      <c r="A243" s="60">
        <v>3</v>
      </c>
      <c r="B243" s="60">
        <v>2</v>
      </c>
      <c r="C243" s="61">
        <v>1</v>
      </c>
      <c r="D243" s="61">
        <v>1</v>
      </c>
      <c r="E243" s="61">
        <v>1</v>
      </c>
      <c r="F243" s="62"/>
      <c r="G243" s="52" t="s">
        <v>169</v>
      </c>
      <c r="H243" s="45">
        <v>209</v>
      </c>
      <c r="I243" s="109">
        <f>SUM(I244:I244)</f>
        <v>0</v>
      </c>
      <c r="J243" s="132">
        <f>SUM(J244:J244)</f>
        <v>0</v>
      </c>
      <c r="K243" s="110">
        <f>SUM(K244:K244)</f>
        <v>0</v>
      </c>
      <c r="L243" s="110">
        <f>SUM(L244:L244)</f>
        <v>0</v>
      </c>
      <c r="M243"/>
    </row>
    <row r="244" spans="1:13" ht="25.5" hidden="1" customHeight="1">
      <c r="A244" s="74">
        <v>3</v>
      </c>
      <c r="B244" s="74">
        <v>2</v>
      </c>
      <c r="C244" s="85">
        <v>1</v>
      </c>
      <c r="D244" s="85">
        <v>1</v>
      </c>
      <c r="E244" s="85">
        <v>1</v>
      </c>
      <c r="F244" s="86">
        <v>1</v>
      </c>
      <c r="G244" s="78" t="s">
        <v>169</v>
      </c>
      <c r="H244" s="45">
        <v>210</v>
      </c>
      <c r="I244" s="113">
        <v>0</v>
      </c>
      <c r="J244" s="113">
        <v>0</v>
      </c>
      <c r="K244" s="113">
        <v>0</v>
      </c>
      <c r="L244" s="113">
        <v>0</v>
      </c>
      <c r="M244"/>
    </row>
    <row r="245" spans="1:13" ht="25.5" hidden="1" customHeight="1">
      <c r="A245" s="74">
        <v>3</v>
      </c>
      <c r="B245" s="85">
        <v>2</v>
      </c>
      <c r="C245" s="85">
        <v>1</v>
      </c>
      <c r="D245" s="85">
        <v>1</v>
      </c>
      <c r="E245" s="85">
        <v>2</v>
      </c>
      <c r="F245" s="86"/>
      <c r="G245" s="78" t="s">
        <v>170</v>
      </c>
      <c r="H245" s="45">
        <v>211</v>
      </c>
      <c r="I245" s="109">
        <f>SUM(I246:I247)</f>
        <v>0</v>
      </c>
      <c r="J245" s="109">
        <f>SUM(J246:J247)</f>
        <v>0</v>
      </c>
      <c r="K245" s="109">
        <f>SUM(K246:K247)</f>
        <v>0</v>
      </c>
      <c r="L245" s="109">
        <f>SUM(L246:L247)</f>
        <v>0</v>
      </c>
      <c r="M245"/>
    </row>
    <row r="246" spans="1:13" ht="24.75" hidden="1" customHeight="1">
      <c r="A246" s="74">
        <v>3</v>
      </c>
      <c r="B246" s="85">
        <v>2</v>
      </c>
      <c r="C246" s="85">
        <v>1</v>
      </c>
      <c r="D246" s="85">
        <v>1</v>
      </c>
      <c r="E246" s="85">
        <v>2</v>
      </c>
      <c r="F246" s="86">
        <v>1</v>
      </c>
      <c r="G246" s="78" t="s">
        <v>171</v>
      </c>
      <c r="H246" s="45">
        <v>212</v>
      </c>
      <c r="I246" s="113">
        <v>0</v>
      </c>
      <c r="J246" s="113">
        <v>0</v>
      </c>
      <c r="K246" s="113">
        <v>0</v>
      </c>
      <c r="L246" s="113">
        <v>0</v>
      </c>
      <c r="M246"/>
    </row>
    <row r="247" spans="1:13" ht="25.5" hidden="1" customHeight="1">
      <c r="A247" s="74">
        <v>3</v>
      </c>
      <c r="B247" s="85">
        <v>2</v>
      </c>
      <c r="C247" s="85">
        <v>1</v>
      </c>
      <c r="D247" s="85">
        <v>1</v>
      </c>
      <c r="E247" s="85">
        <v>2</v>
      </c>
      <c r="F247" s="86">
        <v>2</v>
      </c>
      <c r="G247" s="78" t="s">
        <v>172</v>
      </c>
      <c r="H247" s="45">
        <v>213</v>
      </c>
      <c r="I247" s="113">
        <v>0</v>
      </c>
      <c r="J247" s="113">
        <v>0</v>
      </c>
      <c r="K247" s="113">
        <v>0</v>
      </c>
      <c r="L247" s="113">
        <v>0</v>
      </c>
      <c r="M247"/>
    </row>
    <row r="248" spans="1:13" ht="25.5" hidden="1" customHeight="1">
      <c r="A248" s="74">
        <v>3</v>
      </c>
      <c r="B248" s="85">
        <v>2</v>
      </c>
      <c r="C248" s="85">
        <v>1</v>
      </c>
      <c r="D248" s="85">
        <v>1</v>
      </c>
      <c r="E248" s="85">
        <v>3</v>
      </c>
      <c r="F248" s="93"/>
      <c r="G248" s="78" t="s">
        <v>173</v>
      </c>
      <c r="H248" s="45">
        <v>214</v>
      </c>
      <c r="I248" s="109">
        <f>SUM(I249:I250)</f>
        <v>0</v>
      </c>
      <c r="J248" s="109">
        <f>SUM(J249:J250)</f>
        <v>0</v>
      </c>
      <c r="K248" s="109">
        <f>SUM(K249:K250)</f>
        <v>0</v>
      </c>
      <c r="L248" s="109">
        <f>SUM(L249:L250)</f>
        <v>0</v>
      </c>
      <c r="M248"/>
    </row>
    <row r="249" spans="1:13" ht="29.25" hidden="1" customHeight="1">
      <c r="A249" s="74">
        <v>3</v>
      </c>
      <c r="B249" s="85">
        <v>2</v>
      </c>
      <c r="C249" s="85">
        <v>1</v>
      </c>
      <c r="D249" s="85">
        <v>1</v>
      </c>
      <c r="E249" s="85">
        <v>3</v>
      </c>
      <c r="F249" s="86">
        <v>1</v>
      </c>
      <c r="G249" s="78" t="s">
        <v>174</v>
      </c>
      <c r="H249" s="45">
        <v>215</v>
      </c>
      <c r="I249" s="113">
        <v>0</v>
      </c>
      <c r="J249" s="113">
        <v>0</v>
      </c>
      <c r="K249" s="113">
        <v>0</v>
      </c>
      <c r="L249" s="113">
        <v>0</v>
      </c>
      <c r="M249"/>
    </row>
    <row r="250" spans="1:13" ht="25.5" hidden="1" customHeight="1">
      <c r="A250" s="74">
        <v>3</v>
      </c>
      <c r="B250" s="85">
        <v>2</v>
      </c>
      <c r="C250" s="85">
        <v>1</v>
      </c>
      <c r="D250" s="85">
        <v>1</v>
      </c>
      <c r="E250" s="85">
        <v>3</v>
      </c>
      <c r="F250" s="86">
        <v>2</v>
      </c>
      <c r="G250" s="78" t="s">
        <v>175</v>
      </c>
      <c r="H250" s="45">
        <v>216</v>
      </c>
      <c r="I250" s="113">
        <v>0</v>
      </c>
      <c r="J250" s="113">
        <v>0</v>
      </c>
      <c r="K250" s="113">
        <v>0</v>
      </c>
      <c r="L250" s="113">
        <v>0</v>
      </c>
      <c r="M250"/>
    </row>
    <row r="251" spans="1:13" ht="27" hidden="1" customHeight="1">
      <c r="A251" s="60">
        <v>3</v>
      </c>
      <c r="B251" s="61">
        <v>2</v>
      </c>
      <c r="C251" s="61">
        <v>1</v>
      </c>
      <c r="D251" s="61">
        <v>2</v>
      </c>
      <c r="E251" s="61"/>
      <c r="F251" s="62"/>
      <c r="G251" s="52" t="s">
        <v>176</v>
      </c>
      <c r="H251" s="45">
        <v>217</v>
      </c>
      <c r="I251" s="109">
        <f>I252</f>
        <v>0</v>
      </c>
      <c r="J251" s="109">
        <f>J252</f>
        <v>0</v>
      </c>
      <c r="K251" s="109">
        <f>K252</f>
        <v>0</v>
      </c>
      <c r="L251" s="109">
        <f>L252</f>
        <v>0</v>
      </c>
      <c r="M251"/>
    </row>
    <row r="252" spans="1:13" ht="27.7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2"/>
      <c r="G252" s="52" t="s">
        <v>176</v>
      </c>
      <c r="H252" s="45">
        <v>218</v>
      </c>
      <c r="I252" s="109">
        <f>SUM(I253:I254)</f>
        <v>0</v>
      </c>
      <c r="J252" s="132">
        <f>SUM(J253:J254)</f>
        <v>0</v>
      </c>
      <c r="K252" s="110">
        <f>SUM(K253:K254)</f>
        <v>0</v>
      </c>
      <c r="L252" s="110">
        <f>SUM(L253:L254)</f>
        <v>0</v>
      </c>
      <c r="M252"/>
    </row>
    <row r="253" spans="1:13" ht="27" hidden="1" customHeight="1">
      <c r="A253" s="74">
        <v>3</v>
      </c>
      <c r="B253" s="84">
        <v>2</v>
      </c>
      <c r="C253" s="85">
        <v>1</v>
      </c>
      <c r="D253" s="85">
        <v>2</v>
      </c>
      <c r="E253" s="85">
        <v>1</v>
      </c>
      <c r="F253" s="86">
        <v>1</v>
      </c>
      <c r="G253" s="78" t="s">
        <v>177</v>
      </c>
      <c r="H253" s="45">
        <v>219</v>
      </c>
      <c r="I253" s="113">
        <v>0</v>
      </c>
      <c r="J253" s="113">
        <v>0</v>
      </c>
      <c r="K253" s="113">
        <v>0</v>
      </c>
      <c r="L253" s="113"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2</v>
      </c>
      <c r="E254" s="61">
        <v>1</v>
      </c>
      <c r="F254" s="62">
        <v>2</v>
      </c>
      <c r="G254" s="52" t="s">
        <v>178</v>
      </c>
      <c r="H254" s="45">
        <v>220</v>
      </c>
      <c r="I254" s="113">
        <v>0</v>
      </c>
      <c r="J254" s="113">
        <v>0</v>
      </c>
      <c r="K254" s="113">
        <v>0</v>
      </c>
      <c r="L254" s="113">
        <v>0</v>
      </c>
      <c r="M254"/>
    </row>
    <row r="255" spans="1:13" ht="26.25" hidden="1" customHeight="1">
      <c r="A255" s="49">
        <v>3</v>
      </c>
      <c r="B255" s="48">
        <v>2</v>
      </c>
      <c r="C255" s="48">
        <v>1</v>
      </c>
      <c r="D255" s="48">
        <v>3</v>
      </c>
      <c r="E255" s="48"/>
      <c r="F255" s="50"/>
      <c r="G255" s="56" t="s">
        <v>179</v>
      </c>
      <c r="H255" s="45">
        <v>221</v>
      </c>
      <c r="I255" s="118">
        <f>I256</f>
        <v>0</v>
      </c>
      <c r="J255" s="119">
        <f>J256</f>
        <v>0</v>
      </c>
      <c r="K255" s="120">
        <f>K256</f>
        <v>0</v>
      </c>
      <c r="L255" s="120">
        <f>L256</f>
        <v>0</v>
      </c>
      <c r="M255"/>
    </row>
    <row r="256" spans="1:13" ht="29.2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2"/>
      <c r="G256" s="56" t="s">
        <v>179</v>
      </c>
      <c r="H256" s="45">
        <v>222</v>
      </c>
      <c r="I256" s="109">
        <f>I257+I258</f>
        <v>0</v>
      </c>
      <c r="J256" s="109">
        <f>J257+J258</f>
        <v>0</v>
      </c>
      <c r="K256" s="109">
        <f>K257+K258</f>
        <v>0</v>
      </c>
      <c r="L256" s="109">
        <f>L257+L258</f>
        <v>0</v>
      </c>
      <c r="M256"/>
    </row>
    <row r="257" spans="1:13" ht="30" hidden="1" customHeight="1">
      <c r="A257" s="60">
        <v>3</v>
      </c>
      <c r="B257" s="61">
        <v>2</v>
      </c>
      <c r="C257" s="61">
        <v>1</v>
      </c>
      <c r="D257" s="61">
        <v>3</v>
      </c>
      <c r="E257" s="61">
        <v>1</v>
      </c>
      <c r="F257" s="62">
        <v>1</v>
      </c>
      <c r="G257" s="52" t="s">
        <v>180</v>
      </c>
      <c r="H257" s="45">
        <v>223</v>
      </c>
      <c r="I257" s="113">
        <v>0</v>
      </c>
      <c r="J257" s="113">
        <v>0</v>
      </c>
      <c r="K257" s="113">
        <v>0</v>
      </c>
      <c r="L257" s="113">
        <v>0</v>
      </c>
      <c r="M257"/>
    </row>
    <row r="258" spans="1:13" ht="27.75" hidden="1" customHeight="1">
      <c r="A258" s="60">
        <v>3</v>
      </c>
      <c r="B258" s="61">
        <v>2</v>
      </c>
      <c r="C258" s="61">
        <v>1</v>
      </c>
      <c r="D258" s="61">
        <v>3</v>
      </c>
      <c r="E258" s="61">
        <v>1</v>
      </c>
      <c r="F258" s="62">
        <v>2</v>
      </c>
      <c r="G258" s="52" t="s">
        <v>181</v>
      </c>
      <c r="H258" s="45">
        <v>224</v>
      </c>
      <c r="I258" s="131">
        <v>0</v>
      </c>
      <c r="J258" s="128">
        <v>0</v>
      </c>
      <c r="K258" s="131">
        <v>0</v>
      </c>
      <c r="L258" s="131">
        <v>0</v>
      </c>
      <c r="M258"/>
    </row>
    <row r="259" spans="1:13" ht="26.25" hidden="1" customHeight="1">
      <c r="A259" s="60">
        <v>3</v>
      </c>
      <c r="B259" s="61">
        <v>2</v>
      </c>
      <c r="C259" s="61">
        <v>1</v>
      </c>
      <c r="D259" s="61">
        <v>4</v>
      </c>
      <c r="E259" s="61"/>
      <c r="F259" s="62"/>
      <c r="G259" s="52" t="s">
        <v>182</v>
      </c>
      <c r="H259" s="45">
        <v>225</v>
      </c>
      <c r="I259" s="109">
        <f>I260</f>
        <v>0</v>
      </c>
      <c r="J259" s="110">
        <f>J260</f>
        <v>0</v>
      </c>
      <c r="K259" s="109">
        <f>K260</f>
        <v>0</v>
      </c>
      <c r="L259" s="110">
        <f>L260</f>
        <v>0</v>
      </c>
      <c r="M259"/>
    </row>
    <row r="260" spans="1:13" ht="27.75" hidden="1" customHeight="1">
      <c r="A260" s="49">
        <v>3</v>
      </c>
      <c r="B260" s="48">
        <v>2</v>
      </c>
      <c r="C260" s="48">
        <v>1</v>
      </c>
      <c r="D260" s="48">
        <v>4</v>
      </c>
      <c r="E260" s="48">
        <v>1</v>
      </c>
      <c r="F260" s="50"/>
      <c r="G260" s="56" t="s">
        <v>182</v>
      </c>
      <c r="H260" s="45">
        <v>226</v>
      </c>
      <c r="I260" s="118">
        <f>SUM(I261:I262)</f>
        <v>0</v>
      </c>
      <c r="J260" s="119">
        <f>SUM(J261:J262)</f>
        <v>0</v>
      </c>
      <c r="K260" s="120">
        <f>SUM(K261:K262)</f>
        <v>0</v>
      </c>
      <c r="L260" s="120">
        <f>SUM(L261:L262)</f>
        <v>0</v>
      </c>
      <c r="M260"/>
    </row>
    <row r="261" spans="1:13" ht="25.5" hidden="1" customHeight="1">
      <c r="A261" s="60">
        <v>3</v>
      </c>
      <c r="B261" s="61">
        <v>2</v>
      </c>
      <c r="C261" s="61">
        <v>1</v>
      </c>
      <c r="D261" s="61">
        <v>4</v>
      </c>
      <c r="E261" s="61">
        <v>1</v>
      </c>
      <c r="F261" s="62">
        <v>1</v>
      </c>
      <c r="G261" s="52" t="s">
        <v>183</v>
      </c>
      <c r="H261" s="45">
        <v>227</v>
      </c>
      <c r="I261" s="113">
        <v>0</v>
      </c>
      <c r="J261" s="113">
        <v>0</v>
      </c>
      <c r="K261" s="113">
        <v>0</v>
      </c>
      <c r="L261" s="113">
        <v>0</v>
      </c>
      <c r="M261"/>
    </row>
    <row r="262" spans="1:13" ht="27.75" hidden="1" customHeight="1">
      <c r="A262" s="60">
        <v>3</v>
      </c>
      <c r="B262" s="61">
        <v>2</v>
      </c>
      <c r="C262" s="61">
        <v>1</v>
      </c>
      <c r="D262" s="61">
        <v>4</v>
      </c>
      <c r="E262" s="61">
        <v>1</v>
      </c>
      <c r="F262" s="62">
        <v>2</v>
      </c>
      <c r="G262" s="52" t="s">
        <v>184</v>
      </c>
      <c r="H262" s="45">
        <v>228</v>
      </c>
      <c r="I262" s="113">
        <v>0</v>
      </c>
      <c r="J262" s="113">
        <v>0</v>
      </c>
      <c r="K262" s="113">
        <v>0</v>
      </c>
      <c r="L262" s="113">
        <v>0</v>
      </c>
      <c r="M262"/>
    </row>
    <row r="263" spans="1:13" hidden="1">
      <c r="A263" s="60">
        <v>3</v>
      </c>
      <c r="B263" s="61">
        <v>2</v>
      </c>
      <c r="C263" s="61">
        <v>1</v>
      </c>
      <c r="D263" s="61">
        <v>5</v>
      </c>
      <c r="E263" s="61"/>
      <c r="F263" s="62"/>
      <c r="G263" s="52" t="s">
        <v>185</v>
      </c>
      <c r="H263" s="45">
        <v>229</v>
      </c>
      <c r="I263" s="109">
        <f t="shared" ref="I263:L264" si="26">I264</f>
        <v>0</v>
      </c>
      <c r="J263" s="132">
        <f t="shared" si="26"/>
        <v>0</v>
      </c>
      <c r="K263" s="110">
        <f t="shared" si="26"/>
        <v>0</v>
      </c>
      <c r="L263" s="110">
        <f t="shared" si="26"/>
        <v>0</v>
      </c>
    </row>
    <row r="264" spans="1:13" ht="29.25" hidden="1" customHeight="1">
      <c r="A264" s="60">
        <v>3</v>
      </c>
      <c r="B264" s="61">
        <v>2</v>
      </c>
      <c r="C264" s="61">
        <v>1</v>
      </c>
      <c r="D264" s="61">
        <v>5</v>
      </c>
      <c r="E264" s="61">
        <v>1</v>
      </c>
      <c r="F264" s="62"/>
      <c r="G264" s="52" t="s">
        <v>185</v>
      </c>
      <c r="H264" s="45">
        <v>230</v>
      </c>
      <c r="I264" s="110">
        <f t="shared" si="26"/>
        <v>0</v>
      </c>
      <c r="J264" s="132">
        <f t="shared" si="26"/>
        <v>0</v>
      </c>
      <c r="K264" s="110">
        <f t="shared" si="26"/>
        <v>0</v>
      </c>
      <c r="L264" s="110">
        <f t="shared" si="26"/>
        <v>0</v>
      </c>
      <c r="M264"/>
    </row>
    <row r="265" spans="1:13" hidden="1">
      <c r="A265" s="84">
        <v>3</v>
      </c>
      <c r="B265" s="85">
        <v>2</v>
      </c>
      <c r="C265" s="85">
        <v>1</v>
      </c>
      <c r="D265" s="85">
        <v>5</v>
      </c>
      <c r="E265" s="85">
        <v>1</v>
      </c>
      <c r="F265" s="86">
        <v>1</v>
      </c>
      <c r="G265" s="52" t="s">
        <v>185</v>
      </c>
      <c r="H265" s="45">
        <v>231</v>
      </c>
      <c r="I265" s="131">
        <v>0</v>
      </c>
      <c r="J265" s="131">
        <v>0</v>
      </c>
      <c r="K265" s="131">
        <v>0</v>
      </c>
      <c r="L265" s="131">
        <v>0</v>
      </c>
    </row>
    <row r="266" spans="1:13" hidden="1">
      <c r="A266" s="60">
        <v>3</v>
      </c>
      <c r="B266" s="61">
        <v>2</v>
      </c>
      <c r="C266" s="61">
        <v>1</v>
      </c>
      <c r="D266" s="61">
        <v>6</v>
      </c>
      <c r="E266" s="61"/>
      <c r="F266" s="62"/>
      <c r="G266" s="52" t="s">
        <v>186</v>
      </c>
      <c r="H266" s="45">
        <v>232</v>
      </c>
      <c r="I266" s="109">
        <f t="shared" ref="I266:L267" si="27">I267</f>
        <v>0</v>
      </c>
      <c r="J266" s="132">
        <f t="shared" si="27"/>
        <v>0</v>
      </c>
      <c r="K266" s="110">
        <f t="shared" si="27"/>
        <v>0</v>
      </c>
      <c r="L266" s="110">
        <f t="shared" si="27"/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6</v>
      </c>
      <c r="E267" s="61">
        <v>1</v>
      </c>
      <c r="F267" s="62"/>
      <c r="G267" s="52" t="s">
        <v>186</v>
      </c>
      <c r="H267" s="45">
        <v>233</v>
      </c>
      <c r="I267" s="109">
        <f t="shared" si="27"/>
        <v>0</v>
      </c>
      <c r="J267" s="132">
        <f t="shared" si="27"/>
        <v>0</v>
      </c>
      <c r="K267" s="110">
        <f t="shared" si="27"/>
        <v>0</v>
      </c>
      <c r="L267" s="110">
        <f t="shared" si="27"/>
        <v>0</v>
      </c>
    </row>
    <row r="268" spans="1:13" ht="24" hidden="1" customHeight="1">
      <c r="A268" s="49">
        <v>3</v>
      </c>
      <c r="B268" s="49">
        <v>2</v>
      </c>
      <c r="C268" s="61">
        <v>1</v>
      </c>
      <c r="D268" s="61">
        <v>6</v>
      </c>
      <c r="E268" s="61">
        <v>1</v>
      </c>
      <c r="F268" s="62">
        <v>1</v>
      </c>
      <c r="G268" s="52" t="s">
        <v>186</v>
      </c>
      <c r="H268" s="45">
        <v>234</v>
      </c>
      <c r="I268" s="131">
        <v>0</v>
      </c>
      <c r="J268" s="131">
        <v>0</v>
      </c>
      <c r="K268" s="131">
        <v>0</v>
      </c>
      <c r="L268" s="131">
        <v>0</v>
      </c>
      <c r="M268"/>
    </row>
    <row r="269" spans="1:13" ht="27.75" hidden="1" customHeight="1">
      <c r="A269" s="60">
        <v>3</v>
      </c>
      <c r="B269" s="60">
        <v>2</v>
      </c>
      <c r="C269" s="61">
        <v>1</v>
      </c>
      <c r="D269" s="61">
        <v>7</v>
      </c>
      <c r="E269" s="61"/>
      <c r="F269" s="62"/>
      <c r="G269" s="52" t="s">
        <v>187</v>
      </c>
      <c r="H269" s="45">
        <v>235</v>
      </c>
      <c r="I269" s="109">
        <f>I270</f>
        <v>0</v>
      </c>
      <c r="J269" s="132">
        <f>J270</f>
        <v>0</v>
      </c>
      <c r="K269" s="110">
        <f>K270</f>
        <v>0</v>
      </c>
      <c r="L269" s="110">
        <f>L270</f>
        <v>0</v>
      </c>
      <c r="M269"/>
    </row>
    <row r="270" spans="1:13" hidden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2"/>
      <c r="G270" s="52" t="s">
        <v>187</v>
      </c>
      <c r="H270" s="45">
        <v>236</v>
      </c>
      <c r="I270" s="109">
        <f>I271+I272</f>
        <v>0</v>
      </c>
      <c r="J270" s="109">
        <f>J271+J272</f>
        <v>0</v>
      </c>
      <c r="K270" s="109">
        <f>K271+K272</f>
        <v>0</v>
      </c>
      <c r="L270" s="109">
        <f>L271+L272</f>
        <v>0</v>
      </c>
    </row>
    <row r="271" spans="1:13" ht="27" hidden="1" customHeight="1">
      <c r="A271" s="60">
        <v>3</v>
      </c>
      <c r="B271" s="61">
        <v>2</v>
      </c>
      <c r="C271" s="61">
        <v>1</v>
      </c>
      <c r="D271" s="61">
        <v>7</v>
      </c>
      <c r="E271" s="61">
        <v>1</v>
      </c>
      <c r="F271" s="62">
        <v>1</v>
      </c>
      <c r="G271" s="52" t="s">
        <v>188</v>
      </c>
      <c r="H271" s="45">
        <v>237</v>
      </c>
      <c r="I271" s="112">
        <v>0</v>
      </c>
      <c r="J271" s="113">
        <v>0</v>
      </c>
      <c r="K271" s="113">
        <v>0</v>
      </c>
      <c r="L271" s="113">
        <v>0</v>
      </c>
      <c r="M271"/>
    </row>
    <row r="272" spans="1:13" ht="24.75" hidden="1" customHeight="1">
      <c r="A272" s="60">
        <v>3</v>
      </c>
      <c r="B272" s="61">
        <v>2</v>
      </c>
      <c r="C272" s="61">
        <v>1</v>
      </c>
      <c r="D272" s="61">
        <v>7</v>
      </c>
      <c r="E272" s="61">
        <v>1</v>
      </c>
      <c r="F272" s="62">
        <v>2</v>
      </c>
      <c r="G272" s="52" t="s">
        <v>189</v>
      </c>
      <c r="H272" s="45">
        <v>238</v>
      </c>
      <c r="I272" s="113">
        <v>0</v>
      </c>
      <c r="J272" s="113">
        <v>0</v>
      </c>
      <c r="K272" s="113">
        <v>0</v>
      </c>
      <c r="L272" s="113">
        <v>0</v>
      </c>
      <c r="M272"/>
    </row>
    <row r="273" spans="1:13" ht="38.25" hidden="1" customHeight="1">
      <c r="A273" s="60">
        <v>3</v>
      </c>
      <c r="B273" s="61">
        <v>2</v>
      </c>
      <c r="C273" s="61">
        <v>2</v>
      </c>
      <c r="D273" s="94"/>
      <c r="E273" s="94"/>
      <c r="F273" s="95"/>
      <c r="G273" s="52" t="s">
        <v>190</v>
      </c>
      <c r="H273" s="45">
        <v>239</v>
      </c>
      <c r="I273" s="109">
        <f>SUM(I274+I283+I287+I291+I295+I298+I301)</f>
        <v>0</v>
      </c>
      <c r="J273" s="132">
        <f>SUM(J274+J283+J287+J291+J295+J298+J301)</f>
        <v>0</v>
      </c>
      <c r="K273" s="110">
        <f>SUM(K274+K283+K287+K291+K295+K298+K301)</f>
        <v>0</v>
      </c>
      <c r="L273" s="110">
        <f>SUM(L274+L283+L287+L291+L295+L298+L301)</f>
        <v>0</v>
      </c>
      <c r="M273"/>
    </row>
    <row r="274" spans="1:13" hidden="1">
      <c r="A274" s="60">
        <v>3</v>
      </c>
      <c r="B274" s="61">
        <v>2</v>
      </c>
      <c r="C274" s="61">
        <v>2</v>
      </c>
      <c r="D274" s="61">
        <v>1</v>
      </c>
      <c r="E274" s="61"/>
      <c r="F274" s="62"/>
      <c r="G274" s="52" t="s">
        <v>191</v>
      </c>
      <c r="H274" s="45">
        <v>240</v>
      </c>
      <c r="I274" s="109">
        <f>I275</f>
        <v>0</v>
      </c>
      <c r="J274" s="109">
        <f>J275</f>
        <v>0</v>
      </c>
      <c r="K274" s="109">
        <f>K275</f>
        <v>0</v>
      </c>
      <c r="L274" s="109">
        <f>L275</f>
        <v>0</v>
      </c>
    </row>
    <row r="275" spans="1:13" hidden="1">
      <c r="A275" s="59">
        <v>3</v>
      </c>
      <c r="B275" s="60">
        <v>2</v>
      </c>
      <c r="C275" s="61">
        <v>2</v>
      </c>
      <c r="D275" s="61">
        <v>1</v>
      </c>
      <c r="E275" s="61">
        <v>1</v>
      </c>
      <c r="F275" s="62"/>
      <c r="G275" s="52" t="s">
        <v>169</v>
      </c>
      <c r="H275" s="45">
        <v>241</v>
      </c>
      <c r="I275" s="109">
        <f>SUM(I276)</f>
        <v>0</v>
      </c>
      <c r="J275" s="109">
        <f>SUM(J276)</f>
        <v>0</v>
      </c>
      <c r="K275" s="109">
        <f>SUM(K276)</f>
        <v>0</v>
      </c>
      <c r="L275" s="109">
        <f>SUM(L276)</f>
        <v>0</v>
      </c>
    </row>
    <row r="276" spans="1:13" hidden="1">
      <c r="A276" s="59">
        <v>3</v>
      </c>
      <c r="B276" s="60">
        <v>2</v>
      </c>
      <c r="C276" s="61">
        <v>2</v>
      </c>
      <c r="D276" s="61">
        <v>1</v>
      </c>
      <c r="E276" s="61">
        <v>1</v>
      </c>
      <c r="F276" s="62">
        <v>1</v>
      </c>
      <c r="G276" s="52" t="s">
        <v>169</v>
      </c>
      <c r="H276" s="45">
        <v>242</v>
      </c>
      <c r="I276" s="113">
        <v>0</v>
      </c>
      <c r="J276" s="113">
        <v>0</v>
      </c>
      <c r="K276" s="113">
        <v>0</v>
      </c>
      <c r="L276" s="113">
        <v>0</v>
      </c>
    </row>
    <row r="277" spans="1:13" ht="24" hidden="1" customHeight="1">
      <c r="A277" s="59">
        <v>3</v>
      </c>
      <c r="B277" s="60">
        <v>2</v>
      </c>
      <c r="C277" s="61">
        <v>2</v>
      </c>
      <c r="D277" s="61">
        <v>1</v>
      </c>
      <c r="E277" s="61">
        <v>2</v>
      </c>
      <c r="F277" s="62"/>
      <c r="G277" s="52" t="s">
        <v>192</v>
      </c>
      <c r="H277" s="45">
        <v>243</v>
      </c>
      <c r="I277" s="109">
        <f>SUM(I278:I279)</f>
        <v>0</v>
      </c>
      <c r="J277" s="109">
        <f>SUM(J278:J279)</f>
        <v>0</v>
      </c>
      <c r="K277" s="109">
        <f>SUM(K278:K279)</f>
        <v>0</v>
      </c>
      <c r="L277" s="109">
        <f>SUM(L278:L279)</f>
        <v>0</v>
      </c>
      <c r="M277"/>
    </row>
    <row r="278" spans="1:13" ht="24" hidden="1" customHeight="1">
      <c r="A278" s="59">
        <v>3</v>
      </c>
      <c r="B278" s="60">
        <v>2</v>
      </c>
      <c r="C278" s="61">
        <v>2</v>
      </c>
      <c r="D278" s="61">
        <v>1</v>
      </c>
      <c r="E278" s="61">
        <v>2</v>
      </c>
      <c r="F278" s="62">
        <v>1</v>
      </c>
      <c r="G278" s="52" t="s">
        <v>171</v>
      </c>
      <c r="H278" s="45">
        <v>244</v>
      </c>
      <c r="I278" s="113">
        <v>0</v>
      </c>
      <c r="J278" s="112">
        <v>0</v>
      </c>
      <c r="K278" s="113">
        <v>0</v>
      </c>
      <c r="L278" s="113">
        <v>0</v>
      </c>
      <c r="M278"/>
    </row>
    <row r="279" spans="1:13" ht="32.25" hidden="1" customHeight="1">
      <c r="A279" s="59">
        <v>3</v>
      </c>
      <c r="B279" s="60">
        <v>2</v>
      </c>
      <c r="C279" s="61">
        <v>2</v>
      </c>
      <c r="D279" s="61">
        <v>1</v>
      </c>
      <c r="E279" s="61">
        <v>2</v>
      </c>
      <c r="F279" s="62">
        <v>2</v>
      </c>
      <c r="G279" s="52" t="s">
        <v>172</v>
      </c>
      <c r="H279" s="45">
        <v>245</v>
      </c>
      <c r="I279" s="113">
        <v>0</v>
      </c>
      <c r="J279" s="112">
        <v>0</v>
      </c>
      <c r="K279" s="113">
        <v>0</v>
      </c>
      <c r="L279" s="113">
        <v>0</v>
      </c>
      <c r="M279"/>
    </row>
    <row r="280" spans="1:13" ht="27" hidden="1" customHeight="1">
      <c r="A280" s="59">
        <v>3</v>
      </c>
      <c r="B280" s="60">
        <v>2</v>
      </c>
      <c r="C280" s="61">
        <v>2</v>
      </c>
      <c r="D280" s="61">
        <v>1</v>
      </c>
      <c r="E280" s="61">
        <v>3</v>
      </c>
      <c r="F280" s="62"/>
      <c r="G280" s="52" t="s">
        <v>173</v>
      </c>
      <c r="H280" s="45">
        <v>246</v>
      </c>
      <c r="I280" s="109">
        <f>SUM(I281:I282)</f>
        <v>0</v>
      </c>
      <c r="J280" s="109">
        <f>SUM(J281:J282)</f>
        <v>0</v>
      </c>
      <c r="K280" s="109">
        <f>SUM(K281:K282)</f>
        <v>0</v>
      </c>
      <c r="L280" s="109">
        <f>SUM(L281:L282)</f>
        <v>0</v>
      </c>
      <c r="M280"/>
    </row>
    <row r="281" spans="1:13" ht="27.75" hidden="1" customHeight="1">
      <c r="A281" s="59">
        <v>3</v>
      </c>
      <c r="B281" s="60">
        <v>2</v>
      </c>
      <c r="C281" s="61">
        <v>2</v>
      </c>
      <c r="D281" s="61">
        <v>1</v>
      </c>
      <c r="E281" s="61">
        <v>3</v>
      </c>
      <c r="F281" s="62">
        <v>1</v>
      </c>
      <c r="G281" s="52" t="s">
        <v>174</v>
      </c>
      <c r="H281" s="45">
        <v>247</v>
      </c>
      <c r="I281" s="113">
        <v>0</v>
      </c>
      <c r="J281" s="112">
        <v>0</v>
      </c>
      <c r="K281" s="113">
        <v>0</v>
      </c>
      <c r="L281" s="113">
        <v>0</v>
      </c>
      <c r="M281"/>
    </row>
    <row r="282" spans="1:13" ht="27" hidden="1" customHeight="1">
      <c r="A282" s="59">
        <v>3</v>
      </c>
      <c r="B282" s="60">
        <v>2</v>
      </c>
      <c r="C282" s="61">
        <v>2</v>
      </c>
      <c r="D282" s="61">
        <v>1</v>
      </c>
      <c r="E282" s="61">
        <v>3</v>
      </c>
      <c r="F282" s="62">
        <v>2</v>
      </c>
      <c r="G282" s="52" t="s">
        <v>193</v>
      </c>
      <c r="H282" s="45">
        <v>248</v>
      </c>
      <c r="I282" s="113">
        <v>0</v>
      </c>
      <c r="J282" s="112">
        <v>0</v>
      </c>
      <c r="K282" s="113">
        <v>0</v>
      </c>
      <c r="L282" s="113">
        <v>0</v>
      </c>
      <c r="M282"/>
    </row>
    <row r="283" spans="1:13" ht="25.5" hidden="1" customHeight="1">
      <c r="A283" s="59">
        <v>3</v>
      </c>
      <c r="B283" s="60">
        <v>2</v>
      </c>
      <c r="C283" s="61">
        <v>2</v>
      </c>
      <c r="D283" s="61">
        <v>2</v>
      </c>
      <c r="E283" s="61"/>
      <c r="F283" s="62"/>
      <c r="G283" s="52" t="s">
        <v>194</v>
      </c>
      <c r="H283" s="45">
        <v>249</v>
      </c>
      <c r="I283" s="109">
        <f>I284</f>
        <v>0</v>
      </c>
      <c r="J283" s="110">
        <f>J284</f>
        <v>0</v>
      </c>
      <c r="K283" s="109">
        <f>K284</f>
        <v>0</v>
      </c>
      <c r="L283" s="110">
        <f>L284</f>
        <v>0</v>
      </c>
      <c r="M283"/>
    </row>
    <row r="284" spans="1:13" ht="32.25" hidden="1" customHeight="1">
      <c r="A284" s="60">
        <v>3</v>
      </c>
      <c r="B284" s="61">
        <v>2</v>
      </c>
      <c r="C284" s="48">
        <v>2</v>
      </c>
      <c r="D284" s="48">
        <v>2</v>
      </c>
      <c r="E284" s="48">
        <v>1</v>
      </c>
      <c r="F284" s="50"/>
      <c r="G284" s="52" t="s">
        <v>194</v>
      </c>
      <c r="H284" s="45">
        <v>250</v>
      </c>
      <c r="I284" s="118">
        <f>SUM(I285:I286)</f>
        <v>0</v>
      </c>
      <c r="J284" s="119">
        <f>SUM(J285:J286)</f>
        <v>0</v>
      </c>
      <c r="K284" s="120">
        <f>SUM(K285:K286)</f>
        <v>0</v>
      </c>
      <c r="L284" s="120">
        <f>SUM(L285:L286)</f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2</v>
      </c>
      <c r="E285" s="61">
        <v>1</v>
      </c>
      <c r="F285" s="62">
        <v>1</v>
      </c>
      <c r="G285" s="52" t="s">
        <v>195</v>
      </c>
      <c r="H285" s="45">
        <v>251</v>
      </c>
      <c r="I285" s="113">
        <v>0</v>
      </c>
      <c r="J285" s="113">
        <v>0</v>
      </c>
      <c r="K285" s="113">
        <v>0</v>
      </c>
      <c r="L285" s="113">
        <v>0</v>
      </c>
      <c r="M285"/>
    </row>
    <row r="286" spans="1:13" ht="25.5" hidden="1" customHeight="1">
      <c r="A286" s="60">
        <v>3</v>
      </c>
      <c r="B286" s="61">
        <v>2</v>
      </c>
      <c r="C286" s="61">
        <v>2</v>
      </c>
      <c r="D286" s="61">
        <v>2</v>
      </c>
      <c r="E286" s="61">
        <v>1</v>
      </c>
      <c r="F286" s="62">
        <v>2</v>
      </c>
      <c r="G286" s="59" t="s">
        <v>196</v>
      </c>
      <c r="H286" s="45">
        <v>252</v>
      </c>
      <c r="I286" s="113">
        <v>0</v>
      </c>
      <c r="J286" s="113">
        <v>0</v>
      </c>
      <c r="K286" s="113">
        <v>0</v>
      </c>
      <c r="L286" s="113">
        <v>0</v>
      </c>
      <c r="M286"/>
    </row>
    <row r="287" spans="1:13" ht="25.5" hidden="1" customHeight="1">
      <c r="A287" s="60">
        <v>3</v>
      </c>
      <c r="B287" s="61">
        <v>2</v>
      </c>
      <c r="C287" s="61">
        <v>2</v>
      </c>
      <c r="D287" s="61">
        <v>3</v>
      </c>
      <c r="E287" s="61"/>
      <c r="F287" s="62"/>
      <c r="G287" s="52" t="s">
        <v>197</v>
      </c>
      <c r="H287" s="45">
        <v>253</v>
      </c>
      <c r="I287" s="109">
        <f>I288</f>
        <v>0</v>
      </c>
      <c r="J287" s="132">
        <f>J288</f>
        <v>0</v>
      </c>
      <c r="K287" s="110">
        <f>K288</f>
        <v>0</v>
      </c>
      <c r="L287" s="110">
        <f>L288</f>
        <v>0</v>
      </c>
      <c r="M287"/>
    </row>
    <row r="288" spans="1:13" ht="30" hidden="1" customHeight="1">
      <c r="A288" s="49">
        <v>3</v>
      </c>
      <c r="B288" s="61">
        <v>2</v>
      </c>
      <c r="C288" s="61">
        <v>2</v>
      </c>
      <c r="D288" s="61">
        <v>3</v>
      </c>
      <c r="E288" s="61">
        <v>1</v>
      </c>
      <c r="F288" s="62"/>
      <c r="G288" s="52" t="s">
        <v>197</v>
      </c>
      <c r="H288" s="45">
        <v>254</v>
      </c>
      <c r="I288" s="109">
        <f>I289+I290</f>
        <v>0</v>
      </c>
      <c r="J288" s="109">
        <f>J289+J290</f>
        <v>0</v>
      </c>
      <c r="K288" s="109">
        <f>K289+K290</f>
        <v>0</v>
      </c>
      <c r="L288" s="109">
        <f>L289+L290</f>
        <v>0</v>
      </c>
      <c r="M288"/>
    </row>
    <row r="289" spans="1:13" ht="31.5" hidden="1" customHeight="1">
      <c r="A289" s="49">
        <v>3</v>
      </c>
      <c r="B289" s="61">
        <v>2</v>
      </c>
      <c r="C289" s="61">
        <v>2</v>
      </c>
      <c r="D289" s="61">
        <v>3</v>
      </c>
      <c r="E289" s="61">
        <v>1</v>
      </c>
      <c r="F289" s="62">
        <v>1</v>
      </c>
      <c r="G289" s="52" t="s">
        <v>198</v>
      </c>
      <c r="H289" s="45">
        <v>255</v>
      </c>
      <c r="I289" s="113">
        <v>0</v>
      </c>
      <c r="J289" s="113">
        <v>0</v>
      </c>
      <c r="K289" s="113">
        <v>0</v>
      </c>
      <c r="L289" s="113">
        <v>0</v>
      </c>
      <c r="M289"/>
    </row>
    <row r="290" spans="1:13" ht="25.5" hidden="1" customHeight="1">
      <c r="A290" s="49">
        <v>3</v>
      </c>
      <c r="B290" s="61">
        <v>2</v>
      </c>
      <c r="C290" s="61">
        <v>2</v>
      </c>
      <c r="D290" s="61">
        <v>3</v>
      </c>
      <c r="E290" s="61">
        <v>1</v>
      </c>
      <c r="F290" s="62">
        <v>2</v>
      </c>
      <c r="G290" s="52" t="s">
        <v>199</v>
      </c>
      <c r="H290" s="45">
        <v>256</v>
      </c>
      <c r="I290" s="113">
        <v>0</v>
      </c>
      <c r="J290" s="113">
        <v>0</v>
      </c>
      <c r="K290" s="113">
        <v>0</v>
      </c>
      <c r="L290" s="113">
        <v>0</v>
      </c>
      <c r="M290"/>
    </row>
    <row r="291" spans="1:13" ht="27" hidden="1" customHeight="1">
      <c r="A291" s="60">
        <v>3</v>
      </c>
      <c r="B291" s="61">
        <v>2</v>
      </c>
      <c r="C291" s="61">
        <v>2</v>
      </c>
      <c r="D291" s="61">
        <v>4</v>
      </c>
      <c r="E291" s="61"/>
      <c r="F291" s="62"/>
      <c r="G291" s="52" t="s">
        <v>200</v>
      </c>
      <c r="H291" s="45">
        <v>257</v>
      </c>
      <c r="I291" s="109">
        <f>I292</f>
        <v>0</v>
      </c>
      <c r="J291" s="132">
        <f>J292</f>
        <v>0</v>
      </c>
      <c r="K291" s="110">
        <f>K292</f>
        <v>0</v>
      </c>
      <c r="L291" s="110">
        <f>L292</f>
        <v>0</v>
      </c>
      <c r="M291"/>
    </row>
    <row r="292" spans="1:13" hidden="1">
      <c r="A292" s="60">
        <v>3</v>
      </c>
      <c r="B292" s="61">
        <v>2</v>
      </c>
      <c r="C292" s="61">
        <v>2</v>
      </c>
      <c r="D292" s="61">
        <v>4</v>
      </c>
      <c r="E292" s="61">
        <v>1</v>
      </c>
      <c r="F292" s="62"/>
      <c r="G292" s="52" t="s">
        <v>200</v>
      </c>
      <c r="H292" s="45">
        <v>258</v>
      </c>
      <c r="I292" s="109">
        <f>SUM(I293:I294)</f>
        <v>0</v>
      </c>
      <c r="J292" s="132">
        <f>SUM(J293:J294)</f>
        <v>0</v>
      </c>
      <c r="K292" s="110">
        <f>SUM(K293:K294)</f>
        <v>0</v>
      </c>
      <c r="L292" s="110">
        <f>SUM(L293:L294)</f>
        <v>0</v>
      </c>
    </row>
    <row r="293" spans="1:13" ht="30.75" hidden="1" customHeight="1">
      <c r="A293" s="60">
        <v>3</v>
      </c>
      <c r="B293" s="61">
        <v>2</v>
      </c>
      <c r="C293" s="61">
        <v>2</v>
      </c>
      <c r="D293" s="61">
        <v>4</v>
      </c>
      <c r="E293" s="61">
        <v>1</v>
      </c>
      <c r="F293" s="62">
        <v>1</v>
      </c>
      <c r="G293" s="52" t="s">
        <v>201</v>
      </c>
      <c r="H293" s="45">
        <v>259</v>
      </c>
      <c r="I293" s="113">
        <v>0</v>
      </c>
      <c r="J293" s="113">
        <v>0</v>
      </c>
      <c r="K293" s="113">
        <v>0</v>
      </c>
      <c r="L293" s="113">
        <v>0</v>
      </c>
      <c r="M293"/>
    </row>
    <row r="294" spans="1:13" ht="27.75" hidden="1" customHeight="1">
      <c r="A294" s="49">
        <v>3</v>
      </c>
      <c r="B294" s="48">
        <v>2</v>
      </c>
      <c r="C294" s="48">
        <v>2</v>
      </c>
      <c r="D294" s="48">
        <v>4</v>
      </c>
      <c r="E294" s="48">
        <v>1</v>
      </c>
      <c r="F294" s="50">
        <v>2</v>
      </c>
      <c r="G294" s="59" t="s">
        <v>202</v>
      </c>
      <c r="H294" s="45">
        <v>260</v>
      </c>
      <c r="I294" s="113">
        <v>0</v>
      </c>
      <c r="J294" s="113">
        <v>0</v>
      </c>
      <c r="K294" s="113">
        <v>0</v>
      </c>
      <c r="L294" s="113">
        <v>0</v>
      </c>
      <c r="M294"/>
    </row>
    <row r="295" spans="1:13" ht="28.5" hidden="1" customHeight="1">
      <c r="A295" s="60">
        <v>3</v>
      </c>
      <c r="B295" s="61">
        <v>2</v>
      </c>
      <c r="C295" s="61">
        <v>2</v>
      </c>
      <c r="D295" s="61">
        <v>5</v>
      </c>
      <c r="E295" s="61"/>
      <c r="F295" s="62"/>
      <c r="G295" s="52" t="s">
        <v>203</v>
      </c>
      <c r="H295" s="45">
        <v>261</v>
      </c>
      <c r="I295" s="109">
        <f t="shared" ref="I295:L296" si="28">I296</f>
        <v>0</v>
      </c>
      <c r="J295" s="132">
        <f t="shared" si="28"/>
        <v>0</v>
      </c>
      <c r="K295" s="110">
        <f t="shared" si="28"/>
        <v>0</v>
      </c>
      <c r="L295" s="110">
        <f t="shared" si="28"/>
        <v>0</v>
      </c>
      <c r="M295"/>
    </row>
    <row r="296" spans="1:13" ht="26.25" hidden="1" customHeight="1">
      <c r="A296" s="60">
        <v>3</v>
      </c>
      <c r="B296" s="61">
        <v>2</v>
      </c>
      <c r="C296" s="61">
        <v>2</v>
      </c>
      <c r="D296" s="61">
        <v>5</v>
      </c>
      <c r="E296" s="61">
        <v>1</v>
      </c>
      <c r="F296" s="62"/>
      <c r="G296" s="52" t="s">
        <v>203</v>
      </c>
      <c r="H296" s="45">
        <v>262</v>
      </c>
      <c r="I296" s="109">
        <f t="shared" si="28"/>
        <v>0</v>
      </c>
      <c r="J296" s="132">
        <f t="shared" si="28"/>
        <v>0</v>
      </c>
      <c r="K296" s="110">
        <f t="shared" si="28"/>
        <v>0</v>
      </c>
      <c r="L296" s="110">
        <f t="shared" si="28"/>
        <v>0</v>
      </c>
      <c r="M296"/>
    </row>
    <row r="297" spans="1:13" ht="26.25" hidden="1" customHeight="1">
      <c r="A297" s="60">
        <v>3</v>
      </c>
      <c r="B297" s="61">
        <v>2</v>
      </c>
      <c r="C297" s="61">
        <v>2</v>
      </c>
      <c r="D297" s="61">
        <v>5</v>
      </c>
      <c r="E297" s="61">
        <v>1</v>
      </c>
      <c r="F297" s="62">
        <v>1</v>
      </c>
      <c r="G297" s="52" t="s">
        <v>203</v>
      </c>
      <c r="H297" s="45">
        <v>263</v>
      </c>
      <c r="I297" s="113">
        <v>0</v>
      </c>
      <c r="J297" s="113">
        <v>0</v>
      </c>
      <c r="K297" s="113">
        <v>0</v>
      </c>
      <c r="L297" s="113">
        <v>0</v>
      </c>
      <c r="M297"/>
    </row>
    <row r="298" spans="1:13" ht="26.25" hidden="1" customHeight="1">
      <c r="A298" s="60">
        <v>3</v>
      </c>
      <c r="B298" s="61">
        <v>2</v>
      </c>
      <c r="C298" s="61">
        <v>2</v>
      </c>
      <c r="D298" s="61">
        <v>6</v>
      </c>
      <c r="E298" s="61"/>
      <c r="F298" s="62"/>
      <c r="G298" s="52" t="s">
        <v>186</v>
      </c>
      <c r="H298" s="45">
        <v>264</v>
      </c>
      <c r="I298" s="109">
        <f t="shared" ref="I298:L299" si="29">I299</f>
        <v>0</v>
      </c>
      <c r="J298" s="135">
        <f t="shared" si="29"/>
        <v>0</v>
      </c>
      <c r="K298" s="110">
        <f t="shared" si="29"/>
        <v>0</v>
      </c>
      <c r="L298" s="110">
        <f t="shared" si="29"/>
        <v>0</v>
      </c>
      <c r="M298"/>
    </row>
    <row r="299" spans="1:13" ht="30" hidden="1" customHeight="1">
      <c r="A299" s="60">
        <v>3</v>
      </c>
      <c r="B299" s="61">
        <v>2</v>
      </c>
      <c r="C299" s="61">
        <v>2</v>
      </c>
      <c r="D299" s="61">
        <v>6</v>
      </c>
      <c r="E299" s="61">
        <v>1</v>
      </c>
      <c r="F299" s="62"/>
      <c r="G299" s="52" t="s">
        <v>186</v>
      </c>
      <c r="H299" s="45">
        <v>265</v>
      </c>
      <c r="I299" s="109">
        <f t="shared" si="29"/>
        <v>0</v>
      </c>
      <c r="J299" s="135">
        <f t="shared" si="29"/>
        <v>0</v>
      </c>
      <c r="K299" s="110">
        <f t="shared" si="29"/>
        <v>0</v>
      </c>
      <c r="L299" s="110">
        <f t="shared" si="29"/>
        <v>0</v>
      </c>
      <c r="M299"/>
    </row>
    <row r="300" spans="1:13" ht="24.75" hidden="1" customHeight="1">
      <c r="A300" s="60">
        <v>3</v>
      </c>
      <c r="B300" s="85">
        <v>2</v>
      </c>
      <c r="C300" s="85">
        <v>2</v>
      </c>
      <c r="D300" s="61">
        <v>6</v>
      </c>
      <c r="E300" s="85">
        <v>1</v>
      </c>
      <c r="F300" s="86">
        <v>1</v>
      </c>
      <c r="G300" s="78" t="s">
        <v>186</v>
      </c>
      <c r="H300" s="45">
        <v>266</v>
      </c>
      <c r="I300" s="113">
        <v>0</v>
      </c>
      <c r="J300" s="113">
        <v>0</v>
      </c>
      <c r="K300" s="113">
        <v>0</v>
      </c>
      <c r="L300" s="113">
        <v>0</v>
      </c>
      <c r="M300"/>
    </row>
    <row r="301" spans="1:13" ht="29.25" hidden="1" customHeight="1">
      <c r="A301" s="59">
        <v>3</v>
      </c>
      <c r="B301" s="60">
        <v>2</v>
      </c>
      <c r="C301" s="61">
        <v>2</v>
      </c>
      <c r="D301" s="61">
        <v>7</v>
      </c>
      <c r="E301" s="61"/>
      <c r="F301" s="62"/>
      <c r="G301" s="52" t="s">
        <v>187</v>
      </c>
      <c r="H301" s="45">
        <v>267</v>
      </c>
      <c r="I301" s="109">
        <f>I302</f>
        <v>0</v>
      </c>
      <c r="J301" s="135">
        <f>J302</f>
        <v>0</v>
      </c>
      <c r="K301" s="110">
        <f>K302</f>
        <v>0</v>
      </c>
      <c r="L301" s="110">
        <f>L302</f>
        <v>0</v>
      </c>
      <c r="M301"/>
    </row>
    <row r="302" spans="1:13" ht="26.25" hidden="1" customHeight="1">
      <c r="A302" s="59">
        <v>3</v>
      </c>
      <c r="B302" s="60">
        <v>2</v>
      </c>
      <c r="C302" s="61">
        <v>2</v>
      </c>
      <c r="D302" s="61">
        <v>7</v>
      </c>
      <c r="E302" s="61">
        <v>1</v>
      </c>
      <c r="F302" s="62"/>
      <c r="G302" s="52" t="s">
        <v>187</v>
      </c>
      <c r="H302" s="45">
        <v>268</v>
      </c>
      <c r="I302" s="109">
        <f>I303+I304</f>
        <v>0</v>
      </c>
      <c r="J302" s="109">
        <f>J303+J304</f>
        <v>0</v>
      </c>
      <c r="K302" s="109">
        <f>K303+K304</f>
        <v>0</v>
      </c>
      <c r="L302" s="109">
        <f>L303+L304</f>
        <v>0</v>
      </c>
      <c r="M302"/>
    </row>
    <row r="303" spans="1:13" ht="27.75" hidden="1" customHeight="1">
      <c r="A303" s="59">
        <v>3</v>
      </c>
      <c r="B303" s="60">
        <v>2</v>
      </c>
      <c r="C303" s="60">
        <v>2</v>
      </c>
      <c r="D303" s="61">
        <v>7</v>
      </c>
      <c r="E303" s="61">
        <v>1</v>
      </c>
      <c r="F303" s="62">
        <v>1</v>
      </c>
      <c r="G303" s="52" t="s">
        <v>188</v>
      </c>
      <c r="H303" s="45">
        <v>269</v>
      </c>
      <c r="I303" s="113">
        <v>0</v>
      </c>
      <c r="J303" s="113">
        <v>0</v>
      </c>
      <c r="K303" s="113">
        <v>0</v>
      </c>
      <c r="L303" s="113">
        <v>0</v>
      </c>
      <c r="M303"/>
    </row>
    <row r="304" spans="1:13" ht="25.5" hidden="1" customHeight="1">
      <c r="A304" s="59">
        <v>3</v>
      </c>
      <c r="B304" s="60">
        <v>2</v>
      </c>
      <c r="C304" s="60">
        <v>2</v>
      </c>
      <c r="D304" s="61">
        <v>7</v>
      </c>
      <c r="E304" s="61">
        <v>1</v>
      </c>
      <c r="F304" s="62">
        <v>2</v>
      </c>
      <c r="G304" s="52" t="s">
        <v>189</v>
      </c>
      <c r="H304" s="45">
        <v>270</v>
      </c>
      <c r="I304" s="113">
        <v>0</v>
      </c>
      <c r="J304" s="113">
        <v>0</v>
      </c>
      <c r="K304" s="113">
        <v>0</v>
      </c>
      <c r="L304" s="113">
        <v>0</v>
      </c>
      <c r="M304"/>
    </row>
    <row r="305" spans="1:13" ht="30" hidden="1" customHeight="1">
      <c r="A305" s="54">
        <v>3</v>
      </c>
      <c r="B305" s="54">
        <v>3</v>
      </c>
      <c r="C305" s="41"/>
      <c r="D305" s="42"/>
      <c r="E305" s="42"/>
      <c r="F305" s="44"/>
      <c r="G305" s="43" t="s">
        <v>204</v>
      </c>
      <c r="H305" s="45">
        <v>271</v>
      </c>
      <c r="I305" s="109">
        <f>SUM(I306+I338)</f>
        <v>0</v>
      </c>
      <c r="J305" s="135">
        <f>SUM(J306+J338)</f>
        <v>0</v>
      </c>
      <c r="K305" s="110">
        <f>SUM(K306+K338)</f>
        <v>0</v>
      </c>
      <c r="L305" s="110">
        <f>SUM(L306+L338)</f>
        <v>0</v>
      </c>
      <c r="M305"/>
    </row>
    <row r="306" spans="1:13" ht="40.5" hidden="1" customHeight="1">
      <c r="A306" s="59">
        <v>3</v>
      </c>
      <c r="B306" s="59">
        <v>3</v>
      </c>
      <c r="C306" s="60">
        <v>1</v>
      </c>
      <c r="D306" s="61"/>
      <c r="E306" s="61"/>
      <c r="F306" s="62"/>
      <c r="G306" s="52" t="s">
        <v>205</v>
      </c>
      <c r="H306" s="45">
        <v>272</v>
      </c>
      <c r="I306" s="109">
        <f>SUM(I307+I316+I320+I324+I328+I331+I334)</f>
        <v>0</v>
      </c>
      <c r="J306" s="135">
        <f>SUM(J307+J316+J320+J324+J328+J331+J334)</f>
        <v>0</v>
      </c>
      <c r="K306" s="110">
        <f>SUM(K307+K316+K320+K324+K328+K331+K334)</f>
        <v>0</v>
      </c>
      <c r="L306" s="110">
        <f>SUM(L307+L316+L320+L324+L328+L331+L334)</f>
        <v>0</v>
      </c>
      <c r="M306"/>
    </row>
    <row r="307" spans="1:13" ht="29.25" hidden="1" customHeight="1">
      <c r="A307" s="59">
        <v>3</v>
      </c>
      <c r="B307" s="59">
        <v>3</v>
      </c>
      <c r="C307" s="60">
        <v>1</v>
      </c>
      <c r="D307" s="61">
        <v>1</v>
      </c>
      <c r="E307" s="61"/>
      <c r="F307" s="62"/>
      <c r="G307" s="52" t="s">
        <v>191</v>
      </c>
      <c r="H307" s="45">
        <v>273</v>
      </c>
      <c r="I307" s="109">
        <f>SUM(I308+I310+I313)</f>
        <v>0</v>
      </c>
      <c r="J307" s="109">
        <f>SUM(J308+J310+J313)</f>
        <v>0</v>
      </c>
      <c r="K307" s="109">
        <f>SUM(K308+K310+K313)</f>
        <v>0</v>
      </c>
      <c r="L307" s="109">
        <f>SUM(L308+L310+L313)</f>
        <v>0</v>
      </c>
      <c r="M307"/>
    </row>
    <row r="308" spans="1:13" ht="27" hidden="1" customHeight="1">
      <c r="A308" s="59">
        <v>3</v>
      </c>
      <c r="B308" s="59">
        <v>3</v>
      </c>
      <c r="C308" s="60">
        <v>1</v>
      </c>
      <c r="D308" s="61">
        <v>1</v>
      </c>
      <c r="E308" s="61">
        <v>1</v>
      </c>
      <c r="F308" s="62"/>
      <c r="G308" s="52" t="s">
        <v>169</v>
      </c>
      <c r="H308" s="45">
        <v>274</v>
      </c>
      <c r="I308" s="109">
        <f>SUM(I309:I309)</f>
        <v>0</v>
      </c>
      <c r="J308" s="135">
        <f>SUM(J309:J309)</f>
        <v>0</v>
      </c>
      <c r="K308" s="110">
        <f>SUM(K309:K309)</f>
        <v>0</v>
      </c>
      <c r="L308" s="110">
        <f>SUM(L309:L309)</f>
        <v>0</v>
      </c>
      <c r="M308"/>
    </row>
    <row r="309" spans="1:13" ht="28.5" hidden="1" customHeight="1">
      <c r="A309" s="59">
        <v>3</v>
      </c>
      <c r="B309" s="59">
        <v>3</v>
      </c>
      <c r="C309" s="60">
        <v>1</v>
      </c>
      <c r="D309" s="61">
        <v>1</v>
      </c>
      <c r="E309" s="61">
        <v>1</v>
      </c>
      <c r="F309" s="62">
        <v>1</v>
      </c>
      <c r="G309" s="52" t="s">
        <v>169</v>
      </c>
      <c r="H309" s="45">
        <v>275</v>
      </c>
      <c r="I309" s="113">
        <v>0</v>
      </c>
      <c r="J309" s="113">
        <v>0</v>
      </c>
      <c r="K309" s="113">
        <v>0</v>
      </c>
      <c r="L309" s="113">
        <v>0</v>
      </c>
      <c r="M309"/>
    </row>
    <row r="310" spans="1:13" ht="31.5" hidden="1" customHeight="1">
      <c r="A310" s="59">
        <v>3</v>
      </c>
      <c r="B310" s="59">
        <v>3</v>
      </c>
      <c r="C310" s="60">
        <v>1</v>
      </c>
      <c r="D310" s="61">
        <v>1</v>
      </c>
      <c r="E310" s="61">
        <v>2</v>
      </c>
      <c r="F310" s="62"/>
      <c r="G310" s="52" t="s">
        <v>192</v>
      </c>
      <c r="H310" s="45">
        <v>276</v>
      </c>
      <c r="I310" s="109">
        <f>SUM(I311:I312)</f>
        <v>0</v>
      </c>
      <c r="J310" s="109">
        <f>SUM(J311:J312)</f>
        <v>0</v>
      </c>
      <c r="K310" s="109">
        <f>SUM(K311:K312)</f>
        <v>0</v>
      </c>
      <c r="L310" s="109">
        <f>SUM(L311:L312)</f>
        <v>0</v>
      </c>
      <c r="M310"/>
    </row>
    <row r="311" spans="1:13" ht="25.5" hidden="1" customHeight="1">
      <c r="A311" s="59">
        <v>3</v>
      </c>
      <c r="B311" s="59">
        <v>3</v>
      </c>
      <c r="C311" s="60">
        <v>1</v>
      </c>
      <c r="D311" s="61">
        <v>1</v>
      </c>
      <c r="E311" s="61">
        <v>2</v>
      </c>
      <c r="F311" s="62">
        <v>1</v>
      </c>
      <c r="G311" s="52" t="s">
        <v>171</v>
      </c>
      <c r="H311" s="45">
        <v>277</v>
      </c>
      <c r="I311" s="113">
        <v>0</v>
      </c>
      <c r="J311" s="113">
        <v>0</v>
      </c>
      <c r="K311" s="113">
        <v>0</v>
      </c>
      <c r="L311" s="113">
        <v>0</v>
      </c>
      <c r="M311"/>
    </row>
    <row r="312" spans="1:13" ht="29.25" hidden="1" customHeight="1">
      <c r="A312" s="59">
        <v>3</v>
      </c>
      <c r="B312" s="59">
        <v>3</v>
      </c>
      <c r="C312" s="60">
        <v>1</v>
      </c>
      <c r="D312" s="61">
        <v>1</v>
      </c>
      <c r="E312" s="61">
        <v>2</v>
      </c>
      <c r="F312" s="62">
        <v>2</v>
      </c>
      <c r="G312" s="52" t="s">
        <v>172</v>
      </c>
      <c r="H312" s="45">
        <v>278</v>
      </c>
      <c r="I312" s="113">
        <v>0</v>
      </c>
      <c r="J312" s="113">
        <v>0</v>
      </c>
      <c r="K312" s="113">
        <v>0</v>
      </c>
      <c r="L312" s="113">
        <v>0</v>
      </c>
      <c r="M312"/>
    </row>
    <row r="313" spans="1:13" ht="28.5" hidden="1" customHeight="1">
      <c r="A313" s="59">
        <v>3</v>
      </c>
      <c r="B313" s="59">
        <v>3</v>
      </c>
      <c r="C313" s="60">
        <v>1</v>
      </c>
      <c r="D313" s="61">
        <v>1</v>
      </c>
      <c r="E313" s="61">
        <v>3</v>
      </c>
      <c r="F313" s="62"/>
      <c r="G313" s="52" t="s">
        <v>173</v>
      </c>
      <c r="H313" s="45">
        <v>279</v>
      </c>
      <c r="I313" s="109">
        <f>SUM(I314:I315)</f>
        <v>0</v>
      </c>
      <c r="J313" s="109">
        <f>SUM(J314:J315)</f>
        <v>0</v>
      </c>
      <c r="K313" s="109">
        <f>SUM(K314:K315)</f>
        <v>0</v>
      </c>
      <c r="L313" s="109">
        <f>SUM(L314:L315)</f>
        <v>0</v>
      </c>
      <c r="M313"/>
    </row>
    <row r="314" spans="1:13" ht="24.75" hidden="1" customHeight="1">
      <c r="A314" s="59">
        <v>3</v>
      </c>
      <c r="B314" s="59">
        <v>3</v>
      </c>
      <c r="C314" s="60">
        <v>1</v>
      </c>
      <c r="D314" s="61">
        <v>1</v>
      </c>
      <c r="E314" s="61">
        <v>3</v>
      </c>
      <c r="F314" s="62">
        <v>1</v>
      </c>
      <c r="G314" s="52" t="s">
        <v>174</v>
      </c>
      <c r="H314" s="45">
        <v>280</v>
      </c>
      <c r="I314" s="113">
        <v>0</v>
      </c>
      <c r="J314" s="113">
        <v>0</v>
      </c>
      <c r="K314" s="113">
        <v>0</v>
      </c>
      <c r="L314" s="113">
        <v>0</v>
      </c>
      <c r="M314"/>
    </row>
    <row r="315" spans="1:13" ht="22.5" hidden="1" customHeight="1">
      <c r="A315" s="59">
        <v>3</v>
      </c>
      <c r="B315" s="59">
        <v>3</v>
      </c>
      <c r="C315" s="60">
        <v>1</v>
      </c>
      <c r="D315" s="61">
        <v>1</v>
      </c>
      <c r="E315" s="61">
        <v>3</v>
      </c>
      <c r="F315" s="62">
        <v>2</v>
      </c>
      <c r="G315" s="52" t="s">
        <v>193</v>
      </c>
      <c r="H315" s="45">
        <v>281</v>
      </c>
      <c r="I315" s="113">
        <v>0</v>
      </c>
      <c r="J315" s="113">
        <v>0</v>
      </c>
      <c r="K315" s="113">
        <v>0</v>
      </c>
      <c r="L315" s="113">
        <v>0</v>
      </c>
      <c r="M315"/>
    </row>
    <row r="316" spans="1:13" hidden="1">
      <c r="A316" s="67">
        <v>3</v>
      </c>
      <c r="B316" s="49">
        <v>3</v>
      </c>
      <c r="C316" s="60">
        <v>1</v>
      </c>
      <c r="D316" s="61">
        <v>2</v>
      </c>
      <c r="E316" s="61"/>
      <c r="F316" s="62"/>
      <c r="G316" s="52" t="s">
        <v>206</v>
      </c>
      <c r="H316" s="45">
        <v>282</v>
      </c>
      <c r="I316" s="109">
        <f>I317</f>
        <v>0</v>
      </c>
      <c r="J316" s="135">
        <f>J317</f>
        <v>0</v>
      </c>
      <c r="K316" s="110">
        <f>K317</f>
        <v>0</v>
      </c>
      <c r="L316" s="110">
        <f>L317</f>
        <v>0</v>
      </c>
    </row>
    <row r="317" spans="1:13" ht="26.25" hidden="1" customHeight="1">
      <c r="A317" s="67">
        <v>3</v>
      </c>
      <c r="B317" s="67">
        <v>3</v>
      </c>
      <c r="C317" s="49">
        <v>1</v>
      </c>
      <c r="D317" s="48">
        <v>2</v>
      </c>
      <c r="E317" s="48">
        <v>1</v>
      </c>
      <c r="F317" s="50"/>
      <c r="G317" s="52" t="s">
        <v>206</v>
      </c>
      <c r="H317" s="45">
        <v>283</v>
      </c>
      <c r="I317" s="118">
        <f>SUM(I318:I319)</f>
        <v>0</v>
      </c>
      <c r="J317" s="136">
        <f>SUM(J318:J319)</f>
        <v>0</v>
      </c>
      <c r="K317" s="120">
        <f>SUM(K318:K319)</f>
        <v>0</v>
      </c>
      <c r="L317" s="120">
        <f>SUM(L318:L319)</f>
        <v>0</v>
      </c>
      <c r="M317"/>
    </row>
    <row r="318" spans="1:13" ht="25.5" hidden="1" customHeight="1">
      <c r="A318" s="59">
        <v>3</v>
      </c>
      <c r="B318" s="59">
        <v>3</v>
      </c>
      <c r="C318" s="60">
        <v>1</v>
      </c>
      <c r="D318" s="61">
        <v>2</v>
      </c>
      <c r="E318" s="61">
        <v>1</v>
      </c>
      <c r="F318" s="62">
        <v>1</v>
      </c>
      <c r="G318" s="52" t="s">
        <v>207</v>
      </c>
      <c r="H318" s="45">
        <v>284</v>
      </c>
      <c r="I318" s="113">
        <v>0</v>
      </c>
      <c r="J318" s="113">
        <v>0</v>
      </c>
      <c r="K318" s="113">
        <v>0</v>
      </c>
      <c r="L318" s="113">
        <v>0</v>
      </c>
      <c r="M318"/>
    </row>
    <row r="319" spans="1:13" ht="24" hidden="1" customHeight="1">
      <c r="A319" s="73">
        <v>3</v>
      </c>
      <c r="B319" s="82">
        <v>3</v>
      </c>
      <c r="C319" s="84">
        <v>1</v>
      </c>
      <c r="D319" s="85">
        <v>2</v>
      </c>
      <c r="E319" s="85">
        <v>1</v>
      </c>
      <c r="F319" s="86">
        <v>2</v>
      </c>
      <c r="G319" s="78" t="s">
        <v>208</v>
      </c>
      <c r="H319" s="45">
        <v>285</v>
      </c>
      <c r="I319" s="113">
        <v>0</v>
      </c>
      <c r="J319" s="113">
        <v>0</v>
      </c>
      <c r="K319" s="113">
        <v>0</v>
      </c>
      <c r="L319" s="113">
        <v>0</v>
      </c>
      <c r="M319"/>
    </row>
    <row r="320" spans="1:13" ht="27.75" hidden="1" customHeight="1">
      <c r="A320" s="60">
        <v>3</v>
      </c>
      <c r="B320" s="52">
        <v>3</v>
      </c>
      <c r="C320" s="60">
        <v>1</v>
      </c>
      <c r="D320" s="61">
        <v>3</v>
      </c>
      <c r="E320" s="61"/>
      <c r="F320" s="62"/>
      <c r="G320" s="52" t="s">
        <v>209</v>
      </c>
      <c r="H320" s="45">
        <v>286</v>
      </c>
      <c r="I320" s="109">
        <f>I321</f>
        <v>0</v>
      </c>
      <c r="J320" s="135">
        <f>J321</f>
        <v>0</v>
      </c>
      <c r="K320" s="110">
        <f>K321</f>
        <v>0</v>
      </c>
      <c r="L320" s="110">
        <f>L321</f>
        <v>0</v>
      </c>
      <c r="M320"/>
    </row>
    <row r="321" spans="1:13" ht="24" hidden="1" customHeight="1">
      <c r="A321" s="60">
        <v>3</v>
      </c>
      <c r="B321" s="78">
        <v>3</v>
      </c>
      <c r="C321" s="84">
        <v>1</v>
      </c>
      <c r="D321" s="85">
        <v>3</v>
      </c>
      <c r="E321" s="85">
        <v>1</v>
      </c>
      <c r="F321" s="86"/>
      <c r="G321" s="52" t="s">
        <v>209</v>
      </c>
      <c r="H321" s="45">
        <v>287</v>
      </c>
      <c r="I321" s="110">
        <f>I322+I323</f>
        <v>0</v>
      </c>
      <c r="J321" s="110">
        <f>J322+J323</f>
        <v>0</v>
      </c>
      <c r="K321" s="110">
        <f>K322+K323</f>
        <v>0</v>
      </c>
      <c r="L321" s="110">
        <f>L322+L323</f>
        <v>0</v>
      </c>
      <c r="M321"/>
    </row>
    <row r="322" spans="1:13" ht="27" hidden="1" customHeight="1">
      <c r="A322" s="60">
        <v>3</v>
      </c>
      <c r="B322" s="52">
        <v>3</v>
      </c>
      <c r="C322" s="60">
        <v>1</v>
      </c>
      <c r="D322" s="61">
        <v>3</v>
      </c>
      <c r="E322" s="61">
        <v>1</v>
      </c>
      <c r="F322" s="62">
        <v>1</v>
      </c>
      <c r="G322" s="52" t="s">
        <v>210</v>
      </c>
      <c r="H322" s="45">
        <v>288</v>
      </c>
      <c r="I322" s="131">
        <v>0</v>
      </c>
      <c r="J322" s="131">
        <v>0</v>
      </c>
      <c r="K322" s="131">
        <v>0</v>
      </c>
      <c r="L322" s="130">
        <v>0</v>
      </c>
      <c r="M322"/>
    </row>
    <row r="323" spans="1:13" ht="26.25" hidden="1" customHeight="1">
      <c r="A323" s="60">
        <v>3</v>
      </c>
      <c r="B323" s="52">
        <v>3</v>
      </c>
      <c r="C323" s="60">
        <v>1</v>
      </c>
      <c r="D323" s="61">
        <v>3</v>
      </c>
      <c r="E323" s="61">
        <v>1</v>
      </c>
      <c r="F323" s="62">
        <v>2</v>
      </c>
      <c r="G323" s="52" t="s">
        <v>211</v>
      </c>
      <c r="H323" s="45">
        <v>289</v>
      </c>
      <c r="I323" s="113">
        <v>0</v>
      </c>
      <c r="J323" s="113">
        <v>0</v>
      </c>
      <c r="K323" s="113">
        <v>0</v>
      </c>
      <c r="L323" s="113">
        <v>0</v>
      </c>
      <c r="M323"/>
    </row>
    <row r="324" spans="1:13" hidden="1">
      <c r="A324" s="60">
        <v>3</v>
      </c>
      <c r="B324" s="52">
        <v>3</v>
      </c>
      <c r="C324" s="60">
        <v>1</v>
      </c>
      <c r="D324" s="61">
        <v>4</v>
      </c>
      <c r="E324" s="61"/>
      <c r="F324" s="62"/>
      <c r="G324" s="52" t="s">
        <v>212</v>
      </c>
      <c r="H324" s="45">
        <v>290</v>
      </c>
      <c r="I324" s="109">
        <f>I325</f>
        <v>0</v>
      </c>
      <c r="J324" s="135">
        <f>J325</f>
        <v>0</v>
      </c>
      <c r="K324" s="110">
        <f>K325</f>
        <v>0</v>
      </c>
      <c r="L324" s="110">
        <f>L325</f>
        <v>0</v>
      </c>
    </row>
    <row r="325" spans="1:13" ht="31.5" hidden="1" customHeight="1">
      <c r="A325" s="59">
        <v>3</v>
      </c>
      <c r="B325" s="60">
        <v>3</v>
      </c>
      <c r="C325" s="61">
        <v>1</v>
      </c>
      <c r="D325" s="61">
        <v>4</v>
      </c>
      <c r="E325" s="61">
        <v>1</v>
      </c>
      <c r="F325" s="62"/>
      <c r="G325" s="52" t="s">
        <v>212</v>
      </c>
      <c r="H325" s="45">
        <v>291</v>
      </c>
      <c r="I325" s="109">
        <f>SUM(I326:I327)</f>
        <v>0</v>
      </c>
      <c r="J325" s="109">
        <f>SUM(J326:J327)</f>
        <v>0</v>
      </c>
      <c r="K325" s="109">
        <f>SUM(K326:K327)</f>
        <v>0</v>
      </c>
      <c r="L325" s="109">
        <f>SUM(L326:L327)</f>
        <v>0</v>
      </c>
      <c r="M325"/>
    </row>
    <row r="326" spans="1:13" hidden="1">
      <c r="A326" s="59">
        <v>3</v>
      </c>
      <c r="B326" s="60">
        <v>3</v>
      </c>
      <c r="C326" s="61">
        <v>1</v>
      </c>
      <c r="D326" s="61">
        <v>4</v>
      </c>
      <c r="E326" s="61">
        <v>1</v>
      </c>
      <c r="F326" s="62">
        <v>1</v>
      </c>
      <c r="G326" s="52" t="s">
        <v>213</v>
      </c>
      <c r="H326" s="45">
        <v>292</v>
      </c>
      <c r="I326" s="112">
        <v>0</v>
      </c>
      <c r="J326" s="113">
        <v>0</v>
      </c>
      <c r="K326" s="113">
        <v>0</v>
      </c>
      <c r="L326" s="112">
        <v>0</v>
      </c>
    </row>
    <row r="327" spans="1:13" ht="30.75" hidden="1" customHeight="1">
      <c r="A327" s="60">
        <v>3</v>
      </c>
      <c r="B327" s="61">
        <v>3</v>
      </c>
      <c r="C327" s="61">
        <v>1</v>
      </c>
      <c r="D327" s="61">
        <v>4</v>
      </c>
      <c r="E327" s="61">
        <v>1</v>
      </c>
      <c r="F327" s="62">
        <v>2</v>
      </c>
      <c r="G327" s="52" t="s">
        <v>214</v>
      </c>
      <c r="H327" s="45">
        <v>293</v>
      </c>
      <c r="I327" s="113">
        <v>0</v>
      </c>
      <c r="J327" s="131">
        <v>0</v>
      </c>
      <c r="K327" s="131">
        <v>0</v>
      </c>
      <c r="L327" s="130">
        <v>0</v>
      </c>
      <c r="M327"/>
    </row>
    <row r="328" spans="1:13" ht="26.25" hidden="1" customHeight="1">
      <c r="A328" s="60">
        <v>3</v>
      </c>
      <c r="B328" s="61">
        <v>3</v>
      </c>
      <c r="C328" s="61">
        <v>1</v>
      </c>
      <c r="D328" s="61">
        <v>5</v>
      </c>
      <c r="E328" s="61"/>
      <c r="F328" s="62"/>
      <c r="G328" s="52" t="s">
        <v>215</v>
      </c>
      <c r="H328" s="45">
        <v>294</v>
      </c>
      <c r="I328" s="120">
        <f t="shared" ref="I328:L329" si="30">I329</f>
        <v>0</v>
      </c>
      <c r="J328" s="135">
        <f t="shared" si="30"/>
        <v>0</v>
      </c>
      <c r="K328" s="110">
        <f t="shared" si="30"/>
        <v>0</v>
      </c>
      <c r="L328" s="110">
        <f t="shared" si="30"/>
        <v>0</v>
      </c>
      <c r="M328"/>
    </row>
    <row r="329" spans="1:13" ht="30" hidden="1" customHeight="1">
      <c r="A329" s="49">
        <v>3</v>
      </c>
      <c r="B329" s="85">
        <v>3</v>
      </c>
      <c r="C329" s="85">
        <v>1</v>
      </c>
      <c r="D329" s="85">
        <v>5</v>
      </c>
      <c r="E329" s="85">
        <v>1</v>
      </c>
      <c r="F329" s="86"/>
      <c r="G329" s="52" t="s">
        <v>215</v>
      </c>
      <c r="H329" s="45">
        <v>295</v>
      </c>
      <c r="I329" s="110">
        <f t="shared" si="30"/>
        <v>0</v>
      </c>
      <c r="J329" s="136">
        <f t="shared" si="30"/>
        <v>0</v>
      </c>
      <c r="K329" s="120">
        <f t="shared" si="30"/>
        <v>0</v>
      </c>
      <c r="L329" s="120">
        <f t="shared" si="30"/>
        <v>0</v>
      </c>
      <c r="M329"/>
    </row>
    <row r="330" spans="1:13" ht="30" hidden="1" customHeight="1">
      <c r="A330" s="60">
        <v>3</v>
      </c>
      <c r="B330" s="61">
        <v>3</v>
      </c>
      <c r="C330" s="61">
        <v>1</v>
      </c>
      <c r="D330" s="61">
        <v>5</v>
      </c>
      <c r="E330" s="61">
        <v>1</v>
      </c>
      <c r="F330" s="62">
        <v>1</v>
      </c>
      <c r="G330" s="52" t="s">
        <v>216</v>
      </c>
      <c r="H330" s="45">
        <v>296</v>
      </c>
      <c r="I330" s="113">
        <v>0</v>
      </c>
      <c r="J330" s="131">
        <v>0</v>
      </c>
      <c r="K330" s="131">
        <v>0</v>
      </c>
      <c r="L330" s="130">
        <v>0</v>
      </c>
      <c r="M330"/>
    </row>
    <row r="331" spans="1:13" ht="30" hidden="1" customHeight="1">
      <c r="A331" s="60">
        <v>3</v>
      </c>
      <c r="B331" s="61">
        <v>3</v>
      </c>
      <c r="C331" s="61">
        <v>1</v>
      </c>
      <c r="D331" s="61">
        <v>6</v>
      </c>
      <c r="E331" s="61"/>
      <c r="F331" s="62"/>
      <c r="G331" s="52" t="s">
        <v>186</v>
      </c>
      <c r="H331" s="45">
        <v>297</v>
      </c>
      <c r="I331" s="110">
        <f t="shared" ref="I331:L332" si="31">I332</f>
        <v>0</v>
      </c>
      <c r="J331" s="135">
        <f t="shared" si="31"/>
        <v>0</v>
      </c>
      <c r="K331" s="110">
        <f t="shared" si="31"/>
        <v>0</v>
      </c>
      <c r="L331" s="110">
        <f t="shared" si="31"/>
        <v>0</v>
      </c>
      <c r="M331"/>
    </row>
    <row r="332" spans="1:13" ht="30" hidden="1" customHeight="1">
      <c r="A332" s="60">
        <v>3</v>
      </c>
      <c r="B332" s="61">
        <v>3</v>
      </c>
      <c r="C332" s="61">
        <v>1</v>
      </c>
      <c r="D332" s="61">
        <v>6</v>
      </c>
      <c r="E332" s="61">
        <v>1</v>
      </c>
      <c r="F332" s="62"/>
      <c r="G332" s="52" t="s">
        <v>186</v>
      </c>
      <c r="H332" s="45">
        <v>298</v>
      </c>
      <c r="I332" s="109">
        <f t="shared" si="31"/>
        <v>0</v>
      </c>
      <c r="J332" s="135">
        <f t="shared" si="31"/>
        <v>0</v>
      </c>
      <c r="K332" s="110">
        <f t="shared" si="31"/>
        <v>0</v>
      </c>
      <c r="L332" s="110">
        <f t="shared" si="31"/>
        <v>0</v>
      </c>
      <c r="M332"/>
    </row>
    <row r="333" spans="1:13" ht="25.5" hidden="1" customHeight="1">
      <c r="A333" s="60">
        <v>3</v>
      </c>
      <c r="B333" s="61">
        <v>3</v>
      </c>
      <c r="C333" s="61">
        <v>1</v>
      </c>
      <c r="D333" s="61">
        <v>6</v>
      </c>
      <c r="E333" s="61">
        <v>1</v>
      </c>
      <c r="F333" s="62">
        <v>1</v>
      </c>
      <c r="G333" s="52" t="s">
        <v>186</v>
      </c>
      <c r="H333" s="45">
        <v>299</v>
      </c>
      <c r="I333" s="131">
        <v>0</v>
      </c>
      <c r="J333" s="131">
        <v>0</v>
      </c>
      <c r="K333" s="131">
        <v>0</v>
      </c>
      <c r="L333" s="130">
        <v>0</v>
      </c>
      <c r="M333"/>
    </row>
    <row r="334" spans="1:13" ht="22.5" hidden="1" customHeight="1">
      <c r="A334" s="60">
        <v>3</v>
      </c>
      <c r="B334" s="61">
        <v>3</v>
      </c>
      <c r="C334" s="61">
        <v>1</v>
      </c>
      <c r="D334" s="61">
        <v>7</v>
      </c>
      <c r="E334" s="61"/>
      <c r="F334" s="62"/>
      <c r="G334" s="52" t="s">
        <v>217</v>
      </c>
      <c r="H334" s="45">
        <v>300</v>
      </c>
      <c r="I334" s="109">
        <f>I335</f>
        <v>0</v>
      </c>
      <c r="J334" s="135">
        <f>J335</f>
        <v>0</v>
      </c>
      <c r="K334" s="110">
        <f>K335</f>
        <v>0</v>
      </c>
      <c r="L334" s="110">
        <f>L335</f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2"/>
      <c r="G335" s="52" t="s">
        <v>217</v>
      </c>
      <c r="H335" s="45">
        <v>301</v>
      </c>
      <c r="I335" s="109">
        <f>I336+I337</f>
        <v>0</v>
      </c>
      <c r="J335" s="109">
        <f>J336+J337</f>
        <v>0</v>
      </c>
      <c r="K335" s="109">
        <f>K336+K337</f>
        <v>0</v>
      </c>
      <c r="L335" s="109">
        <f>L336+L337</f>
        <v>0</v>
      </c>
      <c r="M335"/>
    </row>
    <row r="336" spans="1:13" ht="27" hidden="1" customHeight="1">
      <c r="A336" s="60">
        <v>3</v>
      </c>
      <c r="B336" s="61">
        <v>3</v>
      </c>
      <c r="C336" s="61">
        <v>1</v>
      </c>
      <c r="D336" s="61">
        <v>7</v>
      </c>
      <c r="E336" s="61">
        <v>1</v>
      </c>
      <c r="F336" s="62">
        <v>1</v>
      </c>
      <c r="G336" s="52" t="s">
        <v>218</v>
      </c>
      <c r="H336" s="45">
        <v>302</v>
      </c>
      <c r="I336" s="131">
        <v>0</v>
      </c>
      <c r="J336" s="131">
        <v>0</v>
      </c>
      <c r="K336" s="131">
        <v>0</v>
      </c>
      <c r="L336" s="130">
        <v>0</v>
      </c>
      <c r="M336"/>
    </row>
    <row r="337" spans="1:16" ht="27.75" hidden="1" customHeight="1">
      <c r="A337" s="60">
        <v>3</v>
      </c>
      <c r="B337" s="61">
        <v>3</v>
      </c>
      <c r="C337" s="61">
        <v>1</v>
      </c>
      <c r="D337" s="61">
        <v>7</v>
      </c>
      <c r="E337" s="61">
        <v>1</v>
      </c>
      <c r="F337" s="62">
        <v>2</v>
      </c>
      <c r="G337" s="52" t="s">
        <v>219</v>
      </c>
      <c r="H337" s="45">
        <v>303</v>
      </c>
      <c r="I337" s="113">
        <v>0</v>
      </c>
      <c r="J337" s="113">
        <v>0</v>
      </c>
      <c r="K337" s="113">
        <v>0</v>
      </c>
      <c r="L337" s="113">
        <v>0</v>
      </c>
      <c r="M337"/>
    </row>
    <row r="338" spans="1:16" ht="38.25" hidden="1" customHeight="1">
      <c r="A338" s="60">
        <v>3</v>
      </c>
      <c r="B338" s="61">
        <v>3</v>
      </c>
      <c r="C338" s="61">
        <v>2</v>
      </c>
      <c r="D338" s="61"/>
      <c r="E338" s="61"/>
      <c r="F338" s="62"/>
      <c r="G338" s="52" t="s">
        <v>220</v>
      </c>
      <c r="H338" s="45">
        <v>304</v>
      </c>
      <c r="I338" s="109">
        <f>SUM(I339+I348+I352+I356+I360+I363+I366)</f>
        <v>0</v>
      </c>
      <c r="J338" s="135">
        <f>SUM(J339+J348+J352+J356+J360+J363+J366)</f>
        <v>0</v>
      </c>
      <c r="K338" s="110">
        <f>SUM(K339+K348+K352+K356+K360+K363+K366)</f>
        <v>0</v>
      </c>
      <c r="L338" s="110">
        <f>SUM(L339+L348+L352+L356+L360+L363+L366)</f>
        <v>0</v>
      </c>
      <c r="M338"/>
    </row>
    <row r="339" spans="1:16" ht="30" hidden="1" customHeight="1">
      <c r="A339" s="60">
        <v>3</v>
      </c>
      <c r="B339" s="61">
        <v>3</v>
      </c>
      <c r="C339" s="61">
        <v>2</v>
      </c>
      <c r="D339" s="61">
        <v>1</v>
      </c>
      <c r="E339" s="61"/>
      <c r="F339" s="62"/>
      <c r="G339" s="52" t="s">
        <v>168</v>
      </c>
      <c r="H339" s="45">
        <v>305</v>
      </c>
      <c r="I339" s="109">
        <f>I340</f>
        <v>0</v>
      </c>
      <c r="J339" s="135">
        <f>J340</f>
        <v>0</v>
      </c>
      <c r="K339" s="110">
        <f>K340</f>
        <v>0</v>
      </c>
      <c r="L339" s="110">
        <f>L340</f>
        <v>0</v>
      </c>
      <c r="M339"/>
    </row>
    <row r="340" spans="1:16" hidden="1">
      <c r="A340" s="59">
        <v>3</v>
      </c>
      <c r="B340" s="60">
        <v>3</v>
      </c>
      <c r="C340" s="61">
        <v>2</v>
      </c>
      <c r="D340" s="52">
        <v>1</v>
      </c>
      <c r="E340" s="60">
        <v>1</v>
      </c>
      <c r="F340" s="62"/>
      <c r="G340" s="52" t="s">
        <v>168</v>
      </c>
      <c r="H340" s="45">
        <v>306</v>
      </c>
      <c r="I340" s="109">
        <f t="shared" ref="I340:P340" si="32">SUM(I341:I341)</f>
        <v>0</v>
      </c>
      <c r="J340" s="109">
        <f t="shared" si="32"/>
        <v>0</v>
      </c>
      <c r="K340" s="109">
        <f t="shared" si="32"/>
        <v>0</v>
      </c>
      <c r="L340" s="109">
        <f t="shared" si="32"/>
        <v>0</v>
      </c>
      <c r="M340" s="96">
        <f t="shared" si="32"/>
        <v>0</v>
      </c>
      <c r="N340" s="96">
        <f t="shared" si="32"/>
        <v>0</v>
      </c>
      <c r="O340" s="96">
        <f t="shared" si="32"/>
        <v>0</v>
      </c>
      <c r="P340" s="96">
        <f t="shared" si="32"/>
        <v>0</v>
      </c>
    </row>
    <row r="341" spans="1:16" ht="27.75" hidden="1" customHeight="1">
      <c r="A341" s="59">
        <v>3</v>
      </c>
      <c r="B341" s="60">
        <v>3</v>
      </c>
      <c r="C341" s="61">
        <v>2</v>
      </c>
      <c r="D341" s="52">
        <v>1</v>
      </c>
      <c r="E341" s="60">
        <v>1</v>
      </c>
      <c r="F341" s="62">
        <v>1</v>
      </c>
      <c r="G341" s="52" t="s">
        <v>169</v>
      </c>
      <c r="H341" s="45">
        <v>307</v>
      </c>
      <c r="I341" s="131">
        <v>0</v>
      </c>
      <c r="J341" s="131">
        <v>0</v>
      </c>
      <c r="K341" s="131">
        <v>0</v>
      </c>
      <c r="L341" s="130">
        <v>0</v>
      </c>
      <c r="M341"/>
    </row>
    <row r="342" spans="1:16" hidden="1">
      <c r="A342" s="59">
        <v>3</v>
      </c>
      <c r="B342" s="60">
        <v>3</v>
      </c>
      <c r="C342" s="61">
        <v>2</v>
      </c>
      <c r="D342" s="52">
        <v>1</v>
      </c>
      <c r="E342" s="60">
        <v>2</v>
      </c>
      <c r="F342" s="62"/>
      <c r="G342" s="78" t="s">
        <v>192</v>
      </c>
      <c r="H342" s="45">
        <v>308</v>
      </c>
      <c r="I342" s="109">
        <f>SUM(I343:I344)</f>
        <v>0</v>
      </c>
      <c r="J342" s="109">
        <f>SUM(J343:J344)</f>
        <v>0</v>
      </c>
      <c r="K342" s="109">
        <f>SUM(K343:K344)</f>
        <v>0</v>
      </c>
      <c r="L342" s="109">
        <f>SUM(L343:L344)</f>
        <v>0</v>
      </c>
    </row>
    <row r="343" spans="1:16" hidden="1">
      <c r="A343" s="59">
        <v>3</v>
      </c>
      <c r="B343" s="60">
        <v>3</v>
      </c>
      <c r="C343" s="61">
        <v>2</v>
      </c>
      <c r="D343" s="52">
        <v>1</v>
      </c>
      <c r="E343" s="60">
        <v>2</v>
      </c>
      <c r="F343" s="62">
        <v>1</v>
      </c>
      <c r="G343" s="78" t="s">
        <v>171</v>
      </c>
      <c r="H343" s="45">
        <v>309</v>
      </c>
      <c r="I343" s="131">
        <v>0</v>
      </c>
      <c r="J343" s="131">
        <v>0</v>
      </c>
      <c r="K343" s="131">
        <v>0</v>
      </c>
      <c r="L343" s="130">
        <v>0</v>
      </c>
    </row>
    <row r="344" spans="1:16" hidden="1">
      <c r="A344" s="59">
        <v>3</v>
      </c>
      <c r="B344" s="60">
        <v>3</v>
      </c>
      <c r="C344" s="61">
        <v>2</v>
      </c>
      <c r="D344" s="52">
        <v>1</v>
      </c>
      <c r="E344" s="60">
        <v>2</v>
      </c>
      <c r="F344" s="62">
        <v>2</v>
      </c>
      <c r="G344" s="78" t="s">
        <v>172</v>
      </c>
      <c r="H344" s="45">
        <v>310</v>
      </c>
      <c r="I344" s="113">
        <v>0</v>
      </c>
      <c r="J344" s="113">
        <v>0</v>
      </c>
      <c r="K344" s="113">
        <v>0</v>
      </c>
      <c r="L344" s="113">
        <v>0</v>
      </c>
    </row>
    <row r="345" spans="1:16" hidden="1">
      <c r="A345" s="59">
        <v>3</v>
      </c>
      <c r="B345" s="60">
        <v>3</v>
      </c>
      <c r="C345" s="61">
        <v>2</v>
      </c>
      <c r="D345" s="52">
        <v>1</v>
      </c>
      <c r="E345" s="60">
        <v>3</v>
      </c>
      <c r="F345" s="62"/>
      <c r="G345" s="78" t="s">
        <v>173</v>
      </c>
      <c r="H345" s="45">
        <v>311</v>
      </c>
      <c r="I345" s="109">
        <f>SUM(I346:I347)</f>
        <v>0</v>
      </c>
      <c r="J345" s="109">
        <f>SUM(J346:J347)</f>
        <v>0</v>
      </c>
      <c r="K345" s="109">
        <f>SUM(K346:K347)</f>
        <v>0</v>
      </c>
      <c r="L345" s="109">
        <f>SUM(L346:L347)</f>
        <v>0</v>
      </c>
    </row>
    <row r="346" spans="1:16" hidden="1">
      <c r="A346" s="59">
        <v>3</v>
      </c>
      <c r="B346" s="60">
        <v>3</v>
      </c>
      <c r="C346" s="61">
        <v>2</v>
      </c>
      <c r="D346" s="52">
        <v>1</v>
      </c>
      <c r="E346" s="60">
        <v>3</v>
      </c>
      <c r="F346" s="62">
        <v>1</v>
      </c>
      <c r="G346" s="78" t="s">
        <v>174</v>
      </c>
      <c r="H346" s="45">
        <v>312</v>
      </c>
      <c r="I346" s="113">
        <v>0</v>
      </c>
      <c r="J346" s="113">
        <v>0</v>
      </c>
      <c r="K346" s="113">
        <v>0</v>
      </c>
      <c r="L346" s="113">
        <v>0</v>
      </c>
    </row>
    <row r="347" spans="1:16" hidden="1">
      <c r="A347" s="59">
        <v>3</v>
      </c>
      <c r="B347" s="60">
        <v>3</v>
      </c>
      <c r="C347" s="61">
        <v>2</v>
      </c>
      <c r="D347" s="52">
        <v>1</v>
      </c>
      <c r="E347" s="60">
        <v>3</v>
      </c>
      <c r="F347" s="62">
        <v>2</v>
      </c>
      <c r="G347" s="78" t="s">
        <v>193</v>
      </c>
      <c r="H347" s="45">
        <v>313</v>
      </c>
      <c r="I347" s="117">
        <v>0</v>
      </c>
      <c r="J347" s="137">
        <v>0</v>
      </c>
      <c r="K347" s="117">
        <v>0</v>
      </c>
      <c r="L347" s="117">
        <v>0</v>
      </c>
    </row>
    <row r="348" spans="1:16" hidden="1">
      <c r="A348" s="73">
        <v>3</v>
      </c>
      <c r="B348" s="73">
        <v>3</v>
      </c>
      <c r="C348" s="84">
        <v>2</v>
      </c>
      <c r="D348" s="78">
        <v>2</v>
      </c>
      <c r="E348" s="84"/>
      <c r="F348" s="86"/>
      <c r="G348" s="78" t="s">
        <v>206</v>
      </c>
      <c r="H348" s="45">
        <v>314</v>
      </c>
      <c r="I348" s="115">
        <f>I349</f>
        <v>0</v>
      </c>
      <c r="J348" s="138">
        <f>J349</f>
        <v>0</v>
      </c>
      <c r="K348" s="116">
        <f>K349</f>
        <v>0</v>
      </c>
      <c r="L348" s="116">
        <f>L349</f>
        <v>0</v>
      </c>
    </row>
    <row r="349" spans="1:16" hidden="1">
      <c r="A349" s="59">
        <v>3</v>
      </c>
      <c r="B349" s="59">
        <v>3</v>
      </c>
      <c r="C349" s="60">
        <v>2</v>
      </c>
      <c r="D349" s="52">
        <v>2</v>
      </c>
      <c r="E349" s="60">
        <v>1</v>
      </c>
      <c r="F349" s="62"/>
      <c r="G349" s="78" t="s">
        <v>206</v>
      </c>
      <c r="H349" s="45">
        <v>315</v>
      </c>
      <c r="I349" s="109">
        <f>SUM(I350:I351)</f>
        <v>0</v>
      </c>
      <c r="J349" s="132">
        <f>SUM(J350:J351)</f>
        <v>0</v>
      </c>
      <c r="K349" s="110">
        <f>SUM(K350:K351)</f>
        <v>0</v>
      </c>
      <c r="L349" s="110">
        <f>SUM(L350:L351)</f>
        <v>0</v>
      </c>
    </row>
    <row r="350" spans="1:16" ht="25.5" hidden="1">
      <c r="A350" s="59">
        <v>3</v>
      </c>
      <c r="B350" s="59">
        <v>3</v>
      </c>
      <c r="C350" s="60">
        <v>2</v>
      </c>
      <c r="D350" s="52">
        <v>2</v>
      </c>
      <c r="E350" s="59">
        <v>1</v>
      </c>
      <c r="F350" s="69">
        <v>1</v>
      </c>
      <c r="G350" s="52" t="s">
        <v>207</v>
      </c>
      <c r="H350" s="45">
        <v>316</v>
      </c>
      <c r="I350" s="113">
        <v>0</v>
      </c>
      <c r="J350" s="113">
        <v>0</v>
      </c>
      <c r="K350" s="113">
        <v>0</v>
      </c>
      <c r="L350" s="113">
        <v>0</v>
      </c>
    </row>
    <row r="351" spans="1:16" ht="25.5" hidden="1">
      <c r="A351" s="73">
        <v>3</v>
      </c>
      <c r="B351" s="73">
        <v>3</v>
      </c>
      <c r="C351" s="74">
        <v>2</v>
      </c>
      <c r="D351" s="75">
        <v>2</v>
      </c>
      <c r="E351" s="72">
        <v>1</v>
      </c>
      <c r="F351" s="79">
        <v>2</v>
      </c>
      <c r="G351" s="72" t="s">
        <v>208</v>
      </c>
      <c r="H351" s="45">
        <v>317</v>
      </c>
      <c r="I351" s="113">
        <v>0</v>
      </c>
      <c r="J351" s="113">
        <v>0</v>
      </c>
      <c r="K351" s="113">
        <v>0</v>
      </c>
      <c r="L351" s="113">
        <v>0</v>
      </c>
    </row>
    <row r="352" spans="1:16" ht="23.25" hidden="1" customHeight="1">
      <c r="A352" s="59">
        <v>3</v>
      </c>
      <c r="B352" s="59">
        <v>3</v>
      </c>
      <c r="C352" s="60">
        <v>2</v>
      </c>
      <c r="D352" s="61">
        <v>3</v>
      </c>
      <c r="E352" s="52"/>
      <c r="F352" s="69"/>
      <c r="G352" s="52" t="s">
        <v>209</v>
      </c>
      <c r="H352" s="45">
        <v>318</v>
      </c>
      <c r="I352" s="109">
        <f>I353</f>
        <v>0</v>
      </c>
      <c r="J352" s="132">
        <f>J353</f>
        <v>0</v>
      </c>
      <c r="K352" s="110">
        <f>K353</f>
        <v>0</v>
      </c>
      <c r="L352" s="110">
        <f>L353</f>
        <v>0</v>
      </c>
      <c r="M352"/>
    </row>
    <row r="353" spans="1:13" ht="27.75" hidden="1" customHeight="1">
      <c r="A353" s="59">
        <v>3</v>
      </c>
      <c r="B353" s="59">
        <v>3</v>
      </c>
      <c r="C353" s="60">
        <v>2</v>
      </c>
      <c r="D353" s="61">
        <v>3</v>
      </c>
      <c r="E353" s="52">
        <v>1</v>
      </c>
      <c r="F353" s="69"/>
      <c r="G353" s="52" t="s">
        <v>209</v>
      </c>
      <c r="H353" s="45">
        <v>319</v>
      </c>
      <c r="I353" s="109">
        <f>I354+I355</f>
        <v>0</v>
      </c>
      <c r="J353" s="109">
        <f>J354+J355</f>
        <v>0</v>
      </c>
      <c r="K353" s="109">
        <f>K354+K355</f>
        <v>0</v>
      </c>
      <c r="L353" s="109">
        <f>L354+L355</f>
        <v>0</v>
      </c>
      <c r="M353"/>
    </row>
    <row r="354" spans="1:13" ht="28.5" hidden="1" customHeight="1">
      <c r="A354" s="59">
        <v>3</v>
      </c>
      <c r="B354" s="59">
        <v>3</v>
      </c>
      <c r="C354" s="60">
        <v>2</v>
      </c>
      <c r="D354" s="61">
        <v>3</v>
      </c>
      <c r="E354" s="52">
        <v>1</v>
      </c>
      <c r="F354" s="69">
        <v>1</v>
      </c>
      <c r="G354" s="52" t="s">
        <v>210</v>
      </c>
      <c r="H354" s="45">
        <v>320</v>
      </c>
      <c r="I354" s="131">
        <v>0</v>
      </c>
      <c r="J354" s="131">
        <v>0</v>
      </c>
      <c r="K354" s="131">
        <v>0</v>
      </c>
      <c r="L354" s="130">
        <v>0</v>
      </c>
      <c r="M354"/>
    </row>
    <row r="355" spans="1:13" ht="27.75" hidden="1" customHeight="1">
      <c r="A355" s="59">
        <v>3</v>
      </c>
      <c r="B355" s="59">
        <v>3</v>
      </c>
      <c r="C355" s="60">
        <v>2</v>
      </c>
      <c r="D355" s="61">
        <v>3</v>
      </c>
      <c r="E355" s="52">
        <v>1</v>
      </c>
      <c r="F355" s="69">
        <v>2</v>
      </c>
      <c r="G355" s="52" t="s">
        <v>211</v>
      </c>
      <c r="H355" s="45">
        <v>321</v>
      </c>
      <c r="I355" s="113">
        <v>0</v>
      </c>
      <c r="J355" s="113">
        <v>0</v>
      </c>
      <c r="K355" s="113">
        <v>0</v>
      </c>
      <c r="L355" s="113">
        <v>0</v>
      </c>
      <c r="M355"/>
    </row>
    <row r="356" spans="1:13" hidden="1">
      <c r="A356" s="59">
        <v>3</v>
      </c>
      <c r="B356" s="59">
        <v>3</v>
      </c>
      <c r="C356" s="60">
        <v>2</v>
      </c>
      <c r="D356" s="61">
        <v>4</v>
      </c>
      <c r="E356" s="61"/>
      <c r="F356" s="62"/>
      <c r="G356" s="52" t="s">
        <v>212</v>
      </c>
      <c r="H356" s="45">
        <v>322</v>
      </c>
      <c r="I356" s="109">
        <f>I357</f>
        <v>0</v>
      </c>
      <c r="J356" s="132">
        <f>J357</f>
        <v>0</v>
      </c>
      <c r="K356" s="110">
        <f>K357</f>
        <v>0</v>
      </c>
      <c r="L356" s="110">
        <f>L357</f>
        <v>0</v>
      </c>
    </row>
    <row r="357" spans="1:13" hidden="1">
      <c r="A357" s="67">
        <v>3</v>
      </c>
      <c r="B357" s="67">
        <v>3</v>
      </c>
      <c r="C357" s="49">
        <v>2</v>
      </c>
      <c r="D357" s="48">
        <v>4</v>
      </c>
      <c r="E357" s="48">
        <v>1</v>
      </c>
      <c r="F357" s="50"/>
      <c r="G357" s="52" t="s">
        <v>212</v>
      </c>
      <c r="H357" s="45">
        <v>323</v>
      </c>
      <c r="I357" s="118">
        <f>SUM(I358:I359)</f>
        <v>0</v>
      </c>
      <c r="J357" s="119">
        <f>SUM(J358:J359)</f>
        <v>0</v>
      </c>
      <c r="K357" s="120">
        <f>SUM(K358:K359)</f>
        <v>0</v>
      </c>
      <c r="L357" s="120">
        <f>SUM(L358:L359)</f>
        <v>0</v>
      </c>
    </row>
    <row r="358" spans="1:13" ht="30.75" hidden="1" customHeight="1">
      <c r="A358" s="59">
        <v>3</v>
      </c>
      <c r="B358" s="59">
        <v>3</v>
      </c>
      <c r="C358" s="60">
        <v>2</v>
      </c>
      <c r="D358" s="61">
        <v>4</v>
      </c>
      <c r="E358" s="61">
        <v>1</v>
      </c>
      <c r="F358" s="62">
        <v>1</v>
      </c>
      <c r="G358" s="52" t="s">
        <v>213</v>
      </c>
      <c r="H358" s="45">
        <v>324</v>
      </c>
      <c r="I358" s="113">
        <v>0</v>
      </c>
      <c r="J358" s="113">
        <v>0</v>
      </c>
      <c r="K358" s="113">
        <v>0</v>
      </c>
      <c r="L358" s="113">
        <v>0</v>
      </c>
      <c r="M358"/>
    </row>
    <row r="359" spans="1:13" hidden="1">
      <c r="A359" s="59">
        <v>3</v>
      </c>
      <c r="B359" s="59">
        <v>3</v>
      </c>
      <c r="C359" s="60">
        <v>2</v>
      </c>
      <c r="D359" s="61">
        <v>4</v>
      </c>
      <c r="E359" s="61">
        <v>1</v>
      </c>
      <c r="F359" s="62">
        <v>2</v>
      </c>
      <c r="G359" s="52" t="s">
        <v>221</v>
      </c>
      <c r="H359" s="45">
        <v>325</v>
      </c>
      <c r="I359" s="113">
        <v>0</v>
      </c>
      <c r="J359" s="113">
        <v>0</v>
      </c>
      <c r="K359" s="113">
        <v>0</v>
      </c>
      <c r="L359" s="113">
        <v>0</v>
      </c>
    </row>
    <row r="360" spans="1:13" hidden="1">
      <c r="A360" s="59">
        <v>3</v>
      </c>
      <c r="B360" s="59">
        <v>3</v>
      </c>
      <c r="C360" s="60">
        <v>2</v>
      </c>
      <c r="D360" s="61">
        <v>5</v>
      </c>
      <c r="E360" s="61"/>
      <c r="F360" s="62"/>
      <c r="G360" s="52" t="s">
        <v>215</v>
      </c>
      <c r="H360" s="45">
        <v>326</v>
      </c>
      <c r="I360" s="109">
        <f t="shared" ref="I360:L361" si="33">I361</f>
        <v>0</v>
      </c>
      <c r="J360" s="132">
        <f t="shared" si="33"/>
        <v>0</v>
      </c>
      <c r="K360" s="110">
        <f t="shared" si="33"/>
        <v>0</v>
      </c>
      <c r="L360" s="110">
        <f t="shared" si="33"/>
        <v>0</v>
      </c>
    </row>
    <row r="361" spans="1:13" hidden="1">
      <c r="A361" s="67">
        <v>3</v>
      </c>
      <c r="B361" s="67">
        <v>3</v>
      </c>
      <c r="C361" s="49">
        <v>2</v>
      </c>
      <c r="D361" s="48">
        <v>5</v>
      </c>
      <c r="E361" s="48">
        <v>1</v>
      </c>
      <c r="F361" s="50"/>
      <c r="G361" s="52" t="s">
        <v>215</v>
      </c>
      <c r="H361" s="45">
        <v>327</v>
      </c>
      <c r="I361" s="118">
        <f t="shared" si="33"/>
        <v>0</v>
      </c>
      <c r="J361" s="119">
        <f t="shared" si="33"/>
        <v>0</v>
      </c>
      <c r="K361" s="120">
        <f t="shared" si="33"/>
        <v>0</v>
      </c>
      <c r="L361" s="120">
        <f t="shared" si="33"/>
        <v>0</v>
      </c>
    </row>
    <row r="362" spans="1:13" hidden="1">
      <c r="A362" s="59">
        <v>3</v>
      </c>
      <c r="B362" s="59">
        <v>3</v>
      </c>
      <c r="C362" s="60">
        <v>2</v>
      </c>
      <c r="D362" s="61">
        <v>5</v>
      </c>
      <c r="E362" s="61">
        <v>1</v>
      </c>
      <c r="F362" s="62">
        <v>1</v>
      </c>
      <c r="G362" s="52" t="s">
        <v>215</v>
      </c>
      <c r="H362" s="45">
        <v>328</v>
      </c>
      <c r="I362" s="131">
        <v>0</v>
      </c>
      <c r="J362" s="131">
        <v>0</v>
      </c>
      <c r="K362" s="131">
        <v>0</v>
      </c>
      <c r="L362" s="130">
        <v>0</v>
      </c>
    </row>
    <row r="363" spans="1:13" ht="30.75" hidden="1" customHeight="1">
      <c r="A363" s="59">
        <v>3</v>
      </c>
      <c r="B363" s="59">
        <v>3</v>
      </c>
      <c r="C363" s="60">
        <v>2</v>
      </c>
      <c r="D363" s="61">
        <v>6</v>
      </c>
      <c r="E363" s="61"/>
      <c r="F363" s="62"/>
      <c r="G363" s="52" t="s">
        <v>186</v>
      </c>
      <c r="H363" s="45">
        <v>329</v>
      </c>
      <c r="I363" s="109">
        <f t="shared" ref="I363:L364" si="34">I364</f>
        <v>0</v>
      </c>
      <c r="J363" s="132">
        <f t="shared" si="34"/>
        <v>0</v>
      </c>
      <c r="K363" s="110">
        <f t="shared" si="34"/>
        <v>0</v>
      </c>
      <c r="L363" s="110">
        <f t="shared" si="34"/>
        <v>0</v>
      </c>
      <c r="M363"/>
    </row>
    <row r="364" spans="1:13" ht="25.5" hidden="1" customHeight="1">
      <c r="A364" s="59">
        <v>3</v>
      </c>
      <c r="B364" s="59">
        <v>3</v>
      </c>
      <c r="C364" s="60">
        <v>2</v>
      </c>
      <c r="D364" s="61">
        <v>6</v>
      </c>
      <c r="E364" s="61">
        <v>1</v>
      </c>
      <c r="F364" s="62"/>
      <c r="G364" s="52" t="s">
        <v>186</v>
      </c>
      <c r="H364" s="45">
        <v>330</v>
      </c>
      <c r="I364" s="109">
        <f t="shared" si="34"/>
        <v>0</v>
      </c>
      <c r="J364" s="132">
        <f t="shared" si="34"/>
        <v>0</v>
      </c>
      <c r="K364" s="110">
        <f t="shared" si="34"/>
        <v>0</v>
      </c>
      <c r="L364" s="110">
        <f t="shared" si="34"/>
        <v>0</v>
      </c>
      <c r="M364"/>
    </row>
    <row r="365" spans="1:13" ht="24" hidden="1" customHeight="1">
      <c r="A365" s="73">
        <v>3</v>
      </c>
      <c r="B365" s="73">
        <v>3</v>
      </c>
      <c r="C365" s="74">
        <v>2</v>
      </c>
      <c r="D365" s="75">
        <v>6</v>
      </c>
      <c r="E365" s="75">
        <v>1</v>
      </c>
      <c r="F365" s="87">
        <v>1</v>
      </c>
      <c r="G365" s="72" t="s">
        <v>186</v>
      </c>
      <c r="H365" s="45">
        <v>331</v>
      </c>
      <c r="I365" s="131">
        <v>0</v>
      </c>
      <c r="J365" s="131">
        <v>0</v>
      </c>
      <c r="K365" s="131">
        <v>0</v>
      </c>
      <c r="L365" s="130">
        <v>0</v>
      </c>
      <c r="M365"/>
    </row>
    <row r="366" spans="1:13" ht="28.5" hidden="1" customHeight="1">
      <c r="A366" s="59">
        <v>3</v>
      </c>
      <c r="B366" s="59">
        <v>3</v>
      </c>
      <c r="C366" s="60">
        <v>2</v>
      </c>
      <c r="D366" s="61">
        <v>7</v>
      </c>
      <c r="E366" s="61"/>
      <c r="F366" s="62"/>
      <c r="G366" s="52" t="s">
        <v>217</v>
      </c>
      <c r="H366" s="45">
        <v>332</v>
      </c>
      <c r="I366" s="109">
        <f>I367</f>
        <v>0</v>
      </c>
      <c r="J366" s="132">
        <f>J367</f>
        <v>0</v>
      </c>
      <c r="K366" s="110">
        <f>K367</f>
        <v>0</v>
      </c>
      <c r="L366" s="110">
        <f>L367</f>
        <v>0</v>
      </c>
      <c r="M366"/>
    </row>
    <row r="367" spans="1:13" ht="28.5" hidden="1" customHeight="1">
      <c r="A367" s="73">
        <v>3</v>
      </c>
      <c r="B367" s="73">
        <v>3</v>
      </c>
      <c r="C367" s="74">
        <v>2</v>
      </c>
      <c r="D367" s="75">
        <v>7</v>
      </c>
      <c r="E367" s="75">
        <v>1</v>
      </c>
      <c r="F367" s="87"/>
      <c r="G367" s="52" t="s">
        <v>217</v>
      </c>
      <c r="H367" s="45">
        <v>333</v>
      </c>
      <c r="I367" s="109">
        <f>SUM(I368:I369)</f>
        <v>0</v>
      </c>
      <c r="J367" s="109">
        <f>SUM(J368:J369)</f>
        <v>0</v>
      </c>
      <c r="K367" s="109">
        <f>SUM(K368:K369)</f>
        <v>0</v>
      </c>
      <c r="L367" s="109">
        <f>SUM(L368:L369)</f>
        <v>0</v>
      </c>
      <c r="M367"/>
    </row>
    <row r="368" spans="1:13" ht="27" hidden="1" customHeight="1">
      <c r="A368" s="59">
        <v>3</v>
      </c>
      <c r="B368" s="59">
        <v>3</v>
      </c>
      <c r="C368" s="60">
        <v>2</v>
      </c>
      <c r="D368" s="61">
        <v>7</v>
      </c>
      <c r="E368" s="61">
        <v>1</v>
      </c>
      <c r="F368" s="62">
        <v>1</v>
      </c>
      <c r="G368" s="52" t="s">
        <v>218</v>
      </c>
      <c r="H368" s="45">
        <v>334</v>
      </c>
      <c r="I368" s="131">
        <v>0</v>
      </c>
      <c r="J368" s="131">
        <v>0</v>
      </c>
      <c r="K368" s="131">
        <v>0</v>
      </c>
      <c r="L368" s="130">
        <v>0</v>
      </c>
      <c r="M368"/>
    </row>
    <row r="369" spans="1:13" ht="30" hidden="1" customHeight="1">
      <c r="A369" s="59">
        <v>3</v>
      </c>
      <c r="B369" s="59">
        <v>3</v>
      </c>
      <c r="C369" s="60">
        <v>2</v>
      </c>
      <c r="D369" s="61">
        <v>7</v>
      </c>
      <c r="E369" s="61">
        <v>1</v>
      </c>
      <c r="F369" s="62">
        <v>2</v>
      </c>
      <c r="G369" s="52" t="s">
        <v>219</v>
      </c>
      <c r="H369" s="45">
        <v>335</v>
      </c>
      <c r="I369" s="113">
        <v>0</v>
      </c>
      <c r="J369" s="113">
        <v>0</v>
      </c>
      <c r="K369" s="113">
        <v>0</v>
      </c>
      <c r="L369" s="113">
        <v>0</v>
      </c>
      <c r="M369"/>
    </row>
    <row r="370" spans="1:13" ht="14.25" customHeight="1">
      <c r="A370" s="97"/>
      <c r="B370" s="97"/>
      <c r="C370" s="98"/>
      <c r="D370" s="99"/>
      <c r="E370" s="100"/>
      <c r="F370" s="101"/>
      <c r="G370" s="102" t="s">
        <v>222</v>
      </c>
      <c r="H370" s="45">
        <v>336</v>
      </c>
      <c r="I370" s="139">
        <f>SUM(I35+I186)</f>
        <v>137300</v>
      </c>
      <c r="J370" s="139">
        <f>SUM(J35+J186)</f>
        <v>35300</v>
      </c>
      <c r="K370" s="139">
        <f>SUM(K35+K186)</f>
        <v>26000</v>
      </c>
      <c r="L370" s="139">
        <f>SUM(L35+L186)</f>
        <v>26000</v>
      </c>
      <c r="M370"/>
    </row>
    <row r="371" spans="1:13" ht="9" customHeight="1">
      <c r="G371" s="46"/>
      <c r="H371" s="45"/>
      <c r="I371" s="103"/>
      <c r="J371" s="144"/>
      <c r="K371" s="144"/>
      <c r="L371" s="144"/>
    </row>
    <row r="372" spans="1:13" ht="15.75" customHeight="1">
      <c r="A372" s="345" t="s">
        <v>230</v>
      </c>
      <c r="B372" s="345"/>
      <c r="C372" s="345"/>
      <c r="D372" s="345"/>
      <c r="E372" s="345"/>
      <c r="F372" s="345"/>
      <c r="G372" s="345"/>
      <c r="H372" s="151"/>
      <c r="I372" s="104"/>
      <c r="K372" s="328" t="s">
        <v>231</v>
      </c>
      <c r="L372" s="328"/>
    </row>
    <row r="373" spans="1:13" ht="18.75" customHeight="1">
      <c r="A373" s="364" t="s">
        <v>223</v>
      </c>
      <c r="B373" s="364"/>
      <c r="C373" s="364"/>
      <c r="D373" s="364"/>
      <c r="E373" s="364"/>
      <c r="F373" s="364"/>
      <c r="G373" s="364"/>
      <c r="H373"/>
      <c r="I373" s="143" t="s">
        <v>224</v>
      </c>
      <c r="K373" s="327" t="s">
        <v>225</v>
      </c>
      <c r="L373" s="327"/>
    </row>
    <row r="374" spans="1:13" ht="5.25" customHeight="1">
      <c r="I374" s="106"/>
      <c r="K374" s="106"/>
      <c r="L374" s="106"/>
    </row>
    <row r="375" spans="1:13" ht="23.25" customHeight="1">
      <c r="A375" s="362" t="s">
        <v>226</v>
      </c>
      <c r="B375" s="362"/>
      <c r="C375" s="362"/>
      <c r="D375" s="362"/>
      <c r="E375" s="362"/>
      <c r="F375" s="362"/>
      <c r="G375" s="362"/>
      <c r="I375" s="106"/>
      <c r="K375" s="347" t="s">
        <v>227</v>
      </c>
      <c r="L375" s="347"/>
    </row>
    <row r="376" spans="1:13" ht="24" customHeight="1">
      <c r="A376" s="329" t="s">
        <v>228</v>
      </c>
      <c r="B376" s="329"/>
      <c r="C376" s="329"/>
      <c r="D376" s="329"/>
      <c r="E376" s="329"/>
      <c r="F376" s="329"/>
      <c r="G376" s="329"/>
      <c r="H376" s="329"/>
      <c r="I376" s="108" t="s">
        <v>224</v>
      </c>
      <c r="K376" s="327" t="s">
        <v>225</v>
      </c>
      <c r="L376" s="327"/>
    </row>
    <row r="377" spans="1:13" ht="7.5" customHeight="1"/>
    <row r="378" spans="1:13" ht="8.25" customHeight="1"/>
  </sheetData>
  <mergeCells count="32">
    <mergeCell ref="A28:I28"/>
    <mergeCell ref="G30:H30"/>
    <mergeCell ref="K375:L375"/>
    <mergeCell ref="A375:G375"/>
    <mergeCell ref="K376:L376"/>
    <mergeCell ref="L32:L33"/>
    <mergeCell ref="A34:F34"/>
    <mergeCell ref="A372:G372"/>
    <mergeCell ref="K373:L373"/>
    <mergeCell ref="A32:F33"/>
    <mergeCell ref="G32:G33"/>
    <mergeCell ref="H32:H33"/>
    <mergeCell ref="I32:J32"/>
    <mergeCell ref="K32:K33"/>
    <mergeCell ref="A373:G373"/>
    <mergeCell ref="K372:L372"/>
    <mergeCell ref="A376:H376"/>
    <mergeCell ref="G20:K20"/>
    <mergeCell ref="I1:L1"/>
    <mergeCell ref="I2:L2"/>
    <mergeCell ref="A8:L8"/>
    <mergeCell ref="A10:L10"/>
    <mergeCell ref="A11:L11"/>
    <mergeCell ref="G13:K13"/>
    <mergeCell ref="A14:L14"/>
    <mergeCell ref="G15:K15"/>
    <mergeCell ref="G16:K16"/>
    <mergeCell ref="B17:L17"/>
    <mergeCell ref="G19:K19"/>
    <mergeCell ref="E22:K22"/>
    <mergeCell ref="A23:L23"/>
    <mergeCell ref="A27:I27"/>
  </mergeCells>
  <pageMargins left="0.15748031496062992" right="0.70866141732283472" top="0.15748031496062992" bottom="0.15748031496062992" header="0.15748031496062992" footer="0.1574803149606299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132E6-AABD-4A4E-A146-4679F56C8061}">
  <dimension ref="A2:I29"/>
  <sheetViews>
    <sheetView workbookViewId="0">
      <selection activeCell="O23" sqref="O23"/>
    </sheetView>
  </sheetViews>
  <sheetFormatPr defaultRowHeight="15"/>
  <cols>
    <col min="1" max="1" width="6.42578125" style="229" customWidth="1"/>
    <col min="2" max="2" width="13.7109375" style="229" customWidth="1"/>
    <col min="3" max="3" width="11.5703125" style="229" customWidth="1"/>
    <col min="4" max="4" width="9.140625" style="229"/>
    <col min="5" max="5" width="7.140625" style="229" customWidth="1"/>
    <col min="6" max="6" width="13.7109375" style="229" customWidth="1"/>
    <col min="7" max="7" width="10" style="229" customWidth="1"/>
    <col min="8" max="8" width="13.5703125" style="229" customWidth="1"/>
    <col min="9" max="9" width="9.140625" style="229"/>
    <col min="257" max="257" width="6.42578125" customWidth="1"/>
    <col min="258" max="258" width="13.7109375" customWidth="1"/>
    <col min="259" max="259" width="11.5703125" customWidth="1"/>
    <col min="261" max="261" width="7.140625" customWidth="1"/>
    <col min="262" max="262" width="13.7109375" customWidth="1"/>
    <col min="263" max="263" width="10" customWidth="1"/>
    <col min="264" max="264" width="13.5703125" customWidth="1"/>
    <col min="513" max="513" width="6.42578125" customWidth="1"/>
    <col min="514" max="514" width="13.7109375" customWidth="1"/>
    <col min="515" max="515" width="11.5703125" customWidth="1"/>
    <col min="517" max="517" width="7.140625" customWidth="1"/>
    <col min="518" max="518" width="13.7109375" customWidth="1"/>
    <col min="519" max="519" width="10" customWidth="1"/>
    <col min="520" max="520" width="13.5703125" customWidth="1"/>
    <col min="769" max="769" width="6.42578125" customWidth="1"/>
    <col min="770" max="770" width="13.7109375" customWidth="1"/>
    <col min="771" max="771" width="11.5703125" customWidth="1"/>
    <col min="773" max="773" width="7.140625" customWidth="1"/>
    <col min="774" max="774" width="13.7109375" customWidth="1"/>
    <col min="775" max="775" width="10" customWidth="1"/>
    <col min="776" max="776" width="13.5703125" customWidth="1"/>
    <col min="1025" max="1025" width="6.42578125" customWidth="1"/>
    <col min="1026" max="1026" width="13.7109375" customWidth="1"/>
    <col min="1027" max="1027" width="11.5703125" customWidth="1"/>
    <col min="1029" max="1029" width="7.140625" customWidth="1"/>
    <col min="1030" max="1030" width="13.7109375" customWidth="1"/>
    <col min="1031" max="1031" width="10" customWidth="1"/>
    <col min="1032" max="1032" width="13.5703125" customWidth="1"/>
    <col min="1281" max="1281" width="6.42578125" customWidth="1"/>
    <col min="1282" max="1282" width="13.7109375" customWidth="1"/>
    <col min="1283" max="1283" width="11.5703125" customWidth="1"/>
    <col min="1285" max="1285" width="7.140625" customWidth="1"/>
    <col min="1286" max="1286" width="13.7109375" customWidth="1"/>
    <col min="1287" max="1287" width="10" customWidth="1"/>
    <col min="1288" max="1288" width="13.5703125" customWidth="1"/>
    <col min="1537" max="1537" width="6.42578125" customWidth="1"/>
    <col min="1538" max="1538" width="13.7109375" customWidth="1"/>
    <col min="1539" max="1539" width="11.5703125" customWidth="1"/>
    <col min="1541" max="1541" width="7.140625" customWidth="1"/>
    <col min="1542" max="1542" width="13.7109375" customWidth="1"/>
    <col min="1543" max="1543" width="10" customWidth="1"/>
    <col min="1544" max="1544" width="13.5703125" customWidth="1"/>
    <col min="1793" max="1793" width="6.42578125" customWidth="1"/>
    <col min="1794" max="1794" width="13.7109375" customWidth="1"/>
    <col min="1795" max="1795" width="11.5703125" customWidth="1"/>
    <col min="1797" max="1797" width="7.140625" customWidth="1"/>
    <col min="1798" max="1798" width="13.7109375" customWidth="1"/>
    <col min="1799" max="1799" width="10" customWidth="1"/>
    <col min="1800" max="1800" width="13.5703125" customWidth="1"/>
    <col min="2049" max="2049" width="6.42578125" customWidth="1"/>
    <col min="2050" max="2050" width="13.7109375" customWidth="1"/>
    <col min="2051" max="2051" width="11.5703125" customWidth="1"/>
    <col min="2053" max="2053" width="7.140625" customWidth="1"/>
    <col min="2054" max="2054" width="13.7109375" customWidth="1"/>
    <col min="2055" max="2055" width="10" customWidth="1"/>
    <col min="2056" max="2056" width="13.5703125" customWidth="1"/>
    <col min="2305" max="2305" width="6.42578125" customWidth="1"/>
    <col min="2306" max="2306" width="13.7109375" customWidth="1"/>
    <col min="2307" max="2307" width="11.5703125" customWidth="1"/>
    <col min="2309" max="2309" width="7.140625" customWidth="1"/>
    <col min="2310" max="2310" width="13.7109375" customWidth="1"/>
    <col min="2311" max="2311" width="10" customWidth="1"/>
    <col min="2312" max="2312" width="13.5703125" customWidth="1"/>
    <col min="2561" max="2561" width="6.42578125" customWidth="1"/>
    <col min="2562" max="2562" width="13.7109375" customWidth="1"/>
    <col min="2563" max="2563" width="11.5703125" customWidth="1"/>
    <col min="2565" max="2565" width="7.140625" customWidth="1"/>
    <col min="2566" max="2566" width="13.7109375" customWidth="1"/>
    <col min="2567" max="2567" width="10" customWidth="1"/>
    <col min="2568" max="2568" width="13.5703125" customWidth="1"/>
    <col min="2817" max="2817" width="6.42578125" customWidth="1"/>
    <col min="2818" max="2818" width="13.7109375" customWidth="1"/>
    <col min="2819" max="2819" width="11.5703125" customWidth="1"/>
    <col min="2821" max="2821" width="7.140625" customWidth="1"/>
    <col min="2822" max="2822" width="13.7109375" customWidth="1"/>
    <col min="2823" max="2823" width="10" customWidth="1"/>
    <col min="2824" max="2824" width="13.5703125" customWidth="1"/>
    <col min="3073" max="3073" width="6.42578125" customWidth="1"/>
    <col min="3074" max="3074" width="13.7109375" customWidth="1"/>
    <col min="3075" max="3075" width="11.5703125" customWidth="1"/>
    <col min="3077" max="3077" width="7.140625" customWidth="1"/>
    <col min="3078" max="3078" width="13.7109375" customWidth="1"/>
    <col min="3079" max="3079" width="10" customWidth="1"/>
    <col min="3080" max="3080" width="13.5703125" customWidth="1"/>
    <col min="3329" max="3329" width="6.42578125" customWidth="1"/>
    <col min="3330" max="3330" width="13.7109375" customWidth="1"/>
    <col min="3331" max="3331" width="11.5703125" customWidth="1"/>
    <col min="3333" max="3333" width="7.140625" customWidth="1"/>
    <col min="3334" max="3334" width="13.7109375" customWidth="1"/>
    <col min="3335" max="3335" width="10" customWidth="1"/>
    <col min="3336" max="3336" width="13.5703125" customWidth="1"/>
    <col min="3585" max="3585" width="6.42578125" customWidth="1"/>
    <col min="3586" max="3586" width="13.7109375" customWidth="1"/>
    <col min="3587" max="3587" width="11.5703125" customWidth="1"/>
    <col min="3589" max="3589" width="7.140625" customWidth="1"/>
    <col min="3590" max="3590" width="13.7109375" customWidth="1"/>
    <col min="3591" max="3591" width="10" customWidth="1"/>
    <col min="3592" max="3592" width="13.5703125" customWidth="1"/>
    <col min="3841" max="3841" width="6.42578125" customWidth="1"/>
    <col min="3842" max="3842" width="13.7109375" customWidth="1"/>
    <col min="3843" max="3843" width="11.5703125" customWidth="1"/>
    <col min="3845" max="3845" width="7.140625" customWidth="1"/>
    <col min="3846" max="3846" width="13.7109375" customWidth="1"/>
    <col min="3847" max="3847" width="10" customWidth="1"/>
    <col min="3848" max="3848" width="13.5703125" customWidth="1"/>
    <col min="4097" max="4097" width="6.42578125" customWidth="1"/>
    <col min="4098" max="4098" width="13.7109375" customWidth="1"/>
    <col min="4099" max="4099" width="11.5703125" customWidth="1"/>
    <col min="4101" max="4101" width="7.140625" customWidth="1"/>
    <col min="4102" max="4102" width="13.7109375" customWidth="1"/>
    <col min="4103" max="4103" width="10" customWidth="1"/>
    <col min="4104" max="4104" width="13.5703125" customWidth="1"/>
    <col min="4353" max="4353" width="6.42578125" customWidth="1"/>
    <col min="4354" max="4354" width="13.7109375" customWidth="1"/>
    <col min="4355" max="4355" width="11.5703125" customWidth="1"/>
    <col min="4357" max="4357" width="7.140625" customWidth="1"/>
    <col min="4358" max="4358" width="13.7109375" customWidth="1"/>
    <col min="4359" max="4359" width="10" customWidth="1"/>
    <col min="4360" max="4360" width="13.5703125" customWidth="1"/>
    <col min="4609" max="4609" width="6.42578125" customWidth="1"/>
    <col min="4610" max="4610" width="13.7109375" customWidth="1"/>
    <col min="4611" max="4611" width="11.5703125" customWidth="1"/>
    <col min="4613" max="4613" width="7.140625" customWidth="1"/>
    <col min="4614" max="4614" width="13.7109375" customWidth="1"/>
    <col min="4615" max="4615" width="10" customWidth="1"/>
    <col min="4616" max="4616" width="13.5703125" customWidth="1"/>
    <col min="4865" max="4865" width="6.42578125" customWidth="1"/>
    <col min="4866" max="4866" width="13.7109375" customWidth="1"/>
    <col min="4867" max="4867" width="11.5703125" customWidth="1"/>
    <col min="4869" max="4869" width="7.140625" customWidth="1"/>
    <col min="4870" max="4870" width="13.7109375" customWidth="1"/>
    <col min="4871" max="4871" width="10" customWidth="1"/>
    <col min="4872" max="4872" width="13.5703125" customWidth="1"/>
    <col min="5121" max="5121" width="6.42578125" customWidth="1"/>
    <col min="5122" max="5122" width="13.7109375" customWidth="1"/>
    <col min="5123" max="5123" width="11.5703125" customWidth="1"/>
    <col min="5125" max="5125" width="7.140625" customWidth="1"/>
    <col min="5126" max="5126" width="13.7109375" customWidth="1"/>
    <col min="5127" max="5127" width="10" customWidth="1"/>
    <col min="5128" max="5128" width="13.5703125" customWidth="1"/>
    <col min="5377" max="5377" width="6.42578125" customWidth="1"/>
    <col min="5378" max="5378" width="13.7109375" customWidth="1"/>
    <col min="5379" max="5379" width="11.5703125" customWidth="1"/>
    <col min="5381" max="5381" width="7.140625" customWidth="1"/>
    <col min="5382" max="5382" width="13.7109375" customWidth="1"/>
    <col min="5383" max="5383" width="10" customWidth="1"/>
    <col min="5384" max="5384" width="13.5703125" customWidth="1"/>
    <col min="5633" max="5633" width="6.42578125" customWidth="1"/>
    <col min="5634" max="5634" width="13.7109375" customWidth="1"/>
    <col min="5635" max="5635" width="11.5703125" customWidth="1"/>
    <col min="5637" max="5637" width="7.140625" customWidth="1"/>
    <col min="5638" max="5638" width="13.7109375" customWidth="1"/>
    <col min="5639" max="5639" width="10" customWidth="1"/>
    <col min="5640" max="5640" width="13.5703125" customWidth="1"/>
    <col min="5889" max="5889" width="6.42578125" customWidth="1"/>
    <col min="5890" max="5890" width="13.7109375" customWidth="1"/>
    <col min="5891" max="5891" width="11.5703125" customWidth="1"/>
    <col min="5893" max="5893" width="7.140625" customWidth="1"/>
    <col min="5894" max="5894" width="13.7109375" customWidth="1"/>
    <col min="5895" max="5895" width="10" customWidth="1"/>
    <col min="5896" max="5896" width="13.5703125" customWidth="1"/>
    <col min="6145" max="6145" width="6.42578125" customWidth="1"/>
    <col min="6146" max="6146" width="13.7109375" customWidth="1"/>
    <col min="6147" max="6147" width="11.5703125" customWidth="1"/>
    <col min="6149" max="6149" width="7.140625" customWidth="1"/>
    <col min="6150" max="6150" width="13.7109375" customWidth="1"/>
    <col min="6151" max="6151" width="10" customWidth="1"/>
    <col min="6152" max="6152" width="13.5703125" customWidth="1"/>
    <col min="6401" max="6401" width="6.42578125" customWidth="1"/>
    <col min="6402" max="6402" width="13.7109375" customWidth="1"/>
    <col min="6403" max="6403" width="11.5703125" customWidth="1"/>
    <col min="6405" max="6405" width="7.140625" customWidth="1"/>
    <col min="6406" max="6406" width="13.7109375" customWidth="1"/>
    <col min="6407" max="6407" width="10" customWidth="1"/>
    <col min="6408" max="6408" width="13.5703125" customWidth="1"/>
    <col min="6657" max="6657" width="6.42578125" customWidth="1"/>
    <col min="6658" max="6658" width="13.7109375" customWidth="1"/>
    <col min="6659" max="6659" width="11.5703125" customWidth="1"/>
    <col min="6661" max="6661" width="7.140625" customWidth="1"/>
    <col min="6662" max="6662" width="13.7109375" customWidth="1"/>
    <col min="6663" max="6663" width="10" customWidth="1"/>
    <col min="6664" max="6664" width="13.5703125" customWidth="1"/>
    <col min="6913" max="6913" width="6.42578125" customWidth="1"/>
    <col min="6914" max="6914" width="13.7109375" customWidth="1"/>
    <col min="6915" max="6915" width="11.5703125" customWidth="1"/>
    <col min="6917" max="6917" width="7.140625" customWidth="1"/>
    <col min="6918" max="6918" width="13.7109375" customWidth="1"/>
    <col min="6919" max="6919" width="10" customWidth="1"/>
    <col min="6920" max="6920" width="13.5703125" customWidth="1"/>
    <col min="7169" max="7169" width="6.42578125" customWidth="1"/>
    <col min="7170" max="7170" width="13.7109375" customWidth="1"/>
    <col min="7171" max="7171" width="11.5703125" customWidth="1"/>
    <col min="7173" max="7173" width="7.140625" customWidth="1"/>
    <col min="7174" max="7174" width="13.7109375" customWidth="1"/>
    <col min="7175" max="7175" width="10" customWidth="1"/>
    <col min="7176" max="7176" width="13.5703125" customWidth="1"/>
    <col min="7425" max="7425" width="6.42578125" customWidth="1"/>
    <col min="7426" max="7426" width="13.7109375" customWidth="1"/>
    <col min="7427" max="7427" width="11.5703125" customWidth="1"/>
    <col min="7429" max="7429" width="7.140625" customWidth="1"/>
    <col min="7430" max="7430" width="13.7109375" customWidth="1"/>
    <col min="7431" max="7431" width="10" customWidth="1"/>
    <col min="7432" max="7432" width="13.5703125" customWidth="1"/>
    <col min="7681" max="7681" width="6.42578125" customWidth="1"/>
    <col min="7682" max="7682" width="13.7109375" customWidth="1"/>
    <col min="7683" max="7683" width="11.5703125" customWidth="1"/>
    <col min="7685" max="7685" width="7.140625" customWidth="1"/>
    <col min="7686" max="7686" width="13.7109375" customWidth="1"/>
    <col min="7687" max="7687" width="10" customWidth="1"/>
    <col min="7688" max="7688" width="13.5703125" customWidth="1"/>
    <col min="7937" max="7937" width="6.42578125" customWidth="1"/>
    <col min="7938" max="7938" width="13.7109375" customWidth="1"/>
    <col min="7939" max="7939" width="11.5703125" customWidth="1"/>
    <col min="7941" max="7941" width="7.140625" customWidth="1"/>
    <col min="7942" max="7942" width="13.7109375" customWidth="1"/>
    <col min="7943" max="7943" width="10" customWidth="1"/>
    <col min="7944" max="7944" width="13.5703125" customWidth="1"/>
    <col min="8193" max="8193" width="6.42578125" customWidth="1"/>
    <col min="8194" max="8194" width="13.7109375" customWidth="1"/>
    <col min="8195" max="8195" width="11.5703125" customWidth="1"/>
    <col min="8197" max="8197" width="7.140625" customWidth="1"/>
    <col min="8198" max="8198" width="13.7109375" customWidth="1"/>
    <col min="8199" max="8199" width="10" customWidth="1"/>
    <col min="8200" max="8200" width="13.5703125" customWidth="1"/>
    <col min="8449" max="8449" width="6.42578125" customWidth="1"/>
    <col min="8450" max="8450" width="13.7109375" customWidth="1"/>
    <col min="8451" max="8451" width="11.5703125" customWidth="1"/>
    <col min="8453" max="8453" width="7.140625" customWidth="1"/>
    <col min="8454" max="8454" width="13.7109375" customWidth="1"/>
    <col min="8455" max="8455" width="10" customWidth="1"/>
    <col min="8456" max="8456" width="13.5703125" customWidth="1"/>
    <col min="8705" max="8705" width="6.42578125" customWidth="1"/>
    <col min="8706" max="8706" width="13.7109375" customWidth="1"/>
    <col min="8707" max="8707" width="11.5703125" customWidth="1"/>
    <col min="8709" max="8709" width="7.140625" customWidth="1"/>
    <col min="8710" max="8710" width="13.7109375" customWidth="1"/>
    <col min="8711" max="8711" width="10" customWidth="1"/>
    <col min="8712" max="8712" width="13.5703125" customWidth="1"/>
    <col min="8961" max="8961" width="6.42578125" customWidth="1"/>
    <col min="8962" max="8962" width="13.7109375" customWidth="1"/>
    <col min="8963" max="8963" width="11.5703125" customWidth="1"/>
    <col min="8965" max="8965" width="7.140625" customWidth="1"/>
    <col min="8966" max="8966" width="13.7109375" customWidth="1"/>
    <col min="8967" max="8967" width="10" customWidth="1"/>
    <col min="8968" max="8968" width="13.5703125" customWidth="1"/>
    <col min="9217" max="9217" width="6.42578125" customWidth="1"/>
    <col min="9218" max="9218" width="13.7109375" customWidth="1"/>
    <col min="9219" max="9219" width="11.5703125" customWidth="1"/>
    <col min="9221" max="9221" width="7.140625" customWidth="1"/>
    <col min="9222" max="9222" width="13.7109375" customWidth="1"/>
    <col min="9223" max="9223" width="10" customWidth="1"/>
    <col min="9224" max="9224" width="13.5703125" customWidth="1"/>
    <col min="9473" max="9473" width="6.42578125" customWidth="1"/>
    <col min="9474" max="9474" width="13.7109375" customWidth="1"/>
    <col min="9475" max="9475" width="11.5703125" customWidth="1"/>
    <col min="9477" max="9477" width="7.140625" customWidth="1"/>
    <col min="9478" max="9478" width="13.7109375" customWidth="1"/>
    <col min="9479" max="9479" width="10" customWidth="1"/>
    <col min="9480" max="9480" width="13.5703125" customWidth="1"/>
    <col min="9729" max="9729" width="6.42578125" customWidth="1"/>
    <col min="9730" max="9730" width="13.7109375" customWidth="1"/>
    <col min="9731" max="9731" width="11.5703125" customWidth="1"/>
    <col min="9733" max="9733" width="7.140625" customWidth="1"/>
    <col min="9734" max="9734" width="13.7109375" customWidth="1"/>
    <col min="9735" max="9735" width="10" customWidth="1"/>
    <col min="9736" max="9736" width="13.5703125" customWidth="1"/>
    <col min="9985" max="9985" width="6.42578125" customWidth="1"/>
    <col min="9986" max="9986" width="13.7109375" customWidth="1"/>
    <col min="9987" max="9987" width="11.5703125" customWidth="1"/>
    <col min="9989" max="9989" width="7.140625" customWidth="1"/>
    <col min="9990" max="9990" width="13.7109375" customWidth="1"/>
    <col min="9991" max="9991" width="10" customWidth="1"/>
    <col min="9992" max="9992" width="13.5703125" customWidth="1"/>
    <col min="10241" max="10241" width="6.42578125" customWidth="1"/>
    <col min="10242" max="10242" width="13.7109375" customWidth="1"/>
    <col min="10243" max="10243" width="11.5703125" customWidth="1"/>
    <col min="10245" max="10245" width="7.140625" customWidth="1"/>
    <col min="10246" max="10246" width="13.7109375" customWidth="1"/>
    <col min="10247" max="10247" width="10" customWidth="1"/>
    <col min="10248" max="10248" width="13.5703125" customWidth="1"/>
    <col min="10497" max="10497" width="6.42578125" customWidth="1"/>
    <col min="10498" max="10498" width="13.7109375" customWidth="1"/>
    <col min="10499" max="10499" width="11.5703125" customWidth="1"/>
    <col min="10501" max="10501" width="7.140625" customWidth="1"/>
    <col min="10502" max="10502" width="13.7109375" customWidth="1"/>
    <col min="10503" max="10503" width="10" customWidth="1"/>
    <col min="10504" max="10504" width="13.5703125" customWidth="1"/>
    <col min="10753" max="10753" width="6.42578125" customWidth="1"/>
    <col min="10754" max="10754" width="13.7109375" customWidth="1"/>
    <col min="10755" max="10755" width="11.5703125" customWidth="1"/>
    <col min="10757" max="10757" width="7.140625" customWidth="1"/>
    <col min="10758" max="10758" width="13.7109375" customWidth="1"/>
    <col min="10759" max="10759" width="10" customWidth="1"/>
    <col min="10760" max="10760" width="13.5703125" customWidth="1"/>
    <col min="11009" max="11009" width="6.42578125" customWidth="1"/>
    <col min="11010" max="11010" width="13.7109375" customWidth="1"/>
    <col min="11011" max="11011" width="11.5703125" customWidth="1"/>
    <col min="11013" max="11013" width="7.140625" customWidth="1"/>
    <col min="11014" max="11014" width="13.7109375" customWidth="1"/>
    <col min="11015" max="11015" width="10" customWidth="1"/>
    <col min="11016" max="11016" width="13.5703125" customWidth="1"/>
    <col min="11265" max="11265" width="6.42578125" customWidth="1"/>
    <col min="11266" max="11266" width="13.7109375" customWidth="1"/>
    <col min="11267" max="11267" width="11.5703125" customWidth="1"/>
    <col min="11269" max="11269" width="7.140625" customWidth="1"/>
    <col min="11270" max="11270" width="13.7109375" customWidth="1"/>
    <col min="11271" max="11271" width="10" customWidth="1"/>
    <col min="11272" max="11272" width="13.5703125" customWidth="1"/>
    <col min="11521" max="11521" width="6.42578125" customWidth="1"/>
    <col min="11522" max="11522" width="13.7109375" customWidth="1"/>
    <col min="11523" max="11523" width="11.5703125" customWidth="1"/>
    <col min="11525" max="11525" width="7.140625" customWidth="1"/>
    <col min="11526" max="11526" width="13.7109375" customWidth="1"/>
    <col min="11527" max="11527" width="10" customWidth="1"/>
    <col min="11528" max="11528" width="13.5703125" customWidth="1"/>
    <col min="11777" max="11777" width="6.42578125" customWidth="1"/>
    <col min="11778" max="11778" width="13.7109375" customWidth="1"/>
    <col min="11779" max="11779" width="11.5703125" customWidth="1"/>
    <col min="11781" max="11781" width="7.140625" customWidth="1"/>
    <col min="11782" max="11782" width="13.7109375" customWidth="1"/>
    <col min="11783" max="11783" width="10" customWidth="1"/>
    <col min="11784" max="11784" width="13.5703125" customWidth="1"/>
    <col min="12033" max="12033" width="6.42578125" customWidth="1"/>
    <col min="12034" max="12034" width="13.7109375" customWidth="1"/>
    <col min="12035" max="12035" width="11.5703125" customWidth="1"/>
    <col min="12037" max="12037" width="7.140625" customWidth="1"/>
    <col min="12038" max="12038" width="13.7109375" customWidth="1"/>
    <col min="12039" max="12039" width="10" customWidth="1"/>
    <col min="12040" max="12040" width="13.5703125" customWidth="1"/>
    <col min="12289" max="12289" width="6.42578125" customWidth="1"/>
    <col min="12290" max="12290" width="13.7109375" customWidth="1"/>
    <col min="12291" max="12291" width="11.5703125" customWidth="1"/>
    <col min="12293" max="12293" width="7.140625" customWidth="1"/>
    <col min="12294" max="12294" width="13.7109375" customWidth="1"/>
    <col min="12295" max="12295" width="10" customWidth="1"/>
    <col min="12296" max="12296" width="13.5703125" customWidth="1"/>
    <col min="12545" max="12545" width="6.42578125" customWidth="1"/>
    <col min="12546" max="12546" width="13.7109375" customWidth="1"/>
    <col min="12547" max="12547" width="11.5703125" customWidth="1"/>
    <col min="12549" max="12549" width="7.140625" customWidth="1"/>
    <col min="12550" max="12550" width="13.7109375" customWidth="1"/>
    <col min="12551" max="12551" width="10" customWidth="1"/>
    <col min="12552" max="12552" width="13.5703125" customWidth="1"/>
    <col min="12801" max="12801" width="6.42578125" customWidth="1"/>
    <col min="12802" max="12802" width="13.7109375" customWidth="1"/>
    <col min="12803" max="12803" width="11.5703125" customWidth="1"/>
    <col min="12805" max="12805" width="7.140625" customWidth="1"/>
    <col min="12806" max="12806" width="13.7109375" customWidth="1"/>
    <col min="12807" max="12807" width="10" customWidth="1"/>
    <col min="12808" max="12808" width="13.5703125" customWidth="1"/>
    <col min="13057" max="13057" width="6.42578125" customWidth="1"/>
    <col min="13058" max="13058" width="13.7109375" customWidth="1"/>
    <col min="13059" max="13059" width="11.5703125" customWidth="1"/>
    <col min="13061" max="13061" width="7.140625" customWidth="1"/>
    <col min="13062" max="13062" width="13.7109375" customWidth="1"/>
    <col min="13063" max="13063" width="10" customWidth="1"/>
    <col min="13064" max="13064" width="13.5703125" customWidth="1"/>
    <col min="13313" max="13313" width="6.42578125" customWidth="1"/>
    <col min="13314" max="13314" width="13.7109375" customWidth="1"/>
    <col min="13315" max="13315" width="11.5703125" customWidth="1"/>
    <col min="13317" max="13317" width="7.140625" customWidth="1"/>
    <col min="13318" max="13318" width="13.7109375" customWidth="1"/>
    <col min="13319" max="13319" width="10" customWidth="1"/>
    <col min="13320" max="13320" width="13.5703125" customWidth="1"/>
    <col min="13569" max="13569" width="6.42578125" customWidth="1"/>
    <col min="13570" max="13570" width="13.7109375" customWidth="1"/>
    <col min="13571" max="13571" width="11.5703125" customWidth="1"/>
    <col min="13573" max="13573" width="7.140625" customWidth="1"/>
    <col min="13574" max="13574" width="13.7109375" customWidth="1"/>
    <col min="13575" max="13575" width="10" customWidth="1"/>
    <col min="13576" max="13576" width="13.5703125" customWidth="1"/>
    <col min="13825" max="13825" width="6.42578125" customWidth="1"/>
    <col min="13826" max="13826" width="13.7109375" customWidth="1"/>
    <col min="13827" max="13827" width="11.5703125" customWidth="1"/>
    <col min="13829" max="13829" width="7.140625" customWidth="1"/>
    <col min="13830" max="13830" width="13.7109375" customWidth="1"/>
    <col min="13831" max="13831" width="10" customWidth="1"/>
    <col min="13832" max="13832" width="13.5703125" customWidth="1"/>
    <col min="14081" max="14081" width="6.42578125" customWidth="1"/>
    <col min="14082" max="14082" width="13.7109375" customWidth="1"/>
    <col min="14083" max="14083" width="11.5703125" customWidth="1"/>
    <col min="14085" max="14085" width="7.140625" customWidth="1"/>
    <col min="14086" max="14086" width="13.7109375" customWidth="1"/>
    <col min="14087" max="14087" width="10" customWidth="1"/>
    <col min="14088" max="14088" width="13.5703125" customWidth="1"/>
    <col min="14337" max="14337" width="6.42578125" customWidth="1"/>
    <col min="14338" max="14338" width="13.7109375" customWidth="1"/>
    <col min="14339" max="14339" width="11.5703125" customWidth="1"/>
    <col min="14341" max="14341" width="7.140625" customWidth="1"/>
    <col min="14342" max="14342" width="13.7109375" customWidth="1"/>
    <col min="14343" max="14343" width="10" customWidth="1"/>
    <col min="14344" max="14344" width="13.5703125" customWidth="1"/>
    <col min="14593" max="14593" width="6.42578125" customWidth="1"/>
    <col min="14594" max="14594" width="13.7109375" customWidth="1"/>
    <col min="14595" max="14595" width="11.5703125" customWidth="1"/>
    <col min="14597" max="14597" width="7.140625" customWidth="1"/>
    <col min="14598" max="14598" width="13.7109375" customWidth="1"/>
    <col min="14599" max="14599" width="10" customWidth="1"/>
    <col min="14600" max="14600" width="13.5703125" customWidth="1"/>
    <col min="14849" max="14849" width="6.42578125" customWidth="1"/>
    <col min="14850" max="14850" width="13.7109375" customWidth="1"/>
    <col min="14851" max="14851" width="11.5703125" customWidth="1"/>
    <col min="14853" max="14853" width="7.140625" customWidth="1"/>
    <col min="14854" max="14854" width="13.7109375" customWidth="1"/>
    <col min="14855" max="14855" width="10" customWidth="1"/>
    <col min="14856" max="14856" width="13.5703125" customWidth="1"/>
    <col min="15105" max="15105" width="6.42578125" customWidth="1"/>
    <col min="15106" max="15106" width="13.7109375" customWidth="1"/>
    <col min="15107" max="15107" width="11.5703125" customWidth="1"/>
    <col min="15109" max="15109" width="7.140625" customWidth="1"/>
    <col min="15110" max="15110" width="13.7109375" customWidth="1"/>
    <col min="15111" max="15111" width="10" customWidth="1"/>
    <col min="15112" max="15112" width="13.5703125" customWidth="1"/>
    <col min="15361" max="15361" width="6.42578125" customWidth="1"/>
    <col min="15362" max="15362" width="13.7109375" customWidth="1"/>
    <col min="15363" max="15363" width="11.5703125" customWidth="1"/>
    <col min="15365" max="15365" width="7.140625" customWidth="1"/>
    <col min="15366" max="15366" width="13.7109375" customWidth="1"/>
    <col min="15367" max="15367" width="10" customWidth="1"/>
    <col min="15368" max="15368" width="13.5703125" customWidth="1"/>
    <col min="15617" max="15617" width="6.42578125" customWidth="1"/>
    <col min="15618" max="15618" width="13.7109375" customWidth="1"/>
    <col min="15619" max="15619" width="11.5703125" customWidth="1"/>
    <col min="15621" max="15621" width="7.140625" customWidth="1"/>
    <col min="15622" max="15622" width="13.7109375" customWidth="1"/>
    <col min="15623" max="15623" width="10" customWidth="1"/>
    <col min="15624" max="15624" width="13.5703125" customWidth="1"/>
    <col min="15873" max="15873" width="6.42578125" customWidth="1"/>
    <col min="15874" max="15874" width="13.7109375" customWidth="1"/>
    <col min="15875" max="15875" width="11.5703125" customWidth="1"/>
    <col min="15877" max="15877" width="7.140625" customWidth="1"/>
    <col min="15878" max="15878" width="13.7109375" customWidth="1"/>
    <col min="15879" max="15879" width="10" customWidth="1"/>
    <col min="15880" max="15880" width="13.5703125" customWidth="1"/>
    <col min="16129" max="16129" width="6.42578125" customWidth="1"/>
    <col min="16130" max="16130" width="13.7109375" customWidth="1"/>
    <col min="16131" max="16131" width="11.5703125" customWidth="1"/>
    <col min="16133" max="16133" width="7.140625" customWidth="1"/>
    <col min="16134" max="16134" width="13.7109375" customWidth="1"/>
    <col min="16135" max="16135" width="10" customWidth="1"/>
    <col min="16136" max="16136" width="13.5703125" customWidth="1"/>
  </cols>
  <sheetData>
    <row r="2" spans="1:9">
      <c r="A2" s="373" t="s">
        <v>289</v>
      </c>
      <c r="B2" s="373"/>
      <c r="C2" s="373"/>
      <c r="D2" s="373"/>
      <c r="E2" s="373"/>
      <c r="F2" s="373"/>
      <c r="G2" s="373"/>
      <c r="H2" s="373"/>
    </row>
    <row r="3" spans="1:9">
      <c r="A3" s="374" t="s">
        <v>245</v>
      </c>
      <c r="B3" s="374"/>
      <c r="C3" s="374"/>
      <c r="D3" s="374"/>
      <c r="E3" s="374"/>
      <c r="F3" s="374"/>
      <c r="G3" s="374"/>
      <c r="H3" s="374"/>
    </row>
    <row r="6" spans="1:9">
      <c r="A6" s="375" t="s">
        <v>305</v>
      </c>
      <c r="B6" s="375"/>
      <c r="C6" s="375"/>
      <c r="D6" s="375"/>
      <c r="E6" s="375"/>
      <c r="F6" s="375"/>
      <c r="G6" s="375"/>
      <c r="H6" s="375"/>
    </row>
    <row r="9" spans="1:9" ht="15.75" customHeight="1">
      <c r="A9" s="376" t="s">
        <v>290</v>
      </c>
      <c r="B9" s="376"/>
      <c r="C9" s="376"/>
      <c r="D9" s="376"/>
      <c r="E9" s="376"/>
      <c r="F9" s="376"/>
      <c r="G9" s="376"/>
      <c r="H9" s="376"/>
      <c r="I9"/>
    </row>
    <row r="10" spans="1:9">
      <c r="D10" s="230"/>
    </row>
    <row r="11" spans="1:9">
      <c r="C11" s="375" t="s">
        <v>306</v>
      </c>
      <c r="D11" s="375"/>
      <c r="E11" s="375"/>
      <c r="F11" s="375"/>
    </row>
    <row r="12" spans="1:9">
      <c r="B12" s="377" t="s">
        <v>307</v>
      </c>
      <c r="C12" s="377"/>
      <c r="D12" s="377"/>
      <c r="E12" s="377"/>
      <c r="F12" s="377"/>
      <c r="G12" s="377"/>
    </row>
    <row r="14" spans="1:9" ht="15" customHeight="1">
      <c r="A14" s="367" t="s">
        <v>291</v>
      </c>
      <c r="B14" s="367"/>
      <c r="C14" s="231" t="s">
        <v>308</v>
      </c>
      <c r="D14" s="232"/>
      <c r="E14" s="232"/>
      <c r="F14" s="232"/>
      <c r="G14" s="232"/>
      <c r="H14" s="232"/>
      <c r="I14"/>
    </row>
    <row r="15" spans="1:9">
      <c r="A15" s="378" t="s">
        <v>292</v>
      </c>
      <c r="B15" s="378"/>
      <c r="C15" s="378"/>
      <c r="D15" s="378"/>
      <c r="E15" s="378"/>
      <c r="F15" s="378"/>
      <c r="G15" s="378"/>
      <c r="H15" s="378"/>
    </row>
    <row r="16" spans="1:9" ht="28.5">
      <c r="A16" s="243" t="s">
        <v>293</v>
      </c>
      <c r="B16" s="243" t="s">
        <v>294</v>
      </c>
      <c r="C16" s="379" t="s">
        <v>295</v>
      </c>
      <c r="D16" s="380"/>
      <c r="E16" s="381"/>
      <c r="F16" s="243" t="s">
        <v>296</v>
      </c>
      <c r="G16" s="244" t="s">
        <v>297</v>
      </c>
      <c r="H16" s="244" t="s">
        <v>298</v>
      </c>
      <c r="I16"/>
    </row>
    <row r="17" spans="1:8">
      <c r="A17" s="234">
        <v>1</v>
      </c>
      <c r="B17" s="235" t="s">
        <v>237</v>
      </c>
      <c r="C17" s="370" t="s">
        <v>299</v>
      </c>
      <c r="D17" s="370"/>
      <c r="E17" s="370"/>
      <c r="F17" s="236" t="s">
        <v>9</v>
      </c>
      <c r="G17" s="237" t="s">
        <v>9</v>
      </c>
      <c r="H17" s="238">
        <v>90857.82</v>
      </c>
    </row>
    <row r="18" spans="1:8">
      <c r="A18" s="234"/>
      <c r="B18" s="235"/>
      <c r="C18" s="371" t="s">
        <v>301</v>
      </c>
      <c r="D18" s="371"/>
      <c r="E18" s="371"/>
      <c r="F18" s="239" t="s">
        <v>9</v>
      </c>
      <c r="G18" s="240" t="s">
        <v>9</v>
      </c>
      <c r="H18" s="241">
        <f>0+H17</f>
        <v>90857.82</v>
      </c>
    </row>
    <row r="19" spans="1:8">
      <c r="A19" s="234">
        <v>2</v>
      </c>
      <c r="B19" s="235" t="s">
        <v>232</v>
      </c>
      <c r="C19" s="370" t="s">
        <v>302</v>
      </c>
      <c r="D19" s="370"/>
      <c r="E19" s="370"/>
      <c r="F19" s="236" t="s">
        <v>9</v>
      </c>
      <c r="G19" s="237" t="s">
        <v>9</v>
      </c>
      <c r="H19" s="238">
        <v>3888.41</v>
      </c>
    </row>
    <row r="20" spans="1:8">
      <c r="A20" s="234">
        <v>3</v>
      </c>
      <c r="B20" s="235" t="s">
        <v>232</v>
      </c>
      <c r="C20" s="370" t="s">
        <v>299</v>
      </c>
      <c r="D20" s="370"/>
      <c r="E20" s="370"/>
      <c r="F20" s="236" t="s">
        <v>9</v>
      </c>
      <c r="G20" s="237" t="s">
        <v>9</v>
      </c>
      <c r="H20" s="238">
        <v>190631.86</v>
      </c>
    </row>
    <row r="21" spans="1:8">
      <c r="A21" s="234"/>
      <c r="B21" s="235"/>
      <c r="C21" s="371" t="s">
        <v>301</v>
      </c>
      <c r="D21" s="371"/>
      <c r="E21" s="371"/>
      <c r="F21" s="239" t="s">
        <v>9</v>
      </c>
      <c r="G21" s="240" t="s">
        <v>9</v>
      </c>
      <c r="H21" s="241">
        <f>0+H19+H20</f>
        <v>194520.27</v>
      </c>
    </row>
    <row r="22" spans="1:8">
      <c r="C22" s="372"/>
      <c r="D22" s="372"/>
      <c r="E22" s="372"/>
    </row>
    <row r="24" spans="1:8">
      <c r="A24" s="367" t="s">
        <v>230</v>
      </c>
      <c r="B24" s="367"/>
      <c r="C24" s="367"/>
      <c r="D24" s="367"/>
      <c r="E24" s="368" t="s">
        <v>231</v>
      </c>
      <c r="F24" s="368"/>
      <c r="G24" s="368"/>
      <c r="H24" s="368"/>
    </row>
    <row r="25" spans="1:8">
      <c r="E25" s="369" t="s">
        <v>304</v>
      </c>
      <c r="F25" s="369"/>
      <c r="G25" s="369"/>
      <c r="H25" s="369"/>
    </row>
    <row r="28" spans="1:8">
      <c r="A28" s="367" t="s">
        <v>226</v>
      </c>
      <c r="B28" s="367"/>
      <c r="C28" s="367"/>
      <c r="D28" s="367"/>
      <c r="E28" s="368" t="s">
        <v>227</v>
      </c>
      <c r="F28" s="368"/>
      <c r="G28" s="368"/>
      <c r="H28" s="368"/>
    </row>
    <row r="29" spans="1:8">
      <c r="E29" s="369" t="s">
        <v>304</v>
      </c>
      <c r="F29" s="369"/>
      <c r="G29" s="369"/>
      <c r="H29" s="369"/>
    </row>
  </sheetData>
  <mergeCells count="21">
    <mergeCell ref="C19:E19"/>
    <mergeCell ref="A2:H2"/>
    <mergeCell ref="A3:H3"/>
    <mergeCell ref="A6:H6"/>
    <mergeCell ref="A9:H9"/>
    <mergeCell ref="C11:F11"/>
    <mergeCell ref="B12:G12"/>
    <mergeCell ref="A14:B14"/>
    <mergeCell ref="A15:H15"/>
    <mergeCell ref="C16:E16"/>
    <mergeCell ref="C17:E17"/>
    <mergeCell ref="C18:E18"/>
    <mergeCell ref="A28:D28"/>
    <mergeCell ref="E28:H28"/>
    <mergeCell ref="E29:H29"/>
    <mergeCell ref="C20:E20"/>
    <mergeCell ref="C21:E21"/>
    <mergeCell ref="C22:E22"/>
    <mergeCell ref="A24:D24"/>
    <mergeCell ref="E24:H24"/>
    <mergeCell ref="E25:H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16</vt:i4>
      </vt:variant>
      <vt:variant>
        <vt:lpstr>Įvardytieji diapazonai</vt:lpstr>
      </vt:variant>
      <vt:variant>
        <vt:i4>33</vt:i4>
      </vt:variant>
    </vt:vector>
  </HeadingPairs>
  <TitlesOfParts>
    <vt:vector size="49" baseType="lpstr">
      <vt:lpstr>Forma 2 suvestinė</vt:lpstr>
      <vt:lpstr>Forma 2 SB suvestinė</vt:lpstr>
      <vt:lpstr>Forma 2 SB 1.1.1.33</vt:lpstr>
      <vt:lpstr>Forma 2 SB 1.1.3.19</vt:lpstr>
      <vt:lpstr>Forma 2 SB 1.4.4.28</vt:lpstr>
      <vt:lpstr>Forma 2 ML</vt:lpstr>
      <vt:lpstr>Forma 2 VBD (UK)</vt:lpstr>
      <vt:lpstr>Forma 2S</vt:lpstr>
      <vt:lpstr>Gautų FS pažyma pagal šaltinius</vt:lpstr>
      <vt:lpstr>Gautų FS pažyma</vt:lpstr>
      <vt:lpstr>Pažyma apie pajamas</vt:lpstr>
      <vt:lpstr>Forma S7</vt:lpstr>
      <vt:lpstr>9 priedas</vt:lpstr>
      <vt:lpstr>9 priedo pažyma</vt:lpstr>
      <vt:lpstr>Sukaptų FS pažyma </vt:lpstr>
      <vt:lpstr>Sukaptų FS pažyma pagal šaltini</vt:lpstr>
      <vt:lpstr>'Forma 2 suvestinė'!Print_Titles</vt:lpstr>
      <vt:lpstr>'Forma 2 suvestinė'!Z_05B54777_5D6F_4067_9B5E_F0A938B54982_.wvu.Cols</vt:lpstr>
      <vt:lpstr>'Forma 2 suvestinė'!Z_05B54777_5D6F_4067_9B5E_F0A938B54982_.wvu.PrintTitles</vt:lpstr>
      <vt:lpstr>'Forma 2 suvestinė'!Z_112AFAC2_77EA_44AA_BEEF_6812D11534CE_.wvu.Cols</vt:lpstr>
      <vt:lpstr>'Forma 2 suvestinė'!Z_112AFAC2_77EA_44AA_BEEF_6812D11534CE_.wvu.PrintTitles</vt:lpstr>
      <vt:lpstr>'Forma 2 suvestinė'!Z_2639E812_3F06_4E8B_B45B_2B63CC97A751_.wvu.Cols</vt:lpstr>
      <vt:lpstr>'Forma 2 suvestinė'!Z_2639E812_3F06_4E8B_B45B_2B63CC97A751_.wvu.PrintTitles</vt:lpstr>
      <vt:lpstr>'Forma 2 suvestinė'!Z_47D04100_FABF_4D8C_9C0A_1DEC9335BC02_.wvu.Cols</vt:lpstr>
      <vt:lpstr>'Forma 2 suvestinė'!Z_47D04100_FABF_4D8C_9C0A_1DEC9335BC02_.wvu.PrintTitles</vt:lpstr>
      <vt:lpstr>'Forma 2 suvestinė'!Z_4837D77B_C401_4018_A777_ED8FA242E629_.wvu.Cols</vt:lpstr>
      <vt:lpstr>'Forma 2 suvestinė'!Z_4837D77B_C401_4018_A777_ED8FA242E629_.wvu.PrintTitles</vt:lpstr>
      <vt:lpstr>'Forma 2 suvestinė'!Z_57A1E72B_DFC1_4C5D_ABA7_C1A26EB31789_.wvu.Cols</vt:lpstr>
      <vt:lpstr>'Forma 2 suvestinė'!Z_57A1E72B_DFC1_4C5D_ABA7_C1A26EB31789_.wvu.PrintTitles</vt:lpstr>
      <vt:lpstr>'Forma 2 suvestinė'!Z_5FCAC33A_47AA_47EB_BE57_8622821F3718_.wvu.Cols</vt:lpstr>
      <vt:lpstr>'Forma 2 suvestinė'!Z_5FCAC33A_47AA_47EB_BE57_8622821F3718_.wvu.PrintTitles</vt:lpstr>
      <vt:lpstr>'Forma 2 suvestinė'!Z_758123A7_07DC_4CFE_A1C3_A6CC304C1338_.wvu.Cols</vt:lpstr>
      <vt:lpstr>'Forma 2 suvestinė'!Z_758123A7_07DC_4CFE_A1C3_A6CC304C1338_.wvu.PrintTitles</vt:lpstr>
      <vt:lpstr>'Forma 2 suvestinė'!Z_75BFD04C_8D34_49C9_A422_0335B0ABD698_.wvu.Cols</vt:lpstr>
      <vt:lpstr>'Forma 2 suvestinė'!Z_75BFD04C_8D34_49C9_A422_0335B0ABD698_.wvu.PrintTitles</vt:lpstr>
      <vt:lpstr>'Forma 2 suvestinė'!Z_7A632666_DBD4_4CFF_BD05_66382BD6FB9E_.wvu.Cols</vt:lpstr>
      <vt:lpstr>'Forma 2 suvestinė'!Z_7A632666_DBD4_4CFF_BD05_66382BD6FB9E_.wvu.PrintTitles</vt:lpstr>
      <vt:lpstr>'Forma 2 suvestinė'!Z_9B727EDB_49B4_42DC_BF97_3A35178E0BFD_.wvu.Cols</vt:lpstr>
      <vt:lpstr>'Forma 2 suvestinė'!Z_9B727EDB_49B4_42DC_BF97_3A35178E0BFD_.wvu.PrintTitles</vt:lpstr>
      <vt:lpstr>'Forma 2 suvestinė'!Z_A64B7B98_B658_4E89_BA3D_F49D1265D61E_.wvu.Cols</vt:lpstr>
      <vt:lpstr>'Forma 2 suvestinė'!Z_A64B7B98_B658_4E89_BA3D_F49D1265D61E_.wvu.PrintTitles</vt:lpstr>
      <vt:lpstr>'Forma 2 suvestinė'!Z_B9470AF3_226B_4213_A7B5_37AA221FCC86_.wvu.Cols</vt:lpstr>
      <vt:lpstr>'Forma 2 suvestinė'!Z_B9470AF3_226B_4213_A7B5_37AA221FCC86_.wvu.PrintTitles</vt:lpstr>
      <vt:lpstr>'Forma 2 suvestinė'!Z_D669FC1B_AE0B_4417_8D6F_8460D68D5677_.wvu.Cols</vt:lpstr>
      <vt:lpstr>'Forma 2 suvestinė'!Z_D669FC1B_AE0B_4417_8D6F_8460D68D5677_.wvu.PrintTitles</vt:lpstr>
      <vt:lpstr>'Forma 2 suvestinė'!Z_DF4717B8_E960_4300_AF40_4AC5F93B40E3_.wvu.Cols</vt:lpstr>
      <vt:lpstr>'Forma 2 suvestinė'!Z_DF4717B8_E960_4300_AF40_4AC5F93B40E3_.wvu.PrintTitles</vt:lpstr>
      <vt:lpstr>'Forma 2 suvestinė'!Z_F677807F_46FD_43C6_BB8F_08ECC7636E03_.wvu.Cols</vt:lpstr>
      <vt:lpstr>'Forma 2 suvestinė'!Z_F677807F_46FD_43C6_BB8F_08ECC7636E03_.wvu.PrintTitles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Jolanta Puodžiūnienė</dc:creator>
  <cp:keywords/>
  <dc:description/>
  <cp:lastModifiedBy>user</cp:lastModifiedBy>
  <cp:lastPrinted>2024-04-08T11:19:10Z</cp:lastPrinted>
  <dcterms:created xsi:type="dcterms:W3CDTF">2024-03-04T09:28:51Z</dcterms:created>
  <dcterms:modified xsi:type="dcterms:W3CDTF">2024-04-26T06:29:48Z</dcterms:modified>
  <cp:category/>
</cp:coreProperties>
</file>