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2022501-48D6-42DF-AB48-55C6AA8A808B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Finansinės būklės ataskaita" sheetId="10" r:id="rId1"/>
    <sheet name="Veiklos rezultatų ataskaita" sheetId="12" r:id="rId2"/>
    <sheet name="Finansavimo sumos 4 priedas" sheetId="8" r:id="rId3"/>
  </sheets>
  <definedNames>
    <definedName name="_xlnm.Print_Area" localSheetId="2">'Finansavimo sumos 4 priedas'!$A$1:$O$34</definedName>
    <definedName name="_xlnm.Print_Titles" localSheetId="2">'Finansavimo sumos 4 priedas'!$15:$17</definedName>
    <definedName name="_xlnm.Print_Titles" localSheetId="0">'Finansinės būklės ataskaita'!$18:$18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8" l="1"/>
  <c r="N24" i="8"/>
  <c r="M23" i="8"/>
  <c r="L23" i="8"/>
  <c r="K23" i="8"/>
  <c r="J23" i="8"/>
  <c r="I23" i="8"/>
  <c r="H23" i="8"/>
  <c r="G23" i="8"/>
  <c r="F23" i="8"/>
  <c r="E23" i="8"/>
  <c r="D23" i="8"/>
  <c r="N22" i="8"/>
  <c r="N21" i="8"/>
  <c r="M20" i="8"/>
  <c r="L20" i="8"/>
  <c r="K20" i="8"/>
  <c r="J20" i="8"/>
  <c r="I20" i="8"/>
  <c r="H20" i="8"/>
  <c r="G20" i="8"/>
  <c r="F20" i="8"/>
  <c r="E20" i="8"/>
  <c r="D20" i="8"/>
  <c r="N19" i="8"/>
  <c r="N18" i="8"/>
  <c r="M17" i="8"/>
  <c r="L17" i="8"/>
  <c r="K17" i="8"/>
  <c r="J17" i="8"/>
  <c r="I17" i="8"/>
  <c r="H17" i="8"/>
  <c r="G17" i="8"/>
  <c r="F17" i="8"/>
  <c r="E17" i="8"/>
  <c r="D17" i="8"/>
  <c r="N16" i="8"/>
  <c r="N15" i="8"/>
  <c r="M14" i="8"/>
  <c r="L14" i="8"/>
  <c r="K14" i="8"/>
  <c r="J14" i="8"/>
  <c r="I14" i="8"/>
  <c r="I26" i="8" s="1"/>
  <c r="H14" i="8"/>
  <c r="H26" i="8" s="1"/>
  <c r="G14" i="8"/>
  <c r="G26" i="8" s="1"/>
  <c r="F14" i="8"/>
  <c r="E14" i="8"/>
  <c r="D14" i="8"/>
  <c r="E26" i="8" l="1"/>
  <c r="L26" i="8"/>
  <c r="K26" i="8"/>
  <c r="M26" i="8"/>
  <c r="N17" i="8"/>
  <c r="F26" i="8"/>
  <c r="N14" i="8"/>
  <c r="N20" i="8"/>
  <c r="N23" i="8"/>
  <c r="D26" i="8"/>
  <c r="J26" i="8"/>
  <c r="J47" i="12"/>
  <c r="I47" i="12"/>
  <c r="J31" i="12"/>
  <c r="I31" i="12"/>
  <c r="J28" i="12"/>
  <c r="J21" i="12" s="1"/>
  <c r="J46" i="12" s="1"/>
  <c r="I28" i="12"/>
  <c r="I21" i="12" s="1"/>
  <c r="I46" i="12" s="1"/>
  <c r="J22" i="12"/>
  <c r="I22" i="12"/>
  <c r="H90" i="10"/>
  <c r="G90" i="10"/>
  <c r="H86" i="10"/>
  <c r="G86" i="10"/>
  <c r="G84" i="10" s="1"/>
  <c r="H84" i="10"/>
  <c r="H75" i="10"/>
  <c r="H69" i="10" s="1"/>
  <c r="H64" i="10" s="1"/>
  <c r="H94" i="10" s="1"/>
  <c r="G75" i="10"/>
  <c r="G69" i="10"/>
  <c r="H65" i="10"/>
  <c r="G65" i="10"/>
  <c r="G64" i="10" s="1"/>
  <c r="G94" i="10" s="1"/>
  <c r="H59" i="10"/>
  <c r="G59" i="10"/>
  <c r="H49" i="10"/>
  <c r="G49" i="10"/>
  <c r="H42" i="10"/>
  <c r="G42" i="10"/>
  <c r="H41" i="10"/>
  <c r="G41" i="10"/>
  <c r="H27" i="10"/>
  <c r="H20" i="10" s="1"/>
  <c r="H58" i="10" s="1"/>
  <c r="G27" i="10"/>
  <c r="H21" i="10"/>
  <c r="G21" i="10"/>
  <c r="G20" i="10" s="1"/>
  <c r="G58" i="10" s="1"/>
  <c r="I54" i="12" l="1"/>
  <c r="I56" i="12" s="1"/>
  <c r="J54" i="12"/>
  <c r="J56" i="12" s="1"/>
  <c r="N2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G38" authorId="0" shapeId="0" xr:uid="{286EE21F-7249-474C-9F33-F7564B135C6C}">
      <text>
        <r>
          <rPr>
            <sz val="9"/>
            <color indexed="8"/>
            <rFont val="Tahoma"/>
            <charset val="186"/>
          </rPr>
          <t>#02_1_G39#</t>
        </r>
      </text>
    </comment>
    <comment ref="G68" authorId="0" shapeId="0" xr:uid="{45409929-19A9-4808-886E-5201CF446BD4}">
      <text>
        <r>
          <rPr>
            <sz val="9"/>
            <color indexed="8"/>
            <rFont val="Tahoma"/>
            <charset val="186"/>
          </rPr>
          <t>#02_1_G68#</t>
        </r>
      </text>
    </comment>
    <comment ref="G74" authorId="0" shapeId="0" xr:uid="{97431602-6436-4539-A5F2-846282CB8133}">
      <text>
        <r>
          <rPr>
            <sz val="9"/>
            <color indexed="8"/>
            <rFont val="Tahoma"/>
            <charset val="186"/>
          </rPr>
          <t>#02_1_G74#</t>
        </r>
      </text>
    </comment>
    <comment ref="G76" authorId="0" shapeId="0" xr:uid="{4B6F4E55-79CA-40A2-9606-C69289C1CD67}">
      <text>
        <r>
          <rPr>
            <sz val="9"/>
            <color indexed="8"/>
            <rFont val="Tahoma"/>
            <charset val="186"/>
          </rPr>
          <t>#02_1_G76#</t>
        </r>
      </text>
    </comment>
    <comment ref="G77" authorId="0" shapeId="0" xr:uid="{5B08A5F2-119B-4618-8F5C-7701ED88BCAE}">
      <text>
        <r>
          <rPr>
            <sz val="9"/>
            <color indexed="8"/>
            <rFont val="Tahoma"/>
            <charset val="186"/>
          </rPr>
          <t>#02_1_G77#</t>
        </r>
      </text>
    </comment>
    <comment ref="G78" authorId="0" shapeId="0" xr:uid="{4971A955-C59B-4221-9BC3-40F7127A1D56}">
      <text>
        <r>
          <rPr>
            <sz val="9"/>
            <color indexed="8"/>
            <rFont val="Tahoma"/>
            <charset val="186"/>
          </rPr>
          <t>#02_1_G78#</t>
        </r>
      </text>
    </comment>
    <comment ref="G81" authorId="0" shapeId="0" xr:uid="{20D5F8A6-B85D-4E01-AEEE-592DA251373B}">
      <text>
        <r>
          <rPr>
            <sz val="9"/>
            <color indexed="8"/>
            <rFont val="Tahoma"/>
            <charset val="186"/>
          </rPr>
          <t>#02_1_G81#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I23" authorId="0" shapeId="0" xr:uid="{1519FBA5-4723-45F4-9391-7DAA1B7EAEF3}">
      <text>
        <r>
          <rPr>
            <sz val="9"/>
            <color indexed="8"/>
            <rFont val="Tahoma"/>
          </rPr>
          <t xml:space="preserve">#03_2_I23#
</t>
        </r>
      </text>
    </comment>
    <comment ref="I24" authorId="0" shapeId="0" xr:uid="{99E22210-0FE7-48F4-B331-E26CE730EFCE}">
      <text>
        <r>
          <rPr>
            <sz val="9"/>
            <color indexed="8"/>
            <rFont val="Tahoma"/>
          </rPr>
          <t xml:space="preserve">#03_2_I24#
</t>
        </r>
      </text>
    </comment>
    <comment ref="I25" authorId="0" shapeId="0" xr:uid="{4247574C-5B95-4E03-B53E-B07B5ACFCB48}">
      <text>
        <r>
          <rPr>
            <sz val="9"/>
            <color indexed="8"/>
            <rFont val="Tahoma"/>
          </rPr>
          <t>#03_2_I25#</t>
        </r>
      </text>
    </comment>
    <comment ref="I26" authorId="0" shapeId="0" xr:uid="{739B5933-0133-47A7-8F7C-E6C552855FB4}">
      <text>
        <r>
          <rPr>
            <sz val="9"/>
            <color indexed="8"/>
            <rFont val="Tahoma"/>
          </rPr>
          <t>#03_2_I26#</t>
        </r>
      </text>
    </comment>
    <comment ref="I32" authorId="0" shapeId="0" xr:uid="{5F4D4336-0E45-4739-A3E7-D8D66D77DEDC}">
      <text>
        <r>
          <rPr>
            <sz val="9"/>
            <color indexed="8"/>
            <rFont val="Tahoma"/>
          </rPr>
          <t>#03_2_I32#</t>
        </r>
      </text>
    </comment>
    <comment ref="I33" authorId="0" shapeId="0" xr:uid="{6895BABE-2D66-49A8-B7E7-ACD74B0F625E}">
      <text>
        <r>
          <rPr>
            <sz val="9"/>
            <color indexed="8"/>
            <rFont val="Tahoma"/>
          </rPr>
          <t>#03_2_I33#</t>
        </r>
      </text>
    </comment>
    <comment ref="I34" authorId="0" shapeId="0" xr:uid="{F2895C42-BAA0-444D-938F-6426604CDC22}">
      <text>
        <r>
          <rPr>
            <sz val="9"/>
            <color indexed="8"/>
            <rFont val="Tahoma"/>
          </rPr>
          <t>#03_2_I34#</t>
        </r>
      </text>
    </comment>
    <comment ref="I35" authorId="0" shapeId="0" xr:uid="{02880283-737B-46EB-9888-D7D33E8FC9B8}">
      <text>
        <r>
          <rPr>
            <sz val="9"/>
            <color indexed="8"/>
            <rFont val="Tahoma"/>
          </rPr>
          <t>#03_2_I35#</t>
        </r>
      </text>
    </comment>
    <comment ref="I36" authorId="0" shapeId="0" xr:uid="{46D4123C-7C84-42DA-A071-74159D154CF5}">
      <text>
        <r>
          <rPr>
            <sz val="9"/>
            <color indexed="8"/>
            <rFont val="Tahoma"/>
          </rPr>
          <t>#03_2_I36#</t>
        </r>
      </text>
    </comment>
    <comment ref="I37" authorId="0" shapeId="0" xr:uid="{58500ACC-8E4D-4555-8501-C53F160F0C76}">
      <text>
        <r>
          <rPr>
            <sz val="9"/>
            <color indexed="8"/>
            <rFont val="Tahoma"/>
          </rPr>
          <t>#03_2_I37#</t>
        </r>
      </text>
    </comment>
    <comment ref="I38" authorId="0" shapeId="0" xr:uid="{E26E14A0-10BD-48BC-8360-90550E2CF1C5}">
      <text>
        <r>
          <rPr>
            <sz val="9"/>
            <color indexed="8"/>
            <rFont val="Tahoma"/>
          </rPr>
          <t>#03_2_I38#</t>
        </r>
      </text>
    </comment>
    <comment ref="I39" authorId="0" shapeId="0" xr:uid="{A1F38DBE-9F47-4A77-8C73-96CE3CB263A7}">
      <text>
        <r>
          <rPr>
            <sz val="9"/>
            <color indexed="8"/>
            <rFont val="Tahoma"/>
          </rPr>
          <t>#03_2_I39#</t>
        </r>
      </text>
    </comment>
    <comment ref="I40" authorId="0" shapeId="0" xr:uid="{A40AD984-3565-4D49-98B5-F6095F7D323B}">
      <text>
        <r>
          <rPr>
            <sz val="9"/>
            <color indexed="8"/>
            <rFont val="Tahoma"/>
          </rPr>
          <t>#03_2_I40#</t>
        </r>
      </text>
    </comment>
    <comment ref="I41" authorId="0" shapeId="0" xr:uid="{941924BF-746E-4D12-BCE4-4B2A5F56D456}">
      <text>
        <r>
          <rPr>
            <sz val="9"/>
            <color indexed="8"/>
            <rFont val="Tahoma"/>
          </rPr>
          <t>#03_2_I41#</t>
        </r>
      </text>
    </comment>
    <comment ref="I42" authorId="0" shapeId="0" xr:uid="{A0B7DB38-8CF9-46AE-99F2-082B9D2B65A3}">
      <text>
        <r>
          <rPr>
            <sz val="9"/>
            <color indexed="8"/>
            <rFont val="Tahoma"/>
          </rPr>
          <t>#03_2_I42#</t>
        </r>
      </text>
    </comment>
    <comment ref="I43" authorId="0" shapeId="0" xr:uid="{F73B17C7-8F1E-416C-B8E4-945691B9DBC5}">
      <text>
        <r>
          <rPr>
            <sz val="9"/>
            <color indexed="8"/>
            <rFont val="Tahoma"/>
          </rPr>
          <t>#03_2_I43#</t>
        </r>
      </text>
    </comment>
    <comment ref="I44" authorId="0" shapeId="0" xr:uid="{2B5E10E7-D75E-4EBF-9D10-46FFA3A06CD3}">
      <text>
        <r>
          <rPr>
            <sz val="9"/>
            <color indexed="8"/>
            <rFont val="Tahoma"/>
          </rPr>
          <t>#03_2_I44#</t>
        </r>
      </text>
    </comment>
    <comment ref="I45" authorId="0" shapeId="0" xr:uid="{AFA6BD4C-B7A5-45AB-8D41-741A0B55F7D7}">
      <text>
        <r>
          <rPr>
            <sz val="9"/>
            <color indexed="8"/>
            <rFont val="Tahoma"/>
          </rPr>
          <t>#03_2_I45#</t>
        </r>
      </text>
    </comment>
    <comment ref="I53" authorId="0" shapeId="0" xr:uid="{2BEAFCE0-C2DE-4F1C-B98C-C484E8C52734}">
      <text>
        <r>
          <rPr>
            <sz val="9"/>
            <color indexed="8"/>
            <rFont val="Tahoma"/>
          </rPr>
          <t>#03_2_I53#</t>
        </r>
      </text>
    </comment>
    <comment ref="I55" authorId="0" shapeId="0" xr:uid="{883332E5-5E80-415F-A375-69ADDEA83B9F}">
      <text>
        <r>
          <rPr>
            <sz val="9"/>
            <color indexed="8"/>
            <rFont val="Tahoma"/>
          </rPr>
          <t>#03_2_I55#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Zita</author>
  </authors>
  <commentList>
    <comment ref="D15" authorId="0" shapeId="0" xr:uid="{B7A1584B-C8A0-49E4-83D4-AA8A07D57BB8}">
      <text>
        <r>
          <rPr>
            <b/>
            <sz val="9"/>
            <color indexed="8"/>
            <rFont val="Tahoma"/>
            <family val="2"/>
            <charset val="186"/>
          </rPr>
          <t>#20_4_D14#</t>
        </r>
      </text>
    </comment>
    <comment ref="E15" authorId="0" shapeId="0" xr:uid="{97480984-4C5C-40D6-81D4-8158D94FC814}">
      <text>
        <r>
          <rPr>
            <b/>
            <sz val="9"/>
            <color indexed="8"/>
            <rFont val="Tahoma"/>
            <family val="2"/>
            <charset val="186"/>
          </rPr>
          <t>#20_4_E14#</t>
        </r>
      </text>
    </comment>
    <comment ref="F15" authorId="0" shapeId="0" xr:uid="{30C0398A-8E68-4C26-A45E-121DFCD6B7DE}">
      <text>
        <r>
          <rPr>
            <b/>
            <sz val="9"/>
            <color indexed="8"/>
            <rFont val="Tahoma"/>
            <family val="2"/>
            <charset val="186"/>
          </rPr>
          <t>#20_4_F14#</t>
        </r>
      </text>
    </comment>
    <comment ref="G15" authorId="0" shapeId="0" xr:uid="{2A14E1D3-BA02-46F5-88AC-B82B024D794A}">
      <text>
        <r>
          <rPr>
            <b/>
            <sz val="9"/>
            <color indexed="8"/>
            <rFont val="Tahoma"/>
            <family val="2"/>
            <charset val="186"/>
          </rPr>
          <t>#20_4_G14#</t>
        </r>
      </text>
    </comment>
    <comment ref="H15" authorId="0" shapeId="0" xr:uid="{71094EDB-1F3F-422B-AB82-CAEF62FC4AE5}">
      <text>
        <r>
          <rPr>
            <b/>
            <sz val="9"/>
            <color indexed="8"/>
            <rFont val="Tahoma"/>
            <family val="2"/>
            <charset val="186"/>
          </rPr>
          <t>#20_4_H14#</t>
        </r>
      </text>
    </comment>
    <comment ref="I15" authorId="0" shapeId="0" xr:uid="{40536F42-68F5-4A14-9BF2-BDB394258D20}">
      <text>
        <r>
          <rPr>
            <b/>
            <sz val="9"/>
            <color indexed="8"/>
            <rFont val="Tahoma"/>
            <family val="2"/>
            <charset val="186"/>
          </rPr>
          <t>#20_4_I14#</t>
        </r>
      </text>
    </comment>
    <comment ref="J15" authorId="0" shapeId="0" xr:uid="{309CEF19-55BE-4364-9AF7-C3E26A888CCC}">
      <text>
        <r>
          <rPr>
            <b/>
            <sz val="9"/>
            <color indexed="8"/>
            <rFont val="Tahoma"/>
            <family val="2"/>
            <charset val="186"/>
          </rPr>
          <t>#20_4_J14#</t>
        </r>
      </text>
    </comment>
    <comment ref="K15" authorId="0" shapeId="0" xr:uid="{461E93AE-B288-4994-B7C4-3C0EBAF5D9EC}">
      <text>
        <r>
          <rPr>
            <b/>
            <sz val="9"/>
            <color indexed="8"/>
            <rFont val="Tahoma"/>
            <family val="2"/>
            <charset val="186"/>
          </rPr>
          <t>#20_4_K14#</t>
        </r>
      </text>
    </comment>
    <comment ref="L15" authorId="0" shapeId="0" xr:uid="{F47B7360-9D75-466B-A9FF-7066ACE39C40}">
      <text>
        <r>
          <rPr>
            <b/>
            <sz val="9"/>
            <color indexed="8"/>
            <rFont val="Tahoma"/>
            <family val="2"/>
            <charset val="186"/>
          </rPr>
          <t>#20_4_L14#</t>
        </r>
      </text>
    </comment>
    <comment ref="M15" authorId="0" shapeId="0" xr:uid="{5D6DB8AB-9625-4729-B5D4-E372BD26BA90}">
      <text>
        <r>
          <rPr>
            <b/>
            <sz val="9"/>
            <color indexed="8"/>
            <rFont val="Tahoma"/>
            <family val="2"/>
            <charset val="186"/>
          </rPr>
          <t>#20_4_M14#</t>
        </r>
      </text>
    </comment>
    <comment ref="D16" authorId="0" shapeId="0" xr:uid="{39D64373-4822-416D-8316-D42ADE6AB647}">
      <text>
        <r>
          <rPr>
            <b/>
            <sz val="9"/>
            <color indexed="8"/>
            <rFont val="Tahoma"/>
            <family val="2"/>
            <charset val="186"/>
          </rPr>
          <t>#20_4_D15#</t>
        </r>
      </text>
    </comment>
    <comment ref="E16" authorId="0" shapeId="0" xr:uid="{21A7FC81-4231-4038-AB8C-F19FA2BB4160}">
      <text>
        <r>
          <rPr>
            <b/>
            <sz val="9"/>
            <color indexed="8"/>
            <rFont val="Tahoma"/>
            <family val="2"/>
            <charset val="186"/>
          </rPr>
          <t>#20_4_E15#</t>
        </r>
      </text>
    </comment>
    <comment ref="F16" authorId="0" shapeId="0" xr:uid="{615B65F0-32D1-4C72-9CEA-025BEF15B253}">
      <text>
        <r>
          <rPr>
            <b/>
            <sz val="9"/>
            <color indexed="8"/>
            <rFont val="Tahoma"/>
            <family val="2"/>
            <charset val="186"/>
          </rPr>
          <t>#20_4_F15#</t>
        </r>
      </text>
    </comment>
    <comment ref="G16" authorId="0" shapeId="0" xr:uid="{29A86D1D-602D-4E61-99F9-8156BFF26D41}">
      <text>
        <r>
          <rPr>
            <b/>
            <sz val="9"/>
            <color indexed="8"/>
            <rFont val="Tahoma"/>
            <family val="2"/>
            <charset val="186"/>
          </rPr>
          <t>#20_4_G15#</t>
        </r>
      </text>
    </comment>
    <comment ref="H16" authorId="0" shapeId="0" xr:uid="{02CA34BB-AC88-4A84-8A0A-9924B79F3C92}">
      <text>
        <r>
          <rPr>
            <b/>
            <sz val="9"/>
            <color indexed="8"/>
            <rFont val="Tahoma"/>
            <family val="2"/>
            <charset val="186"/>
          </rPr>
          <t>#20_4_H15#</t>
        </r>
      </text>
    </comment>
    <comment ref="I16" authorId="0" shapeId="0" xr:uid="{47968DE4-01FE-42D9-B1B3-371ECAD61B79}">
      <text>
        <r>
          <rPr>
            <b/>
            <sz val="9"/>
            <color indexed="8"/>
            <rFont val="Tahoma"/>
            <family val="2"/>
            <charset val="186"/>
          </rPr>
          <t>#20_4_I15#</t>
        </r>
      </text>
    </comment>
    <comment ref="J16" authorId="0" shapeId="0" xr:uid="{D2D2CC10-6180-4879-A925-AD52EC02286A}">
      <text>
        <r>
          <rPr>
            <b/>
            <sz val="9"/>
            <color indexed="8"/>
            <rFont val="Tahoma"/>
            <family val="2"/>
            <charset val="186"/>
          </rPr>
          <t>#20_4_J15#</t>
        </r>
      </text>
    </comment>
    <comment ref="K16" authorId="0" shapeId="0" xr:uid="{54FB45DE-E8CD-44CD-AEB9-BBA3E163DF50}">
      <text>
        <r>
          <rPr>
            <b/>
            <sz val="9"/>
            <color indexed="8"/>
            <rFont val="Tahoma"/>
            <family val="2"/>
            <charset val="186"/>
          </rPr>
          <t>#20_4_K15#</t>
        </r>
      </text>
    </comment>
    <comment ref="L16" authorId="0" shapeId="0" xr:uid="{ADD97438-589F-4C29-8293-77A0E9B82E2A}">
      <text>
        <r>
          <rPr>
            <b/>
            <sz val="9"/>
            <color indexed="8"/>
            <rFont val="Tahoma"/>
            <family val="2"/>
            <charset val="186"/>
          </rPr>
          <t>#20_4_L15#</t>
        </r>
      </text>
    </comment>
    <comment ref="M16" authorId="0" shapeId="0" xr:uid="{ED0E3C8D-D2E2-4D63-8B1C-51B8540301AA}">
      <text>
        <r>
          <rPr>
            <b/>
            <sz val="9"/>
            <color indexed="8"/>
            <rFont val="Tahoma"/>
            <family val="2"/>
            <charset val="186"/>
          </rPr>
          <t>#20_4_M15#</t>
        </r>
      </text>
    </comment>
    <comment ref="D18" authorId="0" shapeId="0" xr:uid="{280FAC6B-1914-46F7-B178-BF8695DA55A5}">
      <text>
        <r>
          <rPr>
            <b/>
            <sz val="9"/>
            <color indexed="8"/>
            <rFont val="Tahoma"/>
            <family val="2"/>
            <charset val="186"/>
          </rPr>
          <t>#20_4_D17#</t>
        </r>
      </text>
    </comment>
    <comment ref="E18" authorId="0" shapeId="0" xr:uid="{578CA4DE-E92F-4D4F-9B0E-8FB4C85288FA}">
      <text>
        <r>
          <rPr>
            <b/>
            <sz val="9"/>
            <color indexed="8"/>
            <rFont val="Tahoma"/>
            <family val="2"/>
            <charset val="186"/>
          </rPr>
          <t>#20_4_E17#</t>
        </r>
      </text>
    </comment>
    <comment ref="F18" authorId="0" shapeId="0" xr:uid="{BD4C96D3-D361-43AD-8253-3A28E6474CBC}">
      <text>
        <r>
          <rPr>
            <b/>
            <sz val="9"/>
            <color indexed="8"/>
            <rFont val="Tahoma"/>
            <family val="2"/>
            <charset val="186"/>
          </rPr>
          <t>#20_4_F17#</t>
        </r>
      </text>
    </comment>
    <comment ref="G18" authorId="0" shapeId="0" xr:uid="{E9AEA635-DA79-4EC2-A8F8-D9A44830F49D}">
      <text>
        <r>
          <rPr>
            <b/>
            <sz val="9"/>
            <color indexed="8"/>
            <rFont val="Tahoma"/>
            <family val="2"/>
            <charset val="186"/>
          </rPr>
          <t>#20_4_G17#</t>
        </r>
      </text>
    </comment>
    <comment ref="H18" authorId="0" shapeId="0" xr:uid="{D9835F39-974E-41A0-A89A-0FA069B25AEA}">
      <text>
        <r>
          <rPr>
            <b/>
            <sz val="9"/>
            <color indexed="8"/>
            <rFont val="Tahoma"/>
            <family val="2"/>
            <charset val="186"/>
          </rPr>
          <t>#20_4_H17#</t>
        </r>
      </text>
    </comment>
    <comment ref="I18" authorId="0" shapeId="0" xr:uid="{6B2EEBF6-AFB7-4C91-BCDA-A05CB59D4F26}">
      <text>
        <r>
          <rPr>
            <b/>
            <sz val="9"/>
            <color indexed="8"/>
            <rFont val="Tahoma"/>
            <family val="2"/>
            <charset val="186"/>
          </rPr>
          <t>#20_4_I17#</t>
        </r>
      </text>
    </comment>
    <comment ref="J18" authorId="0" shapeId="0" xr:uid="{06EF6549-EA97-4F48-9432-0504B6479BB6}">
      <text>
        <r>
          <rPr>
            <b/>
            <sz val="9"/>
            <color indexed="8"/>
            <rFont val="Tahoma"/>
            <family val="2"/>
            <charset val="186"/>
          </rPr>
          <t>#20_4_J17#</t>
        </r>
      </text>
    </comment>
    <comment ref="K18" authorId="0" shapeId="0" xr:uid="{4A6CA76F-8E94-4688-82EB-A9154B69D6CB}">
      <text>
        <r>
          <rPr>
            <b/>
            <sz val="9"/>
            <color indexed="8"/>
            <rFont val="Tahoma"/>
            <family val="2"/>
            <charset val="186"/>
          </rPr>
          <t>#20_4_K17#</t>
        </r>
      </text>
    </comment>
    <comment ref="L18" authorId="0" shapeId="0" xr:uid="{1536E6AD-E855-476C-A128-A6B85C75323E}">
      <text>
        <r>
          <rPr>
            <b/>
            <sz val="9"/>
            <color indexed="8"/>
            <rFont val="Tahoma"/>
            <family val="2"/>
            <charset val="186"/>
          </rPr>
          <t>#20_4_L17#</t>
        </r>
      </text>
    </comment>
    <comment ref="M18" authorId="0" shapeId="0" xr:uid="{CA312F20-0E65-4035-A614-4962A88E13E3}">
      <text>
        <r>
          <rPr>
            <b/>
            <sz val="9"/>
            <color indexed="8"/>
            <rFont val="Tahoma"/>
            <family val="2"/>
            <charset val="186"/>
          </rPr>
          <t>#20_4_M17#</t>
        </r>
      </text>
    </comment>
    <comment ref="D19" authorId="0" shapeId="0" xr:uid="{7E334BE6-DB03-4E03-AD60-DD4F53310DD3}">
      <text>
        <r>
          <rPr>
            <b/>
            <sz val="9"/>
            <color indexed="8"/>
            <rFont val="Tahoma"/>
            <family val="2"/>
            <charset val="186"/>
          </rPr>
          <t>#20_4_D18#</t>
        </r>
      </text>
    </comment>
    <comment ref="E19" authorId="0" shapeId="0" xr:uid="{3A9BBC55-6E1E-49F9-AF73-2EEBE2B9A566}">
      <text>
        <r>
          <rPr>
            <b/>
            <sz val="9"/>
            <color indexed="8"/>
            <rFont val="Tahoma"/>
            <family val="2"/>
            <charset val="186"/>
          </rPr>
          <t>#20_4_E18#</t>
        </r>
      </text>
    </comment>
    <comment ref="F19" authorId="0" shapeId="0" xr:uid="{83545800-F61C-41C1-B428-559053122015}">
      <text>
        <r>
          <rPr>
            <b/>
            <sz val="9"/>
            <color indexed="8"/>
            <rFont val="Tahoma"/>
            <family val="2"/>
            <charset val="186"/>
          </rPr>
          <t>#20_4_F18#</t>
        </r>
      </text>
    </comment>
    <comment ref="G19" authorId="0" shapeId="0" xr:uid="{7E63BCBF-04F1-4D47-9C37-B38DEAE68160}">
      <text>
        <r>
          <rPr>
            <b/>
            <sz val="9"/>
            <color indexed="8"/>
            <rFont val="Tahoma"/>
            <family val="2"/>
            <charset val="186"/>
          </rPr>
          <t>#20_4_G18#</t>
        </r>
      </text>
    </comment>
    <comment ref="H19" authorId="0" shapeId="0" xr:uid="{DFE36404-8216-4CD2-B812-588F2C5823A8}">
      <text>
        <r>
          <rPr>
            <b/>
            <sz val="9"/>
            <color indexed="8"/>
            <rFont val="Tahoma"/>
            <family val="2"/>
            <charset val="186"/>
          </rPr>
          <t>#20_4_H18#</t>
        </r>
      </text>
    </comment>
    <comment ref="I19" authorId="0" shapeId="0" xr:uid="{297E7549-6CDD-4178-AC1D-59773795AACD}">
      <text>
        <r>
          <rPr>
            <b/>
            <sz val="9"/>
            <color indexed="8"/>
            <rFont val="Tahoma"/>
            <family val="2"/>
            <charset val="186"/>
          </rPr>
          <t>#20_4_I18#</t>
        </r>
      </text>
    </comment>
    <comment ref="J19" authorId="0" shapeId="0" xr:uid="{7E05273B-B8A0-44E8-8F53-AD4C80C30127}">
      <text>
        <r>
          <rPr>
            <b/>
            <sz val="9"/>
            <color indexed="8"/>
            <rFont val="Tahoma"/>
            <family val="2"/>
            <charset val="186"/>
          </rPr>
          <t>#20_4_J18#</t>
        </r>
      </text>
    </comment>
    <comment ref="K19" authorId="0" shapeId="0" xr:uid="{DAC28318-8362-4961-A4E2-9642247BD847}">
      <text>
        <r>
          <rPr>
            <b/>
            <sz val="9"/>
            <color indexed="8"/>
            <rFont val="Tahoma"/>
            <family val="2"/>
            <charset val="186"/>
          </rPr>
          <t>#20_4_K18#</t>
        </r>
      </text>
    </comment>
    <comment ref="L19" authorId="0" shapeId="0" xr:uid="{EB8A7350-82D7-425A-9DF1-5BE2896B4C5D}">
      <text>
        <r>
          <rPr>
            <b/>
            <sz val="9"/>
            <color indexed="8"/>
            <rFont val="Tahoma"/>
            <family val="2"/>
            <charset val="186"/>
          </rPr>
          <t>#20_4_L18#</t>
        </r>
      </text>
    </comment>
    <comment ref="M19" authorId="0" shapeId="0" xr:uid="{B583A001-FCBD-4D68-A837-28CAC5822294}">
      <text>
        <r>
          <rPr>
            <b/>
            <sz val="9"/>
            <color indexed="8"/>
            <rFont val="Tahoma"/>
            <family val="2"/>
            <charset val="186"/>
          </rPr>
          <t>#20_4_M18#</t>
        </r>
      </text>
    </comment>
    <comment ref="D21" authorId="0" shapeId="0" xr:uid="{75EEE505-CD6B-4B84-A46C-4E55792B5538}">
      <text>
        <r>
          <rPr>
            <b/>
            <sz val="9"/>
            <color indexed="8"/>
            <rFont val="Tahoma"/>
            <family val="2"/>
            <charset val="186"/>
          </rPr>
          <t>#20_4_D20#</t>
        </r>
      </text>
    </comment>
    <comment ref="E21" authorId="0" shapeId="0" xr:uid="{FEF869CF-D61D-4597-A02C-F0FA4AEBFA8B}">
      <text>
        <r>
          <rPr>
            <b/>
            <sz val="9"/>
            <color indexed="8"/>
            <rFont val="Tahoma"/>
            <family val="2"/>
            <charset val="186"/>
          </rPr>
          <t>#20_4_E20#</t>
        </r>
      </text>
    </comment>
    <comment ref="F21" authorId="0" shapeId="0" xr:uid="{A4C9DAAD-458D-49C7-A6E9-657B8AB35DF4}">
      <text>
        <r>
          <rPr>
            <b/>
            <sz val="9"/>
            <color indexed="8"/>
            <rFont val="Tahoma"/>
            <family val="2"/>
            <charset val="186"/>
          </rPr>
          <t>#20_4_F20#</t>
        </r>
      </text>
    </comment>
    <comment ref="G21" authorId="0" shapeId="0" xr:uid="{903C5530-1E42-434A-A390-08A10101DBA0}">
      <text>
        <r>
          <rPr>
            <b/>
            <sz val="9"/>
            <color indexed="8"/>
            <rFont val="Tahoma"/>
            <family val="2"/>
            <charset val="186"/>
          </rPr>
          <t>#20_4_G20#</t>
        </r>
      </text>
    </comment>
    <comment ref="H21" authorId="0" shapeId="0" xr:uid="{F9AB1904-E3F5-4A35-8312-B7AE195D1195}">
      <text>
        <r>
          <rPr>
            <b/>
            <sz val="9"/>
            <color indexed="8"/>
            <rFont val="Tahoma"/>
            <family val="2"/>
            <charset val="186"/>
          </rPr>
          <t>#20_4_H20#</t>
        </r>
      </text>
    </comment>
    <comment ref="I21" authorId="0" shapeId="0" xr:uid="{3FA4C0A1-C544-4124-A023-5CCBC606621A}">
      <text>
        <r>
          <rPr>
            <b/>
            <sz val="9"/>
            <color indexed="8"/>
            <rFont val="Tahoma"/>
            <family val="2"/>
            <charset val="186"/>
          </rPr>
          <t>#20_4_I20#</t>
        </r>
      </text>
    </comment>
    <comment ref="J21" authorId="0" shapeId="0" xr:uid="{2A6DD407-C2A1-494A-B846-3FF1DB783CEE}">
      <text>
        <r>
          <rPr>
            <b/>
            <sz val="9"/>
            <color indexed="8"/>
            <rFont val="Tahoma"/>
            <family val="2"/>
            <charset val="186"/>
          </rPr>
          <t>#20_4_J20#</t>
        </r>
      </text>
    </comment>
    <comment ref="K21" authorId="0" shapeId="0" xr:uid="{2CE408F8-1F80-4F85-9193-A95D5481C8A3}">
      <text>
        <r>
          <rPr>
            <b/>
            <sz val="9"/>
            <color indexed="8"/>
            <rFont val="Tahoma"/>
            <family val="2"/>
            <charset val="186"/>
          </rPr>
          <t>#20_4_K20#</t>
        </r>
      </text>
    </comment>
    <comment ref="L21" authorId="0" shapeId="0" xr:uid="{CB728D53-947F-4636-9E40-808337972A61}">
      <text>
        <r>
          <rPr>
            <b/>
            <sz val="9"/>
            <color indexed="8"/>
            <rFont val="Tahoma"/>
            <family val="2"/>
            <charset val="186"/>
          </rPr>
          <t>#20_4_L20#</t>
        </r>
      </text>
    </comment>
    <comment ref="M21" authorId="0" shapeId="0" xr:uid="{1EC9D60D-AAC2-4F36-BB24-3052601307F0}">
      <text>
        <r>
          <rPr>
            <b/>
            <sz val="9"/>
            <color indexed="8"/>
            <rFont val="Tahoma"/>
            <family val="2"/>
            <charset val="186"/>
          </rPr>
          <t>#20_4_M20#</t>
        </r>
      </text>
    </comment>
    <comment ref="D22" authorId="0" shapeId="0" xr:uid="{4DB9B4E9-9454-4FC4-98E1-C43E507D0DF1}">
      <text>
        <r>
          <rPr>
            <b/>
            <sz val="9"/>
            <color indexed="8"/>
            <rFont val="Tahoma"/>
            <family val="2"/>
            <charset val="186"/>
          </rPr>
          <t>#20_4_D21#</t>
        </r>
      </text>
    </comment>
    <comment ref="E22" authorId="0" shapeId="0" xr:uid="{20473CB1-9221-4B76-9F71-469D4EF4AFAC}">
      <text>
        <r>
          <rPr>
            <b/>
            <sz val="9"/>
            <color indexed="8"/>
            <rFont val="Tahoma"/>
            <family val="2"/>
            <charset val="186"/>
          </rPr>
          <t>#20_4_E21#</t>
        </r>
      </text>
    </comment>
    <comment ref="F22" authorId="0" shapeId="0" xr:uid="{1CB80892-0B74-4743-B98E-8B8682B9BF7A}">
      <text>
        <r>
          <rPr>
            <b/>
            <sz val="9"/>
            <color indexed="8"/>
            <rFont val="Tahoma"/>
            <family val="2"/>
            <charset val="186"/>
          </rPr>
          <t>#20_4_F21#</t>
        </r>
      </text>
    </comment>
    <comment ref="G22" authorId="0" shapeId="0" xr:uid="{A9C38B8F-CB5F-4284-8C44-4F7C6D907799}">
      <text>
        <r>
          <rPr>
            <b/>
            <sz val="9"/>
            <color indexed="8"/>
            <rFont val="Tahoma"/>
            <family val="2"/>
            <charset val="186"/>
          </rPr>
          <t>#20_4_G21#</t>
        </r>
      </text>
    </comment>
    <comment ref="H22" authorId="0" shapeId="0" xr:uid="{491452DC-E3D8-48CC-965D-D8D5DC57E4BC}">
      <text>
        <r>
          <rPr>
            <b/>
            <sz val="9"/>
            <color indexed="8"/>
            <rFont val="Tahoma"/>
            <family val="2"/>
            <charset val="186"/>
          </rPr>
          <t>#20_4_H21#</t>
        </r>
      </text>
    </comment>
    <comment ref="I22" authorId="0" shapeId="0" xr:uid="{14E67920-7A1B-49A4-AD31-2BA5A49B4588}">
      <text>
        <r>
          <rPr>
            <b/>
            <sz val="9"/>
            <color indexed="8"/>
            <rFont val="Tahoma"/>
            <family val="2"/>
            <charset val="186"/>
          </rPr>
          <t>#20_4_I21#</t>
        </r>
      </text>
    </comment>
    <comment ref="J22" authorId="0" shapeId="0" xr:uid="{DAE1DE31-B48A-4340-ABB7-DF943D81AD28}">
      <text>
        <r>
          <rPr>
            <b/>
            <sz val="9"/>
            <color indexed="8"/>
            <rFont val="Tahoma"/>
            <family val="2"/>
            <charset val="186"/>
          </rPr>
          <t>#20_4_J21#</t>
        </r>
      </text>
    </comment>
    <comment ref="K22" authorId="0" shapeId="0" xr:uid="{B27FFE68-5BAE-4644-BABC-A6588B7545BD}">
      <text>
        <r>
          <rPr>
            <b/>
            <sz val="9"/>
            <color indexed="8"/>
            <rFont val="Tahoma"/>
            <family val="2"/>
            <charset val="186"/>
          </rPr>
          <t>#20_4_K21#</t>
        </r>
      </text>
    </comment>
    <comment ref="L22" authorId="0" shapeId="0" xr:uid="{42512376-ACE7-40B7-9698-314AB74F2C95}">
      <text>
        <r>
          <rPr>
            <b/>
            <sz val="9"/>
            <color indexed="8"/>
            <rFont val="Tahoma"/>
            <family val="2"/>
            <charset val="186"/>
          </rPr>
          <t>#20_4_L21#</t>
        </r>
      </text>
    </comment>
    <comment ref="M22" authorId="0" shapeId="0" xr:uid="{F76A1A69-78F3-40F2-9242-0BB16EE448AF}">
      <text>
        <r>
          <rPr>
            <b/>
            <sz val="9"/>
            <color indexed="8"/>
            <rFont val="Tahoma"/>
            <family val="2"/>
            <charset val="186"/>
          </rPr>
          <t>#20_4_M21#</t>
        </r>
      </text>
    </comment>
    <comment ref="D24" authorId="0" shapeId="0" xr:uid="{8BDC3C10-B5AF-4911-AB11-C1EE1B275763}">
      <text>
        <r>
          <rPr>
            <b/>
            <sz val="9"/>
            <color indexed="8"/>
            <rFont val="Tahoma"/>
            <family val="2"/>
            <charset val="186"/>
          </rPr>
          <t>#20_4_D23#</t>
        </r>
      </text>
    </comment>
    <comment ref="E24" authorId="0" shapeId="0" xr:uid="{7CDAD927-866F-40CE-9F00-1292F3D413EF}">
      <text>
        <r>
          <rPr>
            <b/>
            <sz val="9"/>
            <color indexed="8"/>
            <rFont val="Tahoma"/>
            <family val="2"/>
            <charset val="186"/>
          </rPr>
          <t>#20_4_E23#</t>
        </r>
      </text>
    </comment>
    <comment ref="F24" authorId="0" shapeId="0" xr:uid="{F5DE32E3-DA5B-44A3-ABC0-D4D240F4E54E}">
      <text>
        <r>
          <rPr>
            <b/>
            <sz val="9"/>
            <color indexed="8"/>
            <rFont val="Tahoma"/>
            <family val="2"/>
            <charset val="186"/>
          </rPr>
          <t>#20_4_F23#</t>
        </r>
      </text>
    </comment>
    <comment ref="G24" authorId="0" shapeId="0" xr:uid="{E8F19408-7B38-418B-AD6F-56CEEC4F5A94}">
      <text>
        <r>
          <rPr>
            <b/>
            <sz val="9"/>
            <color indexed="8"/>
            <rFont val="Tahoma"/>
            <family val="2"/>
            <charset val="186"/>
          </rPr>
          <t>#20_4_G23#</t>
        </r>
      </text>
    </comment>
    <comment ref="H24" authorId="0" shapeId="0" xr:uid="{D4CB6026-04E1-45CE-B4E6-F0B90BD0090E}">
      <text>
        <r>
          <rPr>
            <b/>
            <sz val="9"/>
            <color indexed="8"/>
            <rFont val="Tahoma"/>
            <family val="2"/>
            <charset val="186"/>
          </rPr>
          <t>#20_4_H23#</t>
        </r>
      </text>
    </comment>
    <comment ref="I24" authorId="0" shapeId="0" xr:uid="{2C100A13-EEDC-4FAA-9B28-752F9F280BA8}">
      <text>
        <r>
          <rPr>
            <b/>
            <sz val="9"/>
            <color indexed="8"/>
            <rFont val="Tahoma"/>
            <family val="2"/>
            <charset val="186"/>
          </rPr>
          <t>#20_4_I23#</t>
        </r>
      </text>
    </comment>
    <comment ref="J24" authorId="0" shapeId="0" xr:uid="{2EDF1EEA-D16B-4B15-8E1B-30AC83836772}">
      <text>
        <r>
          <rPr>
            <b/>
            <sz val="9"/>
            <color indexed="8"/>
            <rFont val="Tahoma"/>
            <family val="2"/>
            <charset val="186"/>
          </rPr>
          <t>#20_4_J23#</t>
        </r>
      </text>
    </comment>
    <comment ref="K24" authorId="0" shapeId="0" xr:uid="{B9E8D26F-E03D-48F8-B2B6-7A3A9922C1C7}">
      <text>
        <r>
          <rPr>
            <b/>
            <sz val="9"/>
            <color indexed="8"/>
            <rFont val="Tahoma"/>
            <family val="2"/>
            <charset val="186"/>
          </rPr>
          <t>#20_4_K23#</t>
        </r>
      </text>
    </comment>
    <comment ref="L24" authorId="0" shapeId="0" xr:uid="{773C2DE0-3FF0-4711-BF6E-AB57D8790BF1}">
      <text>
        <r>
          <rPr>
            <b/>
            <sz val="9"/>
            <color indexed="8"/>
            <rFont val="Tahoma"/>
            <family val="2"/>
            <charset val="186"/>
          </rPr>
          <t>#20_4_L23#</t>
        </r>
      </text>
    </comment>
    <comment ref="M24" authorId="0" shapeId="0" xr:uid="{73CB7611-D7C1-4150-9432-0D061625CD42}">
      <text>
        <r>
          <rPr>
            <b/>
            <sz val="9"/>
            <color indexed="8"/>
            <rFont val="Tahoma"/>
            <family val="2"/>
            <charset val="186"/>
          </rPr>
          <t>#20_4_M23#</t>
        </r>
      </text>
    </comment>
    <comment ref="D25" authorId="0" shapeId="0" xr:uid="{1EFF9F7F-24D8-48C6-A00F-3F5D84C4C9DF}">
      <text>
        <r>
          <rPr>
            <b/>
            <sz val="9"/>
            <color indexed="8"/>
            <rFont val="Tahoma"/>
            <family val="2"/>
            <charset val="186"/>
          </rPr>
          <t>#20_4_D24#</t>
        </r>
      </text>
    </comment>
    <comment ref="E25" authorId="0" shapeId="0" xr:uid="{BFED6192-BB09-416B-A16D-CDDE85685E24}">
      <text>
        <r>
          <rPr>
            <b/>
            <sz val="9"/>
            <color indexed="8"/>
            <rFont val="Tahoma"/>
            <family val="2"/>
            <charset val="186"/>
          </rPr>
          <t>#20_4_E24#</t>
        </r>
      </text>
    </comment>
    <comment ref="F25" authorId="0" shapeId="0" xr:uid="{14873600-A532-46FF-9124-1723E0FBEEE2}">
      <text>
        <r>
          <rPr>
            <b/>
            <sz val="9"/>
            <color indexed="8"/>
            <rFont val="Tahoma"/>
            <family val="2"/>
            <charset val="186"/>
          </rPr>
          <t>#20_4_F24#</t>
        </r>
      </text>
    </comment>
    <comment ref="G25" authorId="0" shapeId="0" xr:uid="{9FB5627B-94BD-44B5-817A-B6ADE26CE6D0}">
      <text>
        <r>
          <rPr>
            <b/>
            <sz val="9"/>
            <color indexed="8"/>
            <rFont val="Tahoma"/>
            <family val="2"/>
            <charset val="186"/>
          </rPr>
          <t>#20_4_G24#</t>
        </r>
      </text>
    </comment>
    <comment ref="H25" authorId="0" shapeId="0" xr:uid="{83E43600-6C18-42BE-98E5-61F36B40FB83}">
      <text>
        <r>
          <rPr>
            <b/>
            <sz val="9"/>
            <color indexed="8"/>
            <rFont val="Tahoma"/>
            <family val="2"/>
            <charset val="186"/>
          </rPr>
          <t>#20_4_H24#</t>
        </r>
      </text>
    </comment>
    <comment ref="I25" authorId="0" shapeId="0" xr:uid="{A602113A-3420-4B4B-B387-4CF686CC7F00}">
      <text>
        <r>
          <rPr>
            <b/>
            <sz val="9"/>
            <color indexed="8"/>
            <rFont val="Tahoma"/>
            <family val="2"/>
            <charset val="186"/>
          </rPr>
          <t>#20_4_I24#</t>
        </r>
      </text>
    </comment>
    <comment ref="J25" authorId="0" shapeId="0" xr:uid="{AE4320BA-9CF9-4B26-926F-80EC2345B82E}">
      <text>
        <r>
          <rPr>
            <b/>
            <sz val="9"/>
            <color indexed="8"/>
            <rFont val="Tahoma"/>
            <family val="2"/>
            <charset val="186"/>
          </rPr>
          <t>#20_4_J24#</t>
        </r>
      </text>
    </comment>
    <comment ref="K25" authorId="0" shapeId="0" xr:uid="{E34E11EE-75DD-4E3B-8713-0821E5FC9BBD}">
      <text>
        <r>
          <rPr>
            <b/>
            <sz val="9"/>
            <color indexed="8"/>
            <rFont val="Tahoma"/>
            <family val="2"/>
            <charset val="186"/>
          </rPr>
          <t>#20_4_K24#</t>
        </r>
      </text>
    </comment>
    <comment ref="L25" authorId="0" shapeId="0" xr:uid="{E25BCD1A-07F5-4FB5-B158-E5665F8B333D}">
      <text>
        <r>
          <rPr>
            <b/>
            <sz val="9"/>
            <color indexed="8"/>
            <rFont val="Tahoma"/>
            <family val="2"/>
            <charset val="186"/>
          </rPr>
          <t>#20_4_L24#</t>
        </r>
      </text>
    </comment>
    <comment ref="M25" authorId="0" shapeId="0" xr:uid="{102E3F4A-222E-49BA-809A-602F14EEEF96}">
      <text>
        <r>
          <rPr>
            <b/>
            <sz val="9"/>
            <color indexed="8"/>
            <rFont val="Tahoma"/>
            <family val="2"/>
            <charset val="186"/>
          </rPr>
          <t>#20_4_M24#</t>
        </r>
      </text>
    </comment>
  </commentList>
</comments>
</file>

<file path=xl/sharedStrings.xml><?xml version="1.0" encoding="utf-8"?>
<sst xmlns="http://schemas.openxmlformats.org/spreadsheetml/2006/main" count="506" uniqueCount="279">
  <si>
    <t>* Šioje skiltyje rodomas finansavimo sumų pergrupavimas; praėjusio ataskaitinio laikotarpio klaidų taisymas; valiutos kurso įtaka pinigų likučiams, susijusiems su finansavimo sumomis; finansavimo sumų dalis, pagal 26-ojo VSAFAS „Fondų apskaita ir finansinių ataskaitų rinkinys“ 24 punktą pripažinta valstybės iždo finansavimo pajamomis.</t>
  </si>
  <si>
    <t>Iš viso finansavimo sumų</t>
  </si>
  <si>
    <t>5.</t>
  </si>
  <si>
    <t>0</t>
  </si>
  <si>
    <t>kitoms išlaidoms kompensuoti</t>
  </si>
  <si>
    <t>4.2.</t>
  </si>
  <si>
    <t>nepiniginiam turtui įsigyti</t>
  </si>
  <si>
    <t>4.1.</t>
  </si>
  <si>
    <t>Iš kitų šaltinių:</t>
  </si>
  <si>
    <t>4.</t>
  </si>
  <si>
    <t>3.2.</t>
  </si>
  <si>
    <t>3.1.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</si>
  <si>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</si>
  <si>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</t>
  </si>
  <si>
    <t>2.2.</t>
  </si>
  <si>
    <t>2.1.</t>
  </si>
  <si>
    <t>Iš savivaldybės biudžeto (išskyrus  savivaldybės biudžeto asignavimų  dalį, gautą  iš Europos Sąjungos, užsienio valstybių ir tarptautinių organizacijų):</t>
  </si>
  <si>
    <t>2.</t>
  </si>
  <si>
    <t>1.2.</t>
  </si>
  <si>
    <t>1.1.</t>
  </si>
  <si>
    <t>Iš valstybės biudžeto (išskyrus valstybės biudžeto asignavimų dalį, gautą  iš Europos Sąjungos, užsienio valstybių ir tarptautinių organizacijų):</t>
  </si>
  <si>
    <t>1.</t>
  </si>
  <si>
    <t>11</t>
  </si>
  <si>
    <t xml:space="preserve"> Finansavimo sumų (gautinų) pasikeitimas</t>
  </si>
  <si>
    <t>Finansavimo sumos (grąžintos)</t>
  </si>
  <si>
    <t>Finansavimo sumų sumažėjimas dėl jų perdavimo ne viešojo sektoriaus subjektams</t>
  </si>
  <si>
    <t>Finansavimo sumų sumažėjimas dėl jų panaudojimo savo veiklai</t>
  </si>
  <si>
    <t>Finansavimo sumų sumažėjimas dėl turto pardavimo</t>
  </si>
  <si>
    <t>Perduota kitiems viešojo sektoriaus subjektams</t>
  </si>
  <si>
    <t>Neatlygintinai gautas turtas</t>
  </si>
  <si>
    <t>Finansavimo sumų pergrupavimas*</t>
  </si>
  <si>
    <t>Per ataskaitinį laikotarpį</t>
  </si>
  <si>
    <t>Finansavimo sumų likutis ataskaitinio laikotarpio pradžioje</t>
  </si>
  <si>
    <t>Finansavimo sumų likutis ataskaitinio laikotarpio pabaigoje</t>
  </si>
  <si>
    <t>Finansavimo sumos</t>
  </si>
  <si>
    <t>Eil. Nr.</t>
  </si>
  <si>
    <t>FINANSAVIMO SUMOS PAGAL ŠALTINĮ, TIKSLINĘ PASKIRTĮ IR JŲ POKYČIAI PER ATASKAITINĮ LAIKOTARPĮ</t>
  </si>
  <si>
    <t>finansinių ataskaitų aiškinamajame rašte forma)</t>
  </si>
  <si>
    <t>(Informacijos apie finansavimo sumas pagal šaltinį, tikslinę paskirtį ir jų pokyčius per ataskaitinį laikotarpį pateikimo žemesniojo lygio</t>
  </si>
  <si>
    <t xml:space="preserve">                                      4 priedas</t>
  </si>
  <si>
    <t xml:space="preserve">                                     20-ojo VSAFAS „Finansavimo sumos“</t>
  </si>
  <si>
    <t/>
  </si>
  <si>
    <t>(vardas ir pavardė)</t>
  </si>
  <si>
    <t>(parašas)</t>
  </si>
  <si>
    <t>TENKANTIS MAŽUMOS DALIAI</t>
  </si>
  <si>
    <t>II.</t>
  </si>
  <si>
    <t>TENKANTIS KONTROLIUOJANČIAJAM SUBJEKTUI</t>
  </si>
  <si>
    <t>I.</t>
  </si>
  <si>
    <t>GRYNASIS PERVIRŠIS AR DEFICITAS</t>
  </si>
  <si>
    <t>J.</t>
  </si>
  <si>
    <t>NUOSAVYBĖS METODO ĮTAKA</t>
  </si>
  <si>
    <t>GRYNASIS PERVIRŠIS AR DEFICITAS PRIEŠ NUOSAVYBĖS METODO ĮTAKĄ</t>
  </si>
  <si>
    <t>H.</t>
  </si>
  <si>
    <t>PELNO MOKESTIS</t>
  </si>
  <si>
    <t>G.</t>
  </si>
  <si>
    <t>APSKAITOS POLITIKOS KEITIMO IR ESMINIŲ APSKAITOS KLAIDŲ TAISYMO ĮTAKA</t>
  </si>
  <si>
    <t>F.</t>
  </si>
  <si>
    <t>FINANSINĖS IR INVESTICINĖS VEIKLOS REZULTATAS</t>
  </si>
  <si>
    <t>E.</t>
  </si>
  <si>
    <t>KITOS VEIKLOS SĄNAUDOS</t>
  </si>
  <si>
    <t>Kitos veiklos sąnaudos</t>
  </si>
  <si>
    <t xml:space="preserve">III. </t>
  </si>
  <si>
    <t>PERVESTINOS Į BIUDŽETĄ KITOS VEIKLOS PAJAMOS</t>
  </si>
  <si>
    <t>KITOS VEIKLOS PAJAMOS</t>
  </si>
  <si>
    <t>Kitos veiklos pajamos</t>
  </si>
  <si>
    <t xml:space="preserve">I. </t>
  </si>
  <si>
    <t>KITOS VEIKLOS REZULTATAS</t>
  </si>
  <si>
    <t>D.</t>
  </si>
  <si>
    <t>PAGRINDINĖS VEIKLOS PERVIRŠIS AR DEFICITAS</t>
  </si>
  <si>
    <t>C.</t>
  </si>
  <si>
    <t>KITOS</t>
  </si>
  <si>
    <t xml:space="preserve">Kitos </t>
  </si>
  <si>
    <t>XIV.</t>
  </si>
  <si>
    <t>KITŲ PASLAUGŲ</t>
  </si>
  <si>
    <t>kitų paslaugų</t>
  </si>
  <si>
    <t>XIII.</t>
  </si>
  <si>
    <t>FINANSAVIMO</t>
  </si>
  <si>
    <t>finansavimo</t>
  </si>
  <si>
    <t>XII.</t>
  </si>
  <si>
    <t>NUOMOS</t>
  </si>
  <si>
    <t>nuomos</t>
  </si>
  <si>
    <t>XI.</t>
  </si>
  <si>
    <t>SOCIALINIŲ IŠMOKŲ</t>
  </si>
  <si>
    <t>socialinių išmokų</t>
  </si>
  <si>
    <t>X.</t>
  </si>
  <si>
    <t>SUNAUDOTŲ IR PARDUOTŲ ATSARGŲ SAVIKAINA</t>
  </si>
  <si>
    <t>IX.</t>
  </si>
  <si>
    <t>NUVERTĖJIMO IR NURAŠYTŲ SUMŲ</t>
  </si>
  <si>
    <t>VIII.</t>
  </si>
  <si>
    <t>PAPRASTOJO REMONTO IR EKSPLOATAVIMO</t>
  </si>
  <si>
    <t>PAPRASTOJO Remonto IR EKSPLOATAVIMO</t>
  </si>
  <si>
    <t>VII.</t>
  </si>
  <si>
    <t>KVALIFIKACIJOS KĖLIMO</t>
  </si>
  <si>
    <t xml:space="preserve">Kvalifikacijos kėlimo </t>
  </si>
  <si>
    <t>VI.</t>
  </si>
  <si>
    <t>TRANSPORTO</t>
  </si>
  <si>
    <t xml:space="preserve">Transporto </t>
  </si>
  <si>
    <t>V.</t>
  </si>
  <si>
    <t>KOMANDIRUOČIŲ</t>
  </si>
  <si>
    <t xml:space="preserve">Komandiruočių </t>
  </si>
  <si>
    <t>IV.</t>
  </si>
  <si>
    <t>KOMUNALINIŲ PASLAUGŲ IR RYŠIŲ</t>
  </si>
  <si>
    <t>KOMUNALINIŲ PASLAUGŲ IR ryšių</t>
  </si>
  <si>
    <t>III.</t>
  </si>
  <si>
    <t>NUSIDĖVĖJIMO IR AMORTIZACIJOS</t>
  </si>
  <si>
    <t>Nusidėvėjimo ir amortizacijos</t>
  </si>
  <si>
    <t>DARBO UŽMOKESČIO IR SOCIALINIO DRAUDIMO</t>
  </si>
  <si>
    <t xml:space="preserve">Darbo užmokesčio ir socialinio draudimo </t>
  </si>
  <si>
    <t>PAGRINDINĖS VEIKLOS SĄNAUDOS</t>
  </si>
  <si>
    <t>B.</t>
  </si>
  <si>
    <t>Pervestinų pagrindinės veiklos kitų pajamų suma</t>
  </si>
  <si>
    <t>III.2.</t>
  </si>
  <si>
    <t>Pagrindinės veiklos kitos pajamos</t>
  </si>
  <si>
    <t>III.1.</t>
  </si>
  <si>
    <t xml:space="preserve">PAGRINDINĖS VEIKLOS KITOS PAJAMOS </t>
  </si>
  <si>
    <t>MOKESČIŲ IR SOCIALINIŲ ĮMOKŲ PAJAMOS</t>
  </si>
  <si>
    <t>Iš kitų finansavimo šaltinių</t>
  </si>
  <si>
    <t>I.4.</t>
  </si>
  <si>
    <t>Iš ES, užsienio valstybių ir tarptautinių organizacijų lėšų</t>
  </si>
  <si>
    <t>I.3.</t>
  </si>
  <si>
    <t xml:space="preserve">Iš savivaldybių biudžetų </t>
  </si>
  <si>
    <t>I.2.</t>
  </si>
  <si>
    <t xml:space="preserve">Iš valstybės biudžeto </t>
  </si>
  <si>
    <t>I.1.</t>
  </si>
  <si>
    <t>FINANSAVIMO PAJAMOS</t>
  </si>
  <si>
    <t>PAGRINDINĖS VEIKLOS PAJAMOS</t>
  </si>
  <si>
    <t>A.</t>
  </si>
  <si>
    <t>Praėjęs ataskaitinis laikotarpis</t>
  </si>
  <si>
    <t>Ataskaitinis laikotarpis</t>
  </si>
  <si>
    <t>Pastabos Nr.</t>
  </si>
  <si>
    <t>Straipsniai</t>
  </si>
  <si>
    <t>(data)</t>
  </si>
  <si>
    <t>VEIKLOS REZULTATŲ ATASKAITA</t>
  </si>
  <si>
    <t>(viešojo sektoriaus subjekto arba viešojo sektoriaus subjektų grupės pavadinimas)</t>
  </si>
  <si>
    <t>(įskaitant socialinės apsaugos fondus), veiklos rezultatų ataskaitos forma)</t>
  </si>
  <si>
    <t>(Žemesniojo lygio viešojo sektoriaus subjektų, išskyrus mokesčių fondus ir išteklių fondus</t>
  </si>
  <si>
    <t>2 priedas</t>
  </si>
  <si>
    <t>3-iojo VSAFAS „Veiklos rezultatų ataskaita“</t>
  </si>
  <si>
    <t>2-ojo VSAFAS „Finansinės būklės ataskaita“</t>
  </si>
  <si>
    <t>(Žemesniojo lygio viešojo sektoriaus subjektų, išskyrus mokesčių fondus ir išteklių fondus, finansinės būklės ataskaitos forma)</t>
  </si>
  <si>
    <t>(viešojo sektoriaus subjekto, parengusio finansinės būklės ataskaitą (konsoliduotąją finansinės būklės ataskaitą), kodas, adresas)</t>
  </si>
  <si>
    <t>FINANSINĖS BŪKLĖS ATASKAITA</t>
  </si>
  <si>
    <t xml:space="preserve">Pastabos Nr. 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</si>
  <si>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</si>
  <si>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</si>
  <si>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</si>
  <si>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</si>
  <si>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</si>
  <si>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</si>
  <si>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</si>
  <si>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</si>
  <si>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</si>
  <si>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</si>
  <si>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</si>
  <si>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</si>
  <si>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</si>
  <si>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</si>
  <si>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Ilgalaikis materialusis turtas</t>
  </si>
  <si>
    <t>II.1</t>
  </si>
  <si>
    <t>Žemė</t>
  </si>
  <si>
    <t>II.2</t>
  </si>
  <si>
    <t>Pastatai</t>
  </si>
  <si>
    <t>II.3</t>
  </si>
  <si>
    <t>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</si>
  <si>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</si>
  <si>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</si>
  <si>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</si>
  <si>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</si>
  <si>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</si>
  <si>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</si>
  <si>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</si>
  <si>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</si>
  <si>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</si>
  <si>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</si>
  <si>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</si>
  <si>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</si>
  <si>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Ilgalaikis finansinis turtas</t>
  </si>
  <si>
    <t>Mineraliniai ištekliai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</si>
  <si>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</si>
  <si>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</si>
  <si>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</si>
  <si>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</si>
  <si>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</si>
  <si>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</si>
  <si>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</si>
  <si>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</si>
  <si>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</si>
  <si>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</si>
  <si>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</si>
  <si>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</si>
  <si>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</si>
  <si>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</si>
  <si>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</si>
  <si>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</si>
  <si>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</si>
  <si>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</si>
  <si>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</si>
  <si>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</si>
  <si>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</si>
  <si>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</si>
  <si>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</si>
  <si>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</si>
  <si>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</si>
  <si>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FINANSAVIMO SUMOS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</si>
  <si>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</si>
  <si>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</si>
  <si>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</si>
  <si>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</si>
  <si>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</si>
  <si>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</si>
  <si>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</si>
  <si>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</si>
  <si>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</si>
  <si>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</si>
  <si>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</si>
  <si>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</si>
  <si>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</si>
  <si>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</si>
  <si>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</si>
  <si>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</si>
  <si>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</si>
  <si>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</si>
  <si>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</si>
  <si>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</si>
  <si>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</si>
  <si>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</si>
  <si>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</si>
  <si>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</si>
  <si>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</si>
  <si>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</si>
  <si>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</si>
  <si>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</si>
  <si>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</si>
  <si>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</si>
  <si>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</si>
  <si>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</si>
  <si>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</si>
  <si>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</si>
  <si>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</si>
  <si>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</si>
  <si>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</si>
  <si>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</si>
  <si>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</si>
  <si>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</si>
  <si>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</si>
  <si>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MAŽUMOS DALIS</t>
  </si>
  <si>
    <t>IŠ VISO FINANSAVIMO SUMŲ, ĮSIPAREIGOJIMŲ, GRYNOJO TURTO IR MAŽUMOS DALIES:</t>
  </si>
  <si>
    <t>(viešojo sektoriaus subjekto vadovo arba jo įgalioto administracijos vadovo pareigų pavadinimas)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</si>
  <si>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</si>
  <si>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Priekulės vaikų lopšelis - darželis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</si>
  <si>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</si>
  <si>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Įm.k.191787491 Lietuvininkų -11 Priekulė Klaipėdos rajonas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</si>
  <si>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</si>
  <si>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 xml:space="preserve">(ataskaitą parengusio asmens pareigų pavadinimas)                   </t>
  </si>
  <si>
    <t>(viešojo sektoriaus subjekto, parengusio veiklos rezultatų ataskaitą</t>
  </si>
  <si>
    <t>arba konsoliduotąją veiklos rezultatų ataskaitą,  kodas, adresas)</t>
  </si>
  <si>
    <t xml:space="preserve">(viešojo sektoriaus subjekto vadovas arba jo įgaliotas administracijos vadovas)                           </t>
  </si>
  <si>
    <t xml:space="preserve">vyriausiasis buhalteris (buhalteris)                                                                                      </t>
  </si>
  <si>
    <t xml:space="preserve">  (parašas)</t>
  </si>
  <si>
    <t>PAGAL  2024-06-30 D. DUOMENIS</t>
  </si>
  <si>
    <t>2024-07-22  Nr.____</t>
  </si>
  <si>
    <t>Direktorės pavaduotoja ugdymui laikinai einanti direktorės pareigas</t>
  </si>
  <si>
    <t>Giedrė Bakienė</t>
  </si>
  <si>
    <t>Biudžetinių įstaigų centralizuotos apskaitos skyriaus vedėja</t>
  </si>
  <si>
    <t>Viktorija Kaprizkina</t>
  </si>
  <si>
    <t xml:space="preserve">Pateikimo valiuta ir tikslumas: eurais </t>
  </si>
  <si>
    <t>PRIEKULĖS VAIKŲ LOPŠELIS - DARŽELIS</t>
  </si>
  <si>
    <t>PAGAL 2024-06-30 DUOMENIS</t>
  </si>
  <si>
    <t>P04</t>
  </si>
  <si>
    <t>P08</t>
  </si>
  <si>
    <t>P09</t>
  </si>
  <si>
    <t>P10</t>
  </si>
  <si>
    <t>P11</t>
  </si>
  <si>
    <t>P12</t>
  </si>
  <si>
    <t>P16</t>
  </si>
  <si>
    <t>P17</t>
  </si>
  <si>
    <t>P18</t>
  </si>
  <si>
    <t>P21</t>
  </si>
  <si>
    <t>P22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</si>
</sst>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9"/>
      <color indexed="8"/>
      <name val="Tahoma"/>
      <family val="2"/>
      <charset val="186"/>
    </font>
    <font>
      <sz val="10"/>
      <name val="Arial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Arial"/>
      <family val="2"/>
      <charset val="186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Arial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u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b/>
      <sz val="11"/>
      <name val="TimesNewRoman,Bold"/>
    </font>
    <font>
      <u/>
      <sz val="11"/>
      <name val="TimesNewRoman,Bold"/>
      <charset val="186"/>
    </font>
    <font>
      <i/>
      <sz val="11"/>
      <name val="TimesNewRoman,Bold"/>
    </font>
    <font>
      <sz val="11"/>
      <name val="Arial"/>
    </font>
    <font>
      <b/>
      <sz val="12"/>
      <name val="Arial"/>
    </font>
    <font>
      <sz val="12"/>
      <name val="Arial"/>
    </font>
    <font>
      <sz val="9"/>
      <color indexed="8"/>
      <name val="Tahoma"/>
    </font>
    <font>
      <sz val="9"/>
      <name val="Arial"/>
    </font>
    <font>
      <b/>
      <sz val="10"/>
      <name val="Arial"/>
      <charset val="186"/>
    </font>
    <font>
      <sz val="9"/>
      <color indexed="8"/>
      <name val="Tahoma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1" fillId="0" borderId="0"/>
  </cellStyleXfs>
  <cellXfs count="218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7" fillId="0" borderId="0" xfId="0" applyFont="1"/>
    <xf numFmtId="0" fontId="28" fillId="2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 wrapText="1"/>
    </xf>
    <xf numFmtId="2" fontId="4" fillId="2" borderId="7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16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13" fillId="2" borderId="0" xfId="0" applyNumberFormat="1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left" vertical="center"/>
    </xf>
    <xf numFmtId="2" fontId="13" fillId="2" borderId="0" xfId="0" applyNumberFormat="1" applyFont="1" applyFill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right" vertical="center"/>
    </xf>
    <xf numFmtId="2" fontId="6" fillId="2" borderId="7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2" fontId="6" fillId="0" borderId="3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30" fillId="0" borderId="0" xfId="0" applyNumberFormat="1" applyFont="1" applyAlignment="1">
      <alignment vertical="center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2" fontId="4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" fontId="32" fillId="2" borderId="3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4">
    <cellStyle name="Įprastas" xfId="0" builtinId="0"/>
    <cellStyle name="Įprastas 2" xfId="1" xr:uid="{1D5C4764-32FB-4608-9CB4-A6A5ED41435D}"/>
    <cellStyle name="Įprastas 3" xfId="2" xr:uid="{FACB6DD6-391E-4961-8B99-54EE8CE2BAB4}"/>
    <cellStyle name="Įprastas 4" xfId="3" xr:uid="{F345D2DD-50F5-4776-8742-0109F6A096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461C9-00D3-4483-A012-A1A95B2409ED}">
  <dimension ref="A1:J119"/>
  <sheetViews>
    <sheetView showGridLines="0" zoomScaleSheetLayoutView="100" workbookViewId="0">
      <selection activeCell="J87" sqref="J87"/>
    </sheetView>
  </sheetViews>
  <sheetFormatPr defaultRowHeight="12.75"/>
  <cols>
    <col min="1" max="1" width="5.5703125" style="1" customWidth="1"/>
    <col min="2" max="2" width="10.5703125" style="1" customWidth="1"/>
    <col min="3" max="3" width="3.140625" style="17" customWidth="1"/>
    <col min="4" max="4" width="2.7109375" style="17" customWidth="1"/>
    <col min="5" max="5" width="59" style="17" customWidth="1"/>
    <col min="6" max="6" width="7.7109375" style="17" customWidth="1"/>
    <col min="7" max="8" width="12.85546875" style="1" customWidth="1"/>
    <col min="9" max="9" width="5.28515625" style="1" customWidth="1"/>
    <col min="10" max="10" width="55.140625" style="1" customWidth="1"/>
    <col min="11" max="16384" width="9.140625" style="1"/>
  </cols>
  <sheetData>
    <row r="1" spans="1:8" ht="30" customHeight="1">
      <c r="B1" s="162" t="s">
        <v>41</v>
      </c>
      <c r="C1" s="162"/>
      <c r="D1" s="162"/>
      <c r="E1" s="162"/>
      <c r="F1" s="162"/>
      <c r="G1" s="162"/>
      <c r="H1" s="162"/>
    </row>
    <row r="2" spans="1:8">
      <c r="A2" s="20"/>
      <c r="F2" s="160" t="s">
        <v>138</v>
      </c>
      <c r="G2" s="160"/>
      <c r="H2" s="160"/>
    </row>
    <row r="3" spans="1:8">
      <c r="A3" s="20"/>
      <c r="F3" s="163" t="s">
        <v>136</v>
      </c>
      <c r="G3" s="163"/>
      <c r="H3" s="163"/>
    </row>
    <row r="4" spans="1:8">
      <c r="A4" s="20"/>
    </row>
    <row r="5" spans="1:8">
      <c r="A5" s="20"/>
      <c r="B5" s="143" t="s">
        <v>139</v>
      </c>
      <c r="C5" s="143"/>
      <c r="D5" s="143"/>
      <c r="E5" s="143"/>
      <c r="F5" s="143"/>
      <c r="G5" s="143"/>
      <c r="H5" s="143"/>
    </row>
    <row r="6" spans="1:8">
      <c r="A6" s="20"/>
      <c r="B6" s="143"/>
      <c r="C6" s="143"/>
      <c r="D6" s="143"/>
      <c r="E6" s="143"/>
      <c r="F6" s="143"/>
      <c r="G6" s="143"/>
      <c r="H6" s="143"/>
    </row>
    <row r="7" spans="1:8">
      <c r="A7" s="20"/>
      <c r="B7" s="161" t="s">
        <v>249</v>
      </c>
      <c r="C7" s="161"/>
      <c r="D7" s="161"/>
      <c r="E7" s="161"/>
      <c r="F7" s="161"/>
      <c r="G7" s="161"/>
      <c r="H7" s="161"/>
    </row>
    <row r="8" spans="1:8">
      <c r="A8" s="20"/>
      <c r="B8" s="164" t="s">
        <v>250</v>
      </c>
      <c r="C8" s="164"/>
      <c r="D8" s="164"/>
      <c r="E8" s="164"/>
      <c r="F8" s="164"/>
      <c r="G8" s="164"/>
      <c r="H8" s="164"/>
    </row>
    <row r="9" spans="1:8" ht="12.75" customHeight="1">
      <c r="A9" s="20"/>
      <c r="B9" s="161" t="s">
        <v>251</v>
      </c>
      <c r="C9" s="161"/>
      <c r="D9" s="161"/>
      <c r="E9" s="161"/>
      <c r="F9" s="161"/>
      <c r="G9" s="161"/>
      <c r="H9" s="161"/>
    </row>
    <row r="10" spans="1:8">
      <c r="A10" s="20"/>
      <c r="B10" s="142" t="s">
        <v>140</v>
      </c>
      <c r="C10" s="142"/>
      <c r="D10" s="142"/>
      <c r="E10" s="142"/>
      <c r="F10" s="142"/>
      <c r="G10" s="142"/>
      <c r="H10" s="142"/>
    </row>
    <row r="11" spans="1:8">
      <c r="A11" s="20"/>
      <c r="B11" s="165"/>
      <c r="C11" s="165"/>
      <c r="D11" s="165"/>
      <c r="E11" s="165"/>
      <c r="F11" s="165"/>
      <c r="G11" s="165"/>
      <c r="H11" s="165"/>
    </row>
    <row r="12" spans="1:8">
      <c r="A12" s="20"/>
      <c r="B12" s="166"/>
      <c r="C12" s="166"/>
      <c r="D12" s="166"/>
      <c r="E12" s="166"/>
      <c r="F12" s="166"/>
    </row>
    <row r="13" spans="1:8">
      <c r="A13" s="20"/>
      <c r="B13" s="143" t="s">
        <v>141</v>
      </c>
      <c r="C13" s="143"/>
      <c r="D13" s="143"/>
      <c r="E13" s="143"/>
      <c r="F13" s="143"/>
      <c r="G13" s="143"/>
      <c r="H13" s="143"/>
    </row>
    <row r="14" spans="1:8">
      <c r="A14" s="20"/>
      <c r="B14" s="143" t="s">
        <v>259</v>
      </c>
      <c r="C14" s="143"/>
      <c r="D14" s="143"/>
      <c r="E14" s="143"/>
      <c r="F14" s="143"/>
      <c r="G14" s="143"/>
      <c r="H14" s="143"/>
    </row>
    <row r="15" spans="1:8">
      <c r="A15" s="20"/>
      <c r="B15" s="14"/>
      <c r="C15" s="21"/>
      <c r="D15" s="21"/>
      <c r="E15" s="21"/>
      <c r="F15" s="21"/>
      <c r="G15" s="22"/>
      <c r="H15" s="22"/>
    </row>
    <row r="16" spans="1:8">
      <c r="A16" s="20"/>
      <c r="B16" s="151" t="s">
        <v>260</v>
      </c>
      <c r="C16" s="151"/>
      <c r="D16" s="151"/>
      <c r="E16" s="151"/>
      <c r="F16" s="151"/>
      <c r="G16" s="151"/>
      <c r="H16" s="151"/>
    </row>
    <row r="17" spans="1:10">
      <c r="A17" s="20"/>
      <c r="B17" s="144" t="s">
        <v>131</v>
      </c>
      <c r="C17" s="144"/>
      <c r="D17" s="144"/>
      <c r="E17" s="144"/>
      <c r="F17" s="144"/>
      <c r="G17" s="144"/>
      <c r="H17" s="144"/>
    </row>
    <row r="18" spans="1:10" ht="12.75" customHeight="1">
      <c r="A18" s="20"/>
      <c r="B18" s="14"/>
      <c r="C18" s="15"/>
      <c r="D18" s="15"/>
      <c r="E18" s="145" t="s">
        <v>265</v>
      </c>
      <c r="F18" s="145"/>
      <c r="G18" s="145"/>
      <c r="H18" s="145"/>
    </row>
    <row r="19" spans="1:10" ht="67.5" customHeight="1">
      <c r="A19" s="20"/>
      <c r="B19" s="23" t="s">
        <v>35</v>
      </c>
      <c r="C19" s="146" t="s">
        <v>130</v>
      </c>
      <c r="D19" s="147"/>
      <c r="E19" s="148"/>
      <c r="F19" s="24" t="s">
        <v>142</v>
      </c>
      <c r="G19" s="25" t="s">
        <v>143</v>
      </c>
      <c r="H19" s="25" t="s">
        <v>144</v>
      </c>
      <c r="J19" s="14"/>
    </row>
    <row r="20" spans="1:10" s="17" customFormat="1" ht="12.75" customHeight="1">
      <c r="A20" s="20"/>
      <c r="B20" s="25" t="s">
        <v>126</v>
      </c>
      <c r="C20" s="26" t="s">
        <v>145</v>
      </c>
      <c r="D20" s="27"/>
      <c r="E20" s="28"/>
      <c r="F20" s="29"/>
      <c r="G20" s="30">
        <f>SUM(G21,G27,G37,G38,G39)</f>
        <v>529368.44999999995</v>
      </c>
      <c r="H20" s="30">
        <f>SUM(H21,H27,H37,H38,H39)</f>
        <v>532860.11</v>
      </c>
      <c r="J20" s="97"/>
    </row>
    <row r="21" spans="1:10" s="17" customFormat="1" ht="12.75" customHeight="1">
      <c r="A21" s="20"/>
      <c r="B21" s="31" t="s">
        <v>47</v>
      </c>
      <c r="C21" s="32" t="s">
        <v>146</v>
      </c>
      <c r="D21" s="33"/>
      <c r="E21" s="34"/>
      <c r="F21" s="29"/>
      <c r="G21" s="35">
        <f>SUM(G22:G26)</f>
        <v>0</v>
      </c>
      <c r="H21" s="35">
        <f>SUM(H22:H26)</f>
        <v>0</v>
      </c>
      <c r="J21" s="98"/>
    </row>
    <row r="22" spans="1:10" s="17" customFormat="1" ht="12.75" customHeight="1">
      <c r="A22" s="20"/>
      <c r="B22" s="29" t="s">
        <v>147</v>
      </c>
      <c r="C22" s="36"/>
      <c r="D22" s="37" t="s">
        <v>148</v>
      </c>
      <c r="E22" s="38"/>
      <c r="F22" s="39"/>
      <c r="G22" s="35" t="s">
        <v>3</v>
      </c>
      <c r="H22" s="35" t="s">
        <v>3</v>
      </c>
      <c r="J22" s="99"/>
    </row>
    <row r="23" spans="1:10" s="17" customFormat="1" ht="12.75" customHeight="1">
      <c r="A23" s="20"/>
      <c r="B23" s="29" t="s">
        <v>149</v>
      </c>
      <c r="C23" s="36"/>
      <c r="D23" s="37" t="s">
        <v>150</v>
      </c>
      <c r="E23" s="40"/>
      <c r="F23" s="41"/>
      <c r="G23" s="35">
        <v>0</v>
      </c>
      <c r="H23" s="35">
        <v>0</v>
      </c>
      <c r="J23" s="99"/>
    </row>
    <row r="24" spans="1:10" s="17" customFormat="1" ht="12.75" customHeight="1">
      <c r="A24" s="20"/>
      <c r="B24" s="29" t="s">
        <v>151</v>
      </c>
      <c r="C24" s="36"/>
      <c r="D24" s="37" t="s">
        <v>152</v>
      </c>
      <c r="E24" s="40"/>
      <c r="F24" s="41"/>
      <c r="G24" s="35" t="s">
        <v>3</v>
      </c>
      <c r="H24" s="35" t="s">
        <v>3</v>
      </c>
      <c r="J24" s="99"/>
    </row>
    <row r="25" spans="1:10" s="17" customFormat="1" ht="12.75" customHeight="1">
      <c r="A25" s="20"/>
      <c r="B25" s="29" t="s">
        <v>153</v>
      </c>
      <c r="C25" s="36"/>
      <c r="D25" s="37" t="s">
        <v>154</v>
      </c>
      <c r="E25" s="40"/>
      <c r="F25" s="31"/>
      <c r="G25" s="35" t="s">
        <v>3</v>
      </c>
      <c r="H25" s="35" t="s">
        <v>3</v>
      </c>
      <c r="J25" s="99"/>
    </row>
    <row r="26" spans="1:10" s="17" customFormat="1" ht="12.75" customHeight="1">
      <c r="A26" s="20"/>
      <c r="B26" s="42" t="s">
        <v>155</v>
      </c>
      <c r="C26" s="36"/>
      <c r="D26" s="43" t="s">
        <v>156</v>
      </c>
      <c r="E26" s="38"/>
      <c r="F26" s="31"/>
      <c r="G26" s="35" t="s">
        <v>3</v>
      </c>
      <c r="H26" s="35" t="s">
        <v>3</v>
      </c>
      <c r="J26" s="99"/>
    </row>
    <row r="27" spans="1:10" s="17" customFormat="1" ht="12.75" customHeight="1">
      <c r="A27" s="20"/>
      <c r="B27" s="44" t="s">
        <v>45</v>
      </c>
      <c r="C27" s="45" t="s">
        <v>157</v>
      </c>
      <c r="D27" s="46"/>
      <c r="E27" s="47"/>
      <c r="F27" s="31" t="s">
        <v>268</v>
      </c>
      <c r="G27" s="35">
        <f>SUM(G28:G36)</f>
        <v>529368.44999999995</v>
      </c>
      <c r="H27" s="35">
        <f>SUM(H28:H36)</f>
        <v>532860.11</v>
      </c>
      <c r="J27" s="99"/>
    </row>
    <row r="28" spans="1:10" s="17" customFormat="1" ht="12.75" customHeight="1">
      <c r="A28" s="20"/>
      <c r="B28" s="29" t="s">
        <v>158</v>
      </c>
      <c r="C28" s="36"/>
      <c r="D28" s="37" t="s">
        <v>159</v>
      </c>
      <c r="E28" s="40"/>
      <c r="F28" s="41"/>
      <c r="G28" s="35" t="s">
        <v>3</v>
      </c>
      <c r="H28" s="35" t="s">
        <v>3</v>
      </c>
      <c r="J28" s="99"/>
    </row>
    <row r="29" spans="1:10" s="17" customFormat="1" ht="12.75" customHeight="1">
      <c r="A29" s="20"/>
      <c r="B29" s="29" t="s">
        <v>160</v>
      </c>
      <c r="C29" s="36"/>
      <c r="D29" s="37" t="s">
        <v>161</v>
      </c>
      <c r="E29" s="40"/>
      <c r="F29" s="41"/>
      <c r="G29" s="35">
        <v>479706.6</v>
      </c>
      <c r="H29" s="35">
        <v>482941.44</v>
      </c>
      <c r="J29" s="99"/>
    </row>
    <row r="30" spans="1:10" s="17" customFormat="1" ht="12.75" customHeight="1">
      <c r="A30" s="20"/>
      <c r="B30" s="29" t="s">
        <v>162</v>
      </c>
      <c r="C30" s="36"/>
      <c r="D30" s="37" t="s">
        <v>163</v>
      </c>
      <c r="E30" s="40"/>
      <c r="F30" s="41"/>
      <c r="G30" s="35">
        <v>0</v>
      </c>
      <c r="H30" s="35">
        <v>0</v>
      </c>
      <c r="J30" s="99"/>
    </row>
    <row r="31" spans="1:10" s="17" customFormat="1" ht="12.75" customHeight="1">
      <c r="A31" s="20"/>
      <c r="B31" s="29" t="s">
        <v>164</v>
      </c>
      <c r="C31" s="36"/>
      <c r="D31" s="37" t="s">
        <v>165</v>
      </c>
      <c r="E31" s="40"/>
      <c r="F31" s="41"/>
      <c r="G31" s="35">
        <v>21672.66</v>
      </c>
      <c r="H31" s="35">
        <v>22679.759999999998</v>
      </c>
      <c r="J31" s="99"/>
    </row>
    <row r="32" spans="1:10" s="17" customFormat="1" ht="12.75" customHeight="1">
      <c r="A32" s="20"/>
      <c r="B32" s="29" t="s">
        <v>166</v>
      </c>
      <c r="C32" s="36"/>
      <c r="D32" s="37" t="s">
        <v>167</v>
      </c>
      <c r="E32" s="40"/>
      <c r="F32" s="41"/>
      <c r="G32" s="35">
        <v>12387.27</v>
      </c>
      <c r="H32" s="35">
        <v>10676.67</v>
      </c>
      <c r="J32" s="99"/>
    </row>
    <row r="33" spans="1:10" s="17" customFormat="1" ht="12.75" customHeight="1">
      <c r="A33" s="20"/>
      <c r="B33" s="29" t="s">
        <v>168</v>
      </c>
      <c r="C33" s="36"/>
      <c r="D33" s="37" t="s">
        <v>169</v>
      </c>
      <c r="E33" s="40"/>
      <c r="F33" s="41"/>
      <c r="G33" s="35">
        <v>1000</v>
      </c>
      <c r="H33" s="35">
        <v>1000</v>
      </c>
      <c r="J33" s="99"/>
    </row>
    <row r="34" spans="1:10" s="17" customFormat="1" ht="12.75" customHeight="1">
      <c r="A34" s="20"/>
      <c r="B34" s="29" t="s">
        <v>170</v>
      </c>
      <c r="C34" s="36"/>
      <c r="D34" s="37" t="s">
        <v>171</v>
      </c>
      <c r="E34" s="40"/>
      <c r="F34" s="41"/>
      <c r="G34" s="35">
        <v>14601.92</v>
      </c>
      <c r="H34" s="35">
        <v>15562.24</v>
      </c>
      <c r="J34" s="99"/>
    </row>
    <row r="35" spans="1:10" s="17" customFormat="1" ht="12.75" customHeight="1">
      <c r="A35" s="20"/>
      <c r="B35" s="29" t="s">
        <v>172</v>
      </c>
      <c r="C35" s="48"/>
      <c r="D35" s="49" t="s">
        <v>173</v>
      </c>
      <c r="E35" s="50"/>
      <c r="F35" s="41"/>
      <c r="G35" s="35" t="s">
        <v>3</v>
      </c>
      <c r="H35" s="35" t="s">
        <v>3</v>
      </c>
      <c r="J35" s="99"/>
    </row>
    <row r="36" spans="1:10" s="17" customFormat="1" ht="12.75" customHeight="1">
      <c r="A36" s="20"/>
      <c r="B36" s="29" t="s">
        <v>174</v>
      </c>
      <c r="C36" s="36"/>
      <c r="D36" s="37" t="s">
        <v>175</v>
      </c>
      <c r="E36" s="40"/>
      <c r="F36" s="31"/>
      <c r="G36" s="35">
        <v>0</v>
      </c>
      <c r="H36" s="35">
        <v>0</v>
      </c>
      <c r="J36" s="99"/>
    </row>
    <row r="37" spans="1:10" s="17" customFormat="1" ht="12.75" customHeight="1">
      <c r="A37" s="20"/>
      <c r="B37" s="31" t="s">
        <v>103</v>
      </c>
      <c r="C37" s="51" t="s">
        <v>176</v>
      </c>
      <c r="D37" s="51"/>
      <c r="E37" s="52"/>
      <c r="F37" s="31"/>
      <c r="G37" s="35" t="s">
        <v>3</v>
      </c>
      <c r="H37" s="35" t="s">
        <v>3</v>
      </c>
      <c r="J37" s="99"/>
    </row>
    <row r="38" spans="1:10" s="17" customFormat="1" ht="12.75" customHeight="1">
      <c r="A38" s="20"/>
      <c r="B38" s="31" t="s">
        <v>100</v>
      </c>
      <c r="C38" s="51" t="s">
        <v>177</v>
      </c>
      <c r="D38" s="51"/>
      <c r="E38" s="52"/>
      <c r="F38" s="41"/>
      <c r="G38" s="35" t="s">
        <v>3</v>
      </c>
      <c r="H38" s="35" t="s">
        <v>3</v>
      </c>
      <c r="J38" s="99"/>
    </row>
    <row r="39" spans="1:10" s="17" customFormat="1" ht="12.75" customHeight="1">
      <c r="A39" s="20"/>
      <c r="B39" s="31" t="s">
        <v>97</v>
      </c>
      <c r="C39" s="51" t="s">
        <v>178</v>
      </c>
      <c r="D39" s="36"/>
      <c r="E39" s="53"/>
      <c r="F39" s="41"/>
      <c r="G39" s="35" t="s">
        <v>3</v>
      </c>
      <c r="H39" s="35" t="s">
        <v>3</v>
      </c>
      <c r="J39" s="99"/>
    </row>
    <row r="40" spans="1:10" s="17" customFormat="1" ht="12.75" customHeight="1">
      <c r="A40" s="20"/>
      <c r="B40" s="25" t="s">
        <v>109</v>
      </c>
      <c r="C40" s="26" t="s">
        <v>179</v>
      </c>
      <c r="D40" s="27"/>
      <c r="E40" s="28"/>
      <c r="F40" s="41"/>
      <c r="G40" s="35" t="s">
        <v>3</v>
      </c>
      <c r="H40" s="35" t="s">
        <v>3</v>
      </c>
      <c r="J40" s="99"/>
    </row>
    <row r="41" spans="1:10" s="17" customFormat="1" ht="12.75" customHeight="1">
      <c r="A41" s="20"/>
      <c r="B41" s="23" t="s">
        <v>69</v>
      </c>
      <c r="C41" s="54" t="s">
        <v>180</v>
      </c>
      <c r="D41" s="55"/>
      <c r="E41" s="56"/>
      <c r="F41" s="31"/>
      <c r="G41" s="30">
        <f>SUM(G42,G48,G49,G56,G57)</f>
        <v>145699.51</v>
      </c>
      <c r="H41" s="30">
        <f>SUM(H42,H48,H49,H56,H57)</f>
        <v>137621.06</v>
      </c>
      <c r="J41" s="100"/>
    </row>
    <row r="42" spans="1:10" s="17" customFormat="1" ht="12.75" customHeight="1">
      <c r="A42" s="20"/>
      <c r="B42" s="57" t="s">
        <v>47</v>
      </c>
      <c r="C42" s="58" t="s">
        <v>181</v>
      </c>
      <c r="D42" s="59"/>
      <c r="E42" s="60"/>
      <c r="F42" s="31" t="s">
        <v>269</v>
      </c>
      <c r="G42" s="35">
        <f>SUM(G43:G47)</f>
        <v>2889.48</v>
      </c>
      <c r="H42" s="35">
        <f>SUM(H43:H47)</f>
        <v>7633.95</v>
      </c>
      <c r="J42" s="99"/>
    </row>
    <row r="43" spans="1:10" s="17" customFormat="1" ht="12.75" customHeight="1">
      <c r="A43" s="20"/>
      <c r="B43" s="61" t="s">
        <v>147</v>
      </c>
      <c r="C43" s="48"/>
      <c r="D43" s="49" t="s">
        <v>182</v>
      </c>
      <c r="E43" s="50"/>
      <c r="F43" s="41"/>
      <c r="G43" s="35" t="s">
        <v>3</v>
      </c>
      <c r="H43" s="35" t="s">
        <v>3</v>
      </c>
      <c r="J43" s="99"/>
    </row>
    <row r="44" spans="1:10" s="17" customFormat="1" ht="12.75" customHeight="1">
      <c r="A44" s="20"/>
      <c r="B44" s="61" t="s">
        <v>149</v>
      </c>
      <c r="C44" s="48"/>
      <c r="D44" s="49" t="s">
        <v>183</v>
      </c>
      <c r="E44" s="50"/>
      <c r="F44" s="41"/>
      <c r="G44" s="35">
        <v>2889.48</v>
      </c>
      <c r="H44" s="35">
        <v>7633.95</v>
      </c>
      <c r="J44" s="99"/>
    </row>
    <row r="45" spans="1:10" s="17" customFormat="1">
      <c r="A45" s="20"/>
      <c r="B45" s="61" t="s">
        <v>151</v>
      </c>
      <c r="C45" s="48"/>
      <c r="D45" s="49" t="s">
        <v>184</v>
      </c>
      <c r="E45" s="50"/>
      <c r="F45" s="41"/>
      <c r="G45" s="35" t="s">
        <v>3</v>
      </c>
      <c r="H45" s="35" t="s">
        <v>3</v>
      </c>
      <c r="J45" s="99"/>
    </row>
    <row r="46" spans="1:10" s="17" customFormat="1">
      <c r="A46" s="20"/>
      <c r="B46" s="61" t="s">
        <v>153</v>
      </c>
      <c r="C46" s="48"/>
      <c r="D46" s="49" t="s">
        <v>185</v>
      </c>
      <c r="E46" s="50"/>
      <c r="F46" s="41"/>
      <c r="G46" s="35" t="s">
        <v>3</v>
      </c>
      <c r="H46" s="35" t="s">
        <v>3</v>
      </c>
      <c r="J46" s="99"/>
    </row>
    <row r="47" spans="1:10" s="17" customFormat="1" ht="12.75" customHeight="1">
      <c r="A47" s="20"/>
      <c r="B47" s="61" t="s">
        <v>155</v>
      </c>
      <c r="C47" s="55"/>
      <c r="D47" s="149" t="s">
        <v>186</v>
      </c>
      <c r="E47" s="150"/>
      <c r="F47" s="41"/>
      <c r="G47" s="35" t="s">
        <v>3</v>
      </c>
      <c r="H47" s="35" t="s">
        <v>3</v>
      </c>
      <c r="J47" s="99"/>
    </row>
    <row r="48" spans="1:10" s="17" customFormat="1" ht="12.75" customHeight="1">
      <c r="A48" s="20"/>
      <c r="B48" s="57" t="s">
        <v>45</v>
      </c>
      <c r="C48" s="62" t="s">
        <v>187</v>
      </c>
      <c r="D48" s="63"/>
      <c r="E48" s="64"/>
      <c r="F48" s="31" t="s">
        <v>270</v>
      </c>
      <c r="G48" s="35">
        <v>1444.87</v>
      </c>
      <c r="H48" s="35">
        <v>72.05</v>
      </c>
      <c r="J48" s="99"/>
    </row>
    <row r="49" spans="1:10" s="17" customFormat="1" ht="12.75" customHeight="1">
      <c r="A49" s="20"/>
      <c r="B49" s="57" t="s">
        <v>103</v>
      </c>
      <c r="C49" s="58" t="s">
        <v>252</v>
      </c>
      <c r="D49" s="59"/>
      <c r="E49" s="60"/>
      <c r="F49" s="31" t="s">
        <v>271</v>
      </c>
      <c r="G49" s="35">
        <f>SUM(G50:G55)</f>
        <v>124542.95</v>
      </c>
      <c r="H49" s="35">
        <f>SUM(H50:H55)</f>
        <v>115161.81</v>
      </c>
      <c r="J49" s="99"/>
    </row>
    <row r="50" spans="1:10" s="17" customFormat="1" ht="12.75" customHeight="1">
      <c r="A50" s="20"/>
      <c r="B50" s="61" t="s">
        <v>188</v>
      </c>
      <c r="C50" s="59"/>
      <c r="D50" s="65" t="s">
        <v>189</v>
      </c>
      <c r="E50" s="66"/>
      <c r="F50" s="31"/>
      <c r="G50" s="35" t="s">
        <v>3</v>
      </c>
      <c r="H50" s="35" t="s">
        <v>3</v>
      </c>
      <c r="J50" s="99"/>
    </row>
    <row r="51" spans="1:10" s="17" customFormat="1" ht="12.75" customHeight="1">
      <c r="A51" s="20"/>
      <c r="B51" s="67" t="s">
        <v>190</v>
      </c>
      <c r="C51" s="48"/>
      <c r="D51" s="49" t="s">
        <v>191</v>
      </c>
      <c r="E51" s="68"/>
      <c r="F51" s="69"/>
      <c r="G51" s="35" t="s">
        <v>3</v>
      </c>
      <c r="H51" s="35" t="s">
        <v>3</v>
      </c>
      <c r="J51" s="99"/>
    </row>
    <row r="52" spans="1:10" s="17" customFormat="1" ht="12.75" customHeight="1">
      <c r="A52" s="20"/>
      <c r="B52" s="61" t="s">
        <v>192</v>
      </c>
      <c r="C52" s="48"/>
      <c r="D52" s="49" t="s">
        <v>193</v>
      </c>
      <c r="E52" s="50"/>
      <c r="F52" s="31"/>
      <c r="G52" s="35">
        <v>0</v>
      </c>
      <c r="H52" s="35">
        <v>0</v>
      </c>
      <c r="J52" s="99"/>
    </row>
    <row r="53" spans="1:10" s="17" customFormat="1" ht="12.75" customHeight="1">
      <c r="A53" s="20"/>
      <c r="B53" s="61" t="s">
        <v>194</v>
      </c>
      <c r="C53" s="48"/>
      <c r="D53" s="149" t="s">
        <v>195</v>
      </c>
      <c r="E53" s="150"/>
      <c r="F53" s="31"/>
      <c r="G53" s="35">
        <v>9681.4500000000007</v>
      </c>
      <c r="H53" s="35">
        <v>10327.34</v>
      </c>
      <c r="J53" s="99"/>
    </row>
    <row r="54" spans="1:10" s="17" customFormat="1" ht="12.75" customHeight="1">
      <c r="A54" s="20"/>
      <c r="B54" s="61" t="s">
        <v>196</v>
      </c>
      <c r="C54" s="48"/>
      <c r="D54" s="49" t="s">
        <v>197</v>
      </c>
      <c r="E54" s="50"/>
      <c r="F54" s="31"/>
      <c r="G54" s="35">
        <v>114861.5</v>
      </c>
      <c r="H54" s="35">
        <v>104834.47</v>
      </c>
      <c r="J54" s="99"/>
    </row>
    <row r="55" spans="1:10" s="17" customFormat="1" ht="12.75" customHeight="1">
      <c r="A55" s="20"/>
      <c r="B55" s="61" t="s">
        <v>198</v>
      </c>
      <c r="C55" s="48"/>
      <c r="D55" s="49" t="s">
        <v>199</v>
      </c>
      <c r="E55" s="50"/>
      <c r="F55" s="31"/>
      <c r="G55" s="35">
        <v>0</v>
      </c>
      <c r="H55" s="35">
        <v>0</v>
      </c>
      <c r="J55" s="99"/>
    </row>
    <row r="56" spans="1:10" s="17" customFormat="1" ht="12.75" customHeight="1">
      <c r="A56" s="20"/>
      <c r="B56" s="57" t="s">
        <v>100</v>
      </c>
      <c r="C56" s="70" t="s">
        <v>200</v>
      </c>
      <c r="D56" s="70"/>
      <c r="E56" s="71"/>
      <c r="F56" s="31"/>
      <c r="G56" s="35" t="s">
        <v>3</v>
      </c>
      <c r="H56" s="35" t="s">
        <v>3</v>
      </c>
      <c r="J56" s="99"/>
    </row>
    <row r="57" spans="1:10" s="17" customFormat="1" ht="12.75" customHeight="1">
      <c r="A57" s="20"/>
      <c r="B57" s="57" t="s">
        <v>97</v>
      </c>
      <c r="C57" s="70" t="s">
        <v>201</v>
      </c>
      <c r="D57" s="70"/>
      <c r="E57" s="71"/>
      <c r="F57" s="31" t="s">
        <v>272</v>
      </c>
      <c r="G57" s="35">
        <v>16822.21</v>
      </c>
      <c r="H57" s="35">
        <v>14753.25</v>
      </c>
      <c r="J57" s="99"/>
    </row>
    <row r="58" spans="1:10" s="17" customFormat="1" ht="12.75" customHeight="1">
      <c r="A58" s="20"/>
      <c r="B58" s="31"/>
      <c r="C58" s="45" t="s">
        <v>202</v>
      </c>
      <c r="D58" s="46"/>
      <c r="E58" s="47"/>
      <c r="F58" s="31"/>
      <c r="G58" s="35">
        <f>SUM(G20,G40,G41)</f>
        <v>675067.96</v>
      </c>
      <c r="H58" s="35">
        <f>SUM(H20,H40,H41)</f>
        <v>670481.16999999993</v>
      </c>
      <c r="J58" s="99"/>
    </row>
    <row r="59" spans="1:10" s="17" customFormat="1" ht="12.75" customHeight="1">
      <c r="A59" s="20"/>
      <c r="B59" s="25" t="s">
        <v>67</v>
      </c>
      <c r="C59" s="26" t="s">
        <v>203</v>
      </c>
      <c r="D59" s="26"/>
      <c r="E59" s="72"/>
      <c r="F59" s="139" t="s">
        <v>273</v>
      </c>
      <c r="G59" s="30">
        <f>SUM(G60:G63)</f>
        <v>533882.67000000004</v>
      </c>
      <c r="H59" s="30">
        <f>SUM(H60:H63)</f>
        <v>535074.21</v>
      </c>
      <c r="J59" s="100"/>
    </row>
    <row r="60" spans="1:10" s="17" customFormat="1" ht="12.75" customHeight="1">
      <c r="A60" s="20"/>
      <c r="B60" s="31" t="s">
        <v>47</v>
      </c>
      <c r="C60" s="51" t="s">
        <v>122</v>
      </c>
      <c r="D60" s="51"/>
      <c r="E60" s="52"/>
      <c r="F60" s="31"/>
      <c r="G60" s="35">
        <v>3260.7</v>
      </c>
      <c r="H60" s="35">
        <v>993.18000000004997</v>
      </c>
      <c r="J60" s="99"/>
    </row>
    <row r="61" spans="1:10" s="17" customFormat="1" ht="12.75" customHeight="1">
      <c r="A61" s="20"/>
      <c r="B61" s="44" t="s">
        <v>45</v>
      </c>
      <c r="C61" s="45" t="s">
        <v>204</v>
      </c>
      <c r="D61" s="46"/>
      <c r="E61" s="47"/>
      <c r="F61" s="44"/>
      <c r="G61" s="35">
        <v>398573.83</v>
      </c>
      <c r="H61" s="35">
        <v>403893.1</v>
      </c>
      <c r="J61" s="99"/>
    </row>
    <row r="62" spans="1:10" s="17" customFormat="1" ht="12.75" customHeight="1">
      <c r="A62" s="20"/>
      <c r="B62" s="31" t="s">
        <v>103</v>
      </c>
      <c r="C62" s="154" t="s">
        <v>205</v>
      </c>
      <c r="D62" s="155"/>
      <c r="E62" s="156"/>
      <c r="F62" s="31"/>
      <c r="G62" s="35">
        <v>108053.46</v>
      </c>
      <c r="H62" s="35">
        <v>107815.67999999999</v>
      </c>
      <c r="J62" s="99"/>
    </row>
    <row r="63" spans="1:10" s="17" customFormat="1" ht="12.75" customHeight="1">
      <c r="A63" s="20"/>
      <c r="B63" s="31" t="s">
        <v>206</v>
      </c>
      <c r="C63" s="51" t="s">
        <v>207</v>
      </c>
      <c r="D63" s="36"/>
      <c r="E63" s="53"/>
      <c r="F63" s="31"/>
      <c r="G63" s="35">
        <v>23994.68</v>
      </c>
      <c r="H63" s="35">
        <v>22372.25</v>
      </c>
      <c r="J63" s="99"/>
    </row>
    <row r="64" spans="1:10" s="17" customFormat="1" ht="12.75" customHeight="1">
      <c r="A64" s="20"/>
      <c r="B64" s="25" t="s">
        <v>58</v>
      </c>
      <c r="C64" s="26" t="s">
        <v>208</v>
      </c>
      <c r="D64" s="27"/>
      <c r="E64" s="28"/>
      <c r="F64" s="31"/>
      <c r="G64" s="30">
        <f>SUM(G65,G69)</f>
        <v>106880.86</v>
      </c>
      <c r="H64" s="30">
        <f>SUM(H65,H69)</f>
        <v>104870.37999999999</v>
      </c>
      <c r="J64" s="100"/>
    </row>
    <row r="65" spans="1:10" s="17" customFormat="1" ht="12.75" customHeight="1">
      <c r="A65" s="20"/>
      <c r="B65" s="31" t="s">
        <v>47</v>
      </c>
      <c r="C65" s="32" t="s">
        <v>209</v>
      </c>
      <c r="D65" s="73"/>
      <c r="E65" s="74"/>
      <c r="F65" s="31" t="s">
        <v>274</v>
      </c>
      <c r="G65" s="35">
        <f>SUM(G66:G68)</f>
        <v>8898.48</v>
      </c>
      <c r="H65" s="35">
        <f>SUM(H66:H68)</f>
        <v>8898.48</v>
      </c>
      <c r="J65" s="99"/>
    </row>
    <row r="66" spans="1:10" s="17" customFormat="1">
      <c r="A66" s="20"/>
      <c r="B66" s="29" t="s">
        <v>147</v>
      </c>
      <c r="C66" s="75"/>
      <c r="D66" s="37" t="s">
        <v>210</v>
      </c>
      <c r="E66" s="76"/>
      <c r="F66" s="31"/>
      <c r="G66" s="35" t="s">
        <v>3</v>
      </c>
      <c r="H66" s="35" t="s">
        <v>3</v>
      </c>
      <c r="J66" s="99"/>
    </row>
    <row r="67" spans="1:10" s="17" customFormat="1" ht="12.75" customHeight="1">
      <c r="A67" s="20"/>
      <c r="B67" s="29" t="s">
        <v>149</v>
      </c>
      <c r="C67" s="36"/>
      <c r="D67" s="37" t="s">
        <v>211</v>
      </c>
      <c r="E67" s="40"/>
      <c r="F67" s="31"/>
      <c r="G67" s="35">
        <v>8898.48</v>
      </c>
      <c r="H67" s="35">
        <v>8898.48</v>
      </c>
      <c r="J67" s="99"/>
    </row>
    <row r="68" spans="1:10" s="17" customFormat="1" ht="12.75" customHeight="1">
      <c r="A68" s="20"/>
      <c r="B68" s="29" t="s">
        <v>212</v>
      </c>
      <c r="C68" s="36"/>
      <c r="D68" s="37" t="s">
        <v>213</v>
      </c>
      <c r="E68" s="40"/>
      <c r="F68" s="41"/>
      <c r="G68" s="35" t="s">
        <v>3</v>
      </c>
      <c r="H68" s="35" t="s">
        <v>3</v>
      </c>
      <c r="J68" s="99"/>
    </row>
    <row r="69" spans="1:10" s="2" customFormat="1" ht="12.75" customHeight="1">
      <c r="A69" s="20"/>
      <c r="B69" s="57" t="s">
        <v>45</v>
      </c>
      <c r="C69" s="77" t="s">
        <v>214</v>
      </c>
      <c r="D69" s="78"/>
      <c r="E69" s="79"/>
      <c r="F69" s="57" t="s">
        <v>275</v>
      </c>
      <c r="G69" s="35">
        <f>SUM(G70:G75,G78:G83)</f>
        <v>97982.38</v>
      </c>
      <c r="H69" s="35">
        <f>SUM(H70:H75,H78:H83)</f>
        <v>95971.9</v>
      </c>
      <c r="J69" s="99"/>
    </row>
    <row r="70" spans="1:10" s="17" customFormat="1" ht="12.75" customHeight="1">
      <c r="A70" s="20"/>
      <c r="B70" s="29" t="s">
        <v>158</v>
      </c>
      <c r="C70" s="36"/>
      <c r="D70" s="37" t="s">
        <v>215</v>
      </c>
      <c r="E70" s="38"/>
      <c r="F70" s="31"/>
      <c r="G70" s="35">
        <v>0</v>
      </c>
      <c r="H70" s="35">
        <v>0</v>
      </c>
      <c r="J70" s="99"/>
    </row>
    <row r="71" spans="1:10" s="17" customFormat="1" ht="12.75" customHeight="1">
      <c r="A71" s="20"/>
      <c r="B71" s="29" t="s">
        <v>160</v>
      </c>
      <c r="C71" s="75"/>
      <c r="D71" s="37" t="s">
        <v>216</v>
      </c>
      <c r="E71" s="76"/>
      <c r="F71" s="31"/>
      <c r="G71" s="35" t="s">
        <v>3</v>
      </c>
      <c r="H71" s="35" t="s">
        <v>3</v>
      </c>
      <c r="J71" s="99"/>
    </row>
    <row r="72" spans="1:10" s="17" customFormat="1">
      <c r="A72" s="20"/>
      <c r="B72" s="29" t="s">
        <v>162</v>
      </c>
      <c r="C72" s="75"/>
      <c r="D72" s="37" t="s">
        <v>217</v>
      </c>
      <c r="E72" s="76"/>
      <c r="F72" s="31"/>
      <c r="G72" s="35" t="s">
        <v>3</v>
      </c>
      <c r="H72" s="35" t="s">
        <v>3</v>
      </c>
      <c r="J72" s="99"/>
    </row>
    <row r="73" spans="1:10" s="17" customFormat="1">
      <c r="A73" s="20"/>
      <c r="B73" s="80" t="s">
        <v>164</v>
      </c>
      <c r="C73" s="59"/>
      <c r="D73" s="81" t="s">
        <v>218</v>
      </c>
      <c r="E73" s="66"/>
      <c r="F73" s="31"/>
      <c r="G73" s="35" t="s">
        <v>3</v>
      </c>
      <c r="H73" s="35" t="s">
        <v>3</v>
      </c>
      <c r="J73" s="99"/>
    </row>
    <row r="74" spans="1:10" s="17" customFormat="1">
      <c r="A74" s="20"/>
      <c r="B74" s="31" t="s">
        <v>166</v>
      </c>
      <c r="C74" s="43"/>
      <c r="D74" s="43" t="s">
        <v>219</v>
      </c>
      <c r="E74" s="38"/>
      <c r="F74" s="82"/>
      <c r="G74" s="35" t="s">
        <v>3</v>
      </c>
      <c r="H74" s="35" t="s">
        <v>3</v>
      </c>
      <c r="J74" s="99"/>
    </row>
    <row r="75" spans="1:10" s="17" customFormat="1" ht="12.75" customHeight="1">
      <c r="A75" s="20"/>
      <c r="B75" s="83" t="s">
        <v>168</v>
      </c>
      <c r="C75" s="78"/>
      <c r="D75" s="84" t="s">
        <v>220</v>
      </c>
      <c r="E75" s="13"/>
      <c r="F75" s="31"/>
      <c r="G75" s="35">
        <f>SUM(G76,G77)</f>
        <v>0</v>
      </c>
      <c r="H75" s="35">
        <f>SUM(H76,H77)</f>
        <v>0</v>
      </c>
      <c r="J75" s="99"/>
    </row>
    <row r="76" spans="1:10" s="17" customFormat="1" ht="12.75" customHeight="1">
      <c r="A76" s="20"/>
      <c r="B76" s="61" t="s">
        <v>221</v>
      </c>
      <c r="C76" s="48"/>
      <c r="D76" s="68"/>
      <c r="E76" s="50" t="s">
        <v>222</v>
      </c>
      <c r="F76" s="31"/>
      <c r="G76" s="35" t="s">
        <v>3</v>
      </c>
      <c r="H76" s="35" t="s">
        <v>3</v>
      </c>
      <c r="J76" s="99"/>
    </row>
    <row r="77" spans="1:10" s="17" customFormat="1" ht="12.75" customHeight="1">
      <c r="A77" s="20"/>
      <c r="B77" s="61" t="s">
        <v>223</v>
      </c>
      <c r="C77" s="48"/>
      <c r="D77" s="68"/>
      <c r="E77" s="50" t="s">
        <v>224</v>
      </c>
      <c r="F77" s="41"/>
      <c r="G77" s="35">
        <v>0</v>
      </c>
      <c r="H77" s="35">
        <v>0</v>
      </c>
      <c r="J77" s="99"/>
    </row>
    <row r="78" spans="1:10" s="17" customFormat="1" ht="12.75" customHeight="1">
      <c r="A78" s="20"/>
      <c r="B78" s="61" t="s">
        <v>170</v>
      </c>
      <c r="C78" s="63"/>
      <c r="D78" s="85" t="s">
        <v>225</v>
      </c>
      <c r="E78" s="86"/>
      <c r="F78" s="41"/>
      <c r="G78" s="35">
        <v>0</v>
      </c>
      <c r="H78" s="35">
        <v>0</v>
      </c>
      <c r="J78" s="99"/>
    </row>
    <row r="79" spans="1:10" s="17" customFormat="1" ht="12.75" customHeight="1">
      <c r="A79" s="20"/>
      <c r="B79" s="61" t="s">
        <v>172</v>
      </c>
      <c r="C79" s="87"/>
      <c r="D79" s="49" t="s">
        <v>226</v>
      </c>
      <c r="E79" s="88"/>
      <c r="F79" s="31"/>
      <c r="G79" s="35" t="s">
        <v>3</v>
      </c>
      <c r="H79" s="35" t="s">
        <v>3</v>
      </c>
      <c r="J79" s="99"/>
    </row>
    <row r="80" spans="1:10" s="17" customFormat="1" ht="12.75" customHeight="1">
      <c r="A80" s="20"/>
      <c r="B80" s="61" t="s">
        <v>174</v>
      </c>
      <c r="C80" s="36"/>
      <c r="D80" s="37" t="s">
        <v>227</v>
      </c>
      <c r="E80" s="40"/>
      <c r="F80" s="31"/>
      <c r="G80" s="35">
        <v>2518.94</v>
      </c>
      <c r="H80" s="35">
        <v>0</v>
      </c>
      <c r="J80" s="99"/>
    </row>
    <row r="81" spans="1:10" s="17" customFormat="1" ht="12.75" customHeight="1">
      <c r="A81" s="20"/>
      <c r="B81" s="61" t="s">
        <v>228</v>
      </c>
      <c r="C81" s="36"/>
      <c r="D81" s="37" t="s">
        <v>229</v>
      </c>
      <c r="E81" s="40"/>
      <c r="F81" s="31"/>
      <c r="G81" s="35">
        <v>632.97</v>
      </c>
      <c r="H81" s="35">
        <v>0</v>
      </c>
      <c r="J81" s="99"/>
    </row>
    <row r="82" spans="1:10" s="17" customFormat="1" ht="12.75" customHeight="1">
      <c r="A82" s="20"/>
      <c r="B82" s="29" t="s">
        <v>230</v>
      </c>
      <c r="C82" s="48"/>
      <c r="D82" s="49" t="s">
        <v>231</v>
      </c>
      <c r="E82" s="50"/>
      <c r="F82" s="31"/>
      <c r="G82" s="35">
        <v>94830.47</v>
      </c>
      <c r="H82" s="35">
        <v>95971.9</v>
      </c>
      <c r="J82" s="99"/>
    </row>
    <row r="83" spans="1:10" s="17" customFormat="1" ht="12.75" customHeight="1">
      <c r="A83" s="20"/>
      <c r="B83" s="29" t="s">
        <v>232</v>
      </c>
      <c r="C83" s="36"/>
      <c r="D83" s="37" t="s">
        <v>233</v>
      </c>
      <c r="E83" s="40"/>
      <c r="F83" s="41"/>
      <c r="G83" s="35">
        <v>0</v>
      </c>
      <c r="H83" s="35">
        <v>0</v>
      </c>
      <c r="J83" s="99"/>
    </row>
    <row r="84" spans="1:10" s="17" customFormat="1" ht="12.75" customHeight="1">
      <c r="A84" s="20"/>
      <c r="B84" s="25" t="s">
        <v>56</v>
      </c>
      <c r="C84" s="89" t="s">
        <v>234</v>
      </c>
      <c r="D84" s="90"/>
      <c r="E84" s="91"/>
      <c r="F84" s="138" t="s">
        <v>276</v>
      </c>
      <c r="G84" s="30">
        <f>SUM(G85,G86,G89,G90)</f>
        <v>34304.429999999898</v>
      </c>
      <c r="H84" s="30">
        <f>SUM(H85,H86,H89,H90)</f>
        <v>30536.579999999798</v>
      </c>
      <c r="J84" s="100"/>
    </row>
    <row r="85" spans="1:10" s="17" customFormat="1" ht="12.75" customHeight="1">
      <c r="A85" s="20"/>
      <c r="B85" s="31" t="s">
        <v>47</v>
      </c>
      <c r="C85" s="51" t="s">
        <v>235</v>
      </c>
      <c r="D85" s="36"/>
      <c r="E85" s="53"/>
      <c r="F85" s="41"/>
      <c r="G85" s="35" t="s">
        <v>3</v>
      </c>
      <c r="H85" s="35" t="s">
        <v>3</v>
      </c>
      <c r="J85" s="99"/>
    </row>
    <row r="86" spans="1:10" s="17" customFormat="1" ht="12.75" customHeight="1">
      <c r="A86" s="20"/>
      <c r="B86" s="31" t="s">
        <v>45</v>
      </c>
      <c r="C86" s="32" t="s">
        <v>236</v>
      </c>
      <c r="D86" s="73"/>
      <c r="E86" s="74"/>
      <c r="F86" s="31"/>
      <c r="G86" s="35">
        <f>SUM(G87,G88)</f>
        <v>0</v>
      </c>
      <c r="H86" s="35">
        <f>SUM(H87,H88)</f>
        <v>0</v>
      </c>
      <c r="J86" s="99"/>
    </row>
    <row r="87" spans="1:10" s="17" customFormat="1" ht="12.75" customHeight="1">
      <c r="A87" s="20"/>
      <c r="B87" s="29" t="s">
        <v>158</v>
      </c>
      <c r="C87" s="36"/>
      <c r="D87" s="37" t="s">
        <v>237</v>
      </c>
      <c r="E87" s="40"/>
      <c r="F87" s="31"/>
      <c r="G87" s="35" t="s">
        <v>3</v>
      </c>
      <c r="H87" s="35" t="s">
        <v>3</v>
      </c>
      <c r="J87" s="99"/>
    </row>
    <row r="88" spans="1:10" s="17" customFormat="1" ht="12.75" customHeight="1">
      <c r="A88" s="20"/>
      <c r="B88" s="29" t="s">
        <v>160</v>
      </c>
      <c r="C88" s="36"/>
      <c r="D88" s="37" t="s">
        <v>238</v>
      </c>
      <c r="E88" s="40"/>
      <c r="F88" s="31"/>
      <c r="G88" s="35" t="s">
        <v>3</v>
      </c>
      <c r="H88" s="35" t="s">
        <v>3</v>
      </c>
      <c r="J88" s="99"/>
    </row>
    <row r="89" spans="1:10" s="17" customFormat="1" ht="12.75" customHeight="1">
      <c r="A89" s="20"/>
      <c r="B89" s="57" t="s">
        <v>103</v>
      </c>
      <c r="C89" s="68" t="s">
        <v>239</v>
      </c>
      <c r="D89" s="68"/>
      <c r="E89" s="92"/>
      <c r="F89" s="31"/>
      <c r="G89" s="35" t="s">
        <v>3</v>
      </c>
      <c r="H89" s="35" t="s">
        <v>3</v>
      </c>
      <c r="J89" s="99"/>
    </row>
    <row r="90" spans="1:10" s="17" customFormat="1" ht="12.75" customHeight="1">
      <c r="A90" s="20"/>
      <c r="B90" s="44" t="s">
        <v>100</v>
      </c>
      <c r="C90" s="45" t="s">
        <v>240</v>
      </c>
      <c r="D90" s="46"/>
      <c r="E90" s="47"/>
      <c r="F90" s="31"/>
      <c r="G90" s="35">
        <f>SUM(G91:G92)</f>
        <v>34304.429999999898</v>
      </c>
      <c r="H90" s="35">
        <f>SUM(H91:H92)</f>
        <v>30536.579999999798</v>
      </c>
      <c r="J90" s="99"/>
    </row>
    <row r="91" spans="1:10" s="17" customFormat="1" ht="12.75" customHeight="1">
      <c r="A91" s="20"/>
      <c r="B91" s="29" t="s">
        <v>241</v>
      </c>
      <c r="C91" s="27"/>
      <c r="D91" s="37" t="s">
        <v>242</v>
      </c>
      <c r="E91" s="93"/>
      <c r="F91" s="41"/>
      <c r="G91" s="35">
        <v>3767.8499999998999</v>
      </c>
      <c r="H91" s="35">
        <v>4762.5699999997996</v>
      </c>
      <c r="J91" s="99"/>
    </row>
    <row r="92" spans="1:10" s="17" customFormat="1" ht="12.75" customHeight="1">
      <c r="A92" s="20"/>
      <c r="B92" s="29" t="s">
        <v>243</v>
      </c>
      <c r="C92" s="27"/>
      <c r="D92" s="37" t="s">
        <v>244</v>
      </c>
      <c r="E92" s="93"/>
      <c r="F92" s="41"/>
      <c r="G92" s="35">
        <v>30536.58</v>
      </c>
      <c r="H92" s="35">
        <v>25774.01</v>
      </c>
      <c r="J92" s="99"/>
    </row>
    <row r="93" spans="1:10" s="17" customFormat="1" ht="12.75" customHeight="1">
      <c r="A93" s="20"/>
      <c r="B93" s="25" t="s">
        <v>54</v>
      </c>
      <c r="C93" s="89" t="s">
        <v>245</v>
      </c>
      <c r="D93" s="91"/>
      <c r="E93" s="91"/>
      <c r="F93" s="41"/>
      <c r="G93" s="30"/>
      <c r="H93" s="30"/>
      <c r="J93" s="100"/>
    </row>
    <row r="94" spans="1:10" s="17" customFormat="1" ht="25.5" customHeight="1">
      <c r="A94" s="20"/>
      <c r="B94" s="25"/>
      <c r="C94" s="157" t="s">
        <v>246</v>
      </c>
      <c r="D94" s="149"/>
      <c r="E94" s="150"/>
      <c r="F94" s="31"/>
      <c r="G94" s="94">
        <f>SUM(G59,G64,G84,G93)</f>
        <v>675067.96</v>
      </c>
      <c r="H94" s="94">
        <f>SUM(H59,H64,H84,H93)</f>
        <v>670481.16999999981</v>
      </c>
      <c r="J94" s="99"/>
    </row>
    <row r="95" spans="1:10" s="17" customFormat="1">
      <c r="A95" s="20"/>
      <c r="B95" s="3"/>
      <c r="C95" s="16"/>
      <c r="D95" s="16"/>
      <c r="E95" s="16"/>
      <c r="F95" s="16"/>
    </row>
    <row r="96" spans="1:10" s="17" customFormat="1" ht="15" customHeight="1">
      <c r="A96" s="20"/>
      <c r="B96" s="158" t="s">
        <v>261</v>
      </c>
      <c r="C96" s="158"/>
      <c r="D96" s="158"/>
      <c r="E96" s="158"/>
      <c r="F96" s="95"/>
      <c r="G96" s="153" t="s">
        <v>262</v>
      </c>
      <c r="H96" s="153"/>
    </row>
    <row r="97" spans="1:8" s="17" customFormat="1" ht="12.75" customHeight="1">
      <c r="A97" s="20"/>
      <c r="B97" s="159" t="s">
        <v>247</v>
      </c>
      <c r="C97" s="159"/>
      <c r="D97" s="159"/>
      <c r="E97" s="159"/>
      <c r="F97" s="17" t="s">
        <v>43</v>
      </c>
      <c r="G97" s="164" t="s">
        <v>42</v>
      </c>
      <c r="H97" s="164"/>
    </row>
    <row r="98" spans="1:8" s="17" customFormat="1">
      <c r="A98" s="20"/>
      <c r="B98" s="15"/>
      <c r="C98" s="15"/>
      <c r="D98" s="15"/>
      <c r="E98" s="15"/>
      <c r="F98" s="15"/>
      <c r="G98" s="15"/>
      <c r="H98" s="15"/>
    </row>
    <row r="99" spans="1:8" s="17" customFormat="1" ht="12.75" customHeight="1">
      <c r="A99" s="20"/>
      <c r="B99" s="140" t="s">
        <v>263</v>
      </c>
      <c r="C99" s="140"/>
      <c r="D99" s="140"/>
      <c r="E99" s="140"/>
      <c r="F99" s="96"/>
      <c r="G99" s="152" t="s">
        <v>264</v>
      </c>
      <c r="H99" s="152"/>
    </row>
    <row r="100" spans="1:8" s="17" customFormat="1" ht="12.75" customHeight="1">
      <c r="A100" s="20"/>
      <c r="B100" s="141" t="s">
        <v>253</v>
      </c>
      <c r="C100" s="141"/>
      <c r="D100" s="141"/>
      <c r="E100" s="141"/>
      <c r="F100" s="2" t="s">
        <v>43</v>
      </c>
      <c r="G100" s="142" t="s">
        <v>42</v>
      </c>
      <c r="H100" s="142"/>
    </row>
    <row r="101" spans="1:8" s="17" customFormat="1">
      <c r="A101" s="20"/>
    </row>
    <row r="102" spans="1:8" s="17" customFormat="1">
      <c r="A102" s="20"/>
    </row>
    <row r="103" spans="1:8" s="17" customFormat="1">
      <c r="A103" s="20"/>
    </row>
    <row r="104" spans="1:8" s="17" customFormat="1">
      <c r="A104" s="20"/>
    </row>
    <row r="105" spans="1:8" s="17" customFormat="1">
      <c r="A105" s="20"/>
    </row>
    <row r="106" spans="1:8" s="17" customFormat="1">
      <c r="A106" s="20"/>
    </row>
    <row r="107" spans="1:8" s="17" customFormat="1">
      <c r="A107" s="20"/>
    </row>
    <row r="108" spans="1:8" s="17" customFormat="1">
      <c r="A108" s="20"/>
    </row>
    <row r="109" spans="1:8" s="17" customFormat="1">
      <c r="A109" s="20"/>
    </row>
    <row r="110" spans="1:8" s="17" customFormat="1">
      <c r="A110" s="20"/>
    </row>
    <row r="111" spans="1:8" s="17" customFormat="1">
      <c r="A111" s="20"/>
    </row>
    <row r="112" spans="1:8" s="17" customFormat="1">
      <c r="A112" s="20"/>
    </row>
    <row r="113" spans="1:1" s="17" customFormat="1">
      <c r="A113" s="20"/>
    </row>
    <row r="114" spans="1:1" s="17" customFormat="1">
      <c r="A114" s="20"/>
    </row>
    <row r="115" spans="1:1" s="17" customFormat="1">
      <c r="A115" s="20"/>
    </row>
    <row r="116" spans="1:1" s="17" customFormat="1">
      <c r="A116" s="20"/>
    </row>
    <row r="117" spans="1:1" s="17" customFormat="1">
      <c r="A117" s="20"/>
    </row>
    <row r="118" spans="1:1" s="17" customFormat="1">
      <c r="A118" s="20"/>
    </row>
    <row r="119" spans="1:1" s="17" customFormat="1" ht="15">
      <c r="A119"/>
    </row>
  </sheetData>
  <mergeCells count="27">
    <mergeCell ref="G97:H97"/>
    <mergeCell ref="B8:H8"/>
    <mergeCell ref="B13:H13"/>
    <mergeCell ref="B9:H9"/>
    <mergeCell ref="B10:H11"/>
    <mergeCell ref="B12:F12"/>
    <mergeCell ref="F2:H2"/>
    <mergeCell ref="B7:H7"/>
    <mergeCell ref="B1:H1"/>
    <mergeCell ref="F3:H3"/>
    <mergeCell ref="B5:H6"/>
    <mergeCell ref="B99:E99"/>
    <mergeCell ref="B100:E100"/>
    <mergeCell ref="G100:H100"/>
    <mergeCell ref="B14:H14"/>
    <mergeCell ref="B17:H17"/>
    <mergeCell ref="E18:H18"/>
    <mergeCell ref="C19:E19"/>
    <mergeCell ref="D47:E47"/>
    <mergeCell ref="B16:H16"/>
    <mergeCell ref="G99:H99"/>
    <mergeCell ref="G96:H96"/>
    <mergeCell ref="D53:E53"/>
    <mergeCell ref="C62:E62"/>
    <mergeCell ref="C94:E94"/>
    <mergeCell ref="B96:E96"/>
    <mergeCell ref="B97:E97"/>
  </mergeCells>
  <printOptions horizontalCentered="1"/>
  <pageMargins left="0" right="0.19685039370078741" top="0" bottom="0" header="0" footer="0"/>
  <pageSetup paperSize="9" scale="8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0EB28-A772-4795-B1B5-5312E32E18C7}">
  <dimension ref="B1:J64"/>
  <sheetViews>
    <sheetView topLeftCell="A4" zoomScaleNormal="100" workbookViewId="0">
      <selection activeCell="N52" sqref="N52"/>
    </sheetView>
  </sheetViews>
  <sheetFormatPr defaultRowHeight="15"/>
  <cols>
    <col min="1" max="1" width="3.140625" style="4" customWidth="1"/>
    <col min="2" max="2" width="8" style="4" customWidth="1"/>
    <col min="3" max="3" width="1.5703125" style="4" hidden="1" customWidth="1"/>
    <col min="4" max="4" width="30.140625" style="4" customWidth="1"/>
    <col min="5" max="5" width="18.28515625" style="4" customWidth="1"/>
    <col min="6" max="6" width="9.140625" style="4" hidden="1" customWidth="1"/>
    <col min="7" max="7" width="11.7109375" style="4" customWidth="1"/>
    <col min="8" max="8" width="13.140625" style="4" customWidth="1"/>
    <col min="9" max="9" width="14.7109375" style="4" customWidth="1"/>
    <col min="10" max="10" width="15.85546875" style="4" customWidth="1"/>
    <col min="11" max="16384" width="9.140625" style="4"/>
  </cols>
  <sheetData>
    <row r="1" spans="2:10" ht="0.75" customHeight="1">
      <c r="B1" s="168" t="s">
        <v>41</v>
      </c>
      <c r="C1" s="168"/>
      <c r="D1" s="168"/>
      <c r="E1" s="168"/>
      <c r="F1" s="168"/>
      <c r="G1" s="168"/>
      <c r="H1" s="168"/>
      <c r="I1" s="168"/>
      <c r="J1" s="168"/>
    </row>
    <row r="2" spans="2:10" ht="15.75" customHeight="1">
      <c r="E2" s="5"/>
      <c r="H2" s="6" t="s">
        <v>137</v>
      </c>
      <c r="I2" s="7"/>
      <c r="J2" s="7"/>
    </row>
    <row r="3" spans="2:10" ht="15.75" customHeight="1">
      <c r="H3" s="6" t="s">
        <v>136</v>
      </c>
      <c r="I3" s="7"/>
      <c r="J3" s="7"/>
    </row>
    <row r="4" spans="2:10" ht="4.5" customHeight="1"/>
    <row r="5" spans="2:10" ht="15.75" customHeight="1">
      <c r="B5" s="169" t="s">
        <v>135</v>
      </c>
      <c r="C5" s="169"/>
      <c r="D5" s="169"/>
      <c r="E5" s="169"/>
      <c r="F5" s="169"/>
      <c r="G5" s="169"/>
      <c r="H5" s="169"/>
      <c r="I5" s="169"/>
      <c r="J5" s="169"/>
    </row>
    <row r="6" spans="2:10" ht="15.75" customHeight="1">
      <c r="B6" s="170" t="s">
        <v>134</v>
      </c>
      <c r="C6" s="170"/>
      <c r="D6" s="170"/>
      <c r="E6" s="170"/>
      <c r="F6" s="170"/>
      <c r="G6" s="170"/>
      <c r="H6" s="170"/>
      <c r="I6" s="170"/>
      <c r="J6" s="170"/>
    </row>
    <row r="7" spans="2:10" ht="15.75" customHeight="1">
      <c r="B7" s="171" t="s">
        <v>249</v>
      </c>
      <c r="C7" s="171"/>
      <c r="D7" s="171"/>
      <c r="E7" s="171"/>
      <c r="F7" s="171"/>
      <c r="G7" s="171"/>
      <c r="H7" s="171"/>
      <c r="I7" s="171"/>
      <c r="J7" s="171"/>
    </row>
    <row r="8" spans="2:10" ht="15" customHeight="1">
      <c r="B8" s="172" t="s">
        <v>133</v>
      </c>
      <c r="C8" s="172"/>
      <c r="D8" s="172"/>
      <c r="E8" s="172"/>
      <c r="F8" s="172"/>
      <c r="G8" s="172"/>
      <c r="H8" s="172"/>
      <c r="I8" s="172"/>
      <c r="J8" s="172"/>
    </row>
    <row r="9" spans="2:10" ht="15" customHeight="1">
      <c r="B9" s="167" t="s">
        <v>251</v>
      </c>
      <c r="C9" s="167"/>
      <c r="D9" s="167"/>
      <c r="E9" s="167"/>
      <c r="F9" s="167"/>
      <c r="G9" s="167"/>
      <c r="H9" s="167"/>
      <c r="I9" s="167"/>
      <c r="J9" s="167"/>
    </row>
    <row r="10" spans="2:10" ht="15" customHeight="1">
      <c r="B10" s="172" t="s">
        <v>254</v>
      </c>
      <c r="C10" s="172"/>
      <c r="D10" s="172"/>
      <c r="E10" s="172"/>
      <c r="F10" s="172"/>
      <c r="G10" s="172"/>
      <c r="H10" s="172"/>
      <c r="I10" s="172"/>
      <c r="J10" s="172"/>
    </row>
    <row r="11" spans="2:10" ht="15" customHeight="1">
      <c r="B11" s="176" t="s">
        <v>255</v>
      </c>
      <c r="C11" s="176"/>
      <c r="D11" s="176"/>
      <c r="E11" s="176"/>
      <c r="F11" s="176"/>
      <c r="G11" s="176"/>
      <c r="H11" s="176"/>
      <c r="I11" s="176"/>
      <c r="J11" s="176"/>
    </row>
    <row r="12" spans="2:10" ht="1.5" customHeight="1">
      <c r="B12" s="177"/>
      <c r="C12" s="177"/>
      <c r="D12" s="177"/>
      <c r="E12" s="177"/>
      <c r="F12" s="177"/>
      <c r="G12" s="177"/>
      <c r="H12" s="177"/>
      <c r="I12" s="177"/>
      <c r="J12" s="177"/>
    </row>
    <row r="13" spans="2:10" ht="14.25" customHeight="1">
      <c r="B13" s="178" t="s">
        <v>132</v>
      </c>
      <c r="C13" s="178"/>
      <c r="D13" s="178"/>
      <c r="E13" s="178"/>
      <c r="F13" s="178"/>
      <c r="G13" s="178"/>
      <c r="H13" s="178"/>
      <c r="I13" s="178"/>
      <c r="J13" s="178"/>
    </row>
    <row r="14" spans="2:10" ht="3.75" hidden="1" customHeight="1">
      <c r="B14" s="176"/>
      <c r="C14" s="176"/>
      <c r="D14" s="176"/>
      <c r="E14" s="176"/>
      <c r="F14" s="176"/>
      <c r="G14" s="176"/>
      <c r="H14" s="176"/>
      <c r="I14" s="176"/>
      <c r="J14" s="176"/>
    </row>
    <row r="15" spans="2:10" ht="13.5" customHeight="1">
      <c r="B15" s="178" t="s">
        <v>259</v>
      </c>
      <c r="C15" s="178"/>
      <c r="D15" s="178"/>
      <c r="E15" s="178"/>
      <c r="F15" s="178"/>
      <c r="G15" s="178"/>
      <c r="H15" s="178"/>
      <c r="I15" s="178"/>
      <c r="J15" s="178"/>
    </row>
    <row r="16" spans="2:10" ht="2.25" customHeight="1">
      <c r="B16" s="18"/>
      <c r="C16" s="19"/>
      <c r="D16" s="19"/>
      <c r="E16" s="19"/>
      <c r="F16" s="19"/>
      <c r="G16" s="19"/>
      <c r="H16" s="19"/>
      <c r="I16" s="19"/>
      <c r="J16" s="19"/>
    </row>
    <row r="17" spans="2:10" ht="15" customHeight="1">
      <c r="B17" s="179" t="s">
        <v>260</v>
      </c>
      <c r="C17" s="179"/>
      <c r="D17" s="179"/>
      <c r="E17" s="179"/>
      <c r="F17" s="179"/>
      <c r="G17" s="179"/>
      <c r="H17" s="179"/>
      <c r="I17" s="179"/>
      <c r="J17" s="179"/>
    </row>
    <row r="18" spans="2:10" ht="12.75" customHeight="1">
      <c r="B18" s="176" t="s">
        <v>131</v>
      </c>
      <c r="C18" s="176"/>
      <c r="D18" s="176"/>
      <c r="E18" s="176"/>
      <c r="F18" s="176"/>
      <c r="G18" s="176"/>
      <c r="H18" s="176"/>
      <c r="I18" s="176"/>
      <c r="J18" s="176"/>
    </row>
    <row r="19" spans="2:10" s="19" customFormat="1" ht="15" customHeight="1">
      <c r="B19" s="180" t="s">
        <v>265</v>
      </c>
      <c r="C19" s="180"/>
      <c r="D19" s="180"/>
      <c r="E19" s="180"/>
      <c r="F19" s="180"/>
      <c r="G19" s="180"/>
      <c r="H19" s="180"/>
      <c r="I19" s="180"/>
      <c r="J19" s="180"/>
    </row>
    <row r="20" spans="2:10" s="8" customFormat="1" ht="44.25" customHeight="1">
      <c r="B20" s="181" t="s">
        <v>35</v>
      </c>
      <c r="C20" s="182"/>
      <c r="D20" s="181" t="s">
        <v>130</v>
      </c>
      <c r="E20" s="183"/>
      <c r="F20" s="183"/>
      <c r="G20" s="182"/>
      <c r="H20" s="101" t="s">
        <v>129</v>
      </c>
      <c r="I20" s="101" t="s">
        <v>128</v>
      </c>
      <c r="J20" s="101" t="s">
        <v>127</v>
      </c>
    </row>
    <row r="21" spans="2:10" ht="15.75" customHeight="1">
      <c r="B21" s="102" t="s">
        <v>126</v>
      </c>
      <c r="C21" s="103" t="s">
        <v>125</v>
      </c>
      <c r="D21" s="173" t="s">
        <v>125</v>
      </c>
      <c r="E21" s="174"/>
      <c r="F21" s="174"/>
      <c r="G21" s="175"/>
      <c r="H21" s="104"/>
      <c r="I21" s="105">
        <f>SUM(I22,I27,I28)</f>
        <v>1058310.48</v>
      </c>
      <c r="J21" s="105">
        <f>SUM(J22,J27,J28)</f>
        <v>925251.21999999986</v>
      </c>
    </row>
    <row r="22" spans="2:10" ht="15.75" customHeight="1">
      <c r="B22" s="106" t="s">
        <v>47</v>
      </c>
      <c r="C22" s="107" t="s">
        <v>124</v>
      </c>
      <c r="D22" s="187" t="s">
        <v>124</v>
      </c>
      <c r="E22" s="188"/>
      <c r="F22" s="188"/>
      <c r="G22" s="189"/>
      <c r="H22" s="108"/>
      <c r="I22" s="109">
        <f>SUM(I23:I26)</f>
        <v>990686.74</v>
      </c>
      <c r="J22" s="109">
        <f>SUM(J23:J26)</f>
        <v>861510.1399999999</v>
      </c>
    </row>
    <row r="23" spans="2:10" ht="15.75" customHeight="1">
      <c r="B23" s="106" t="s">
        <v>123</v>
      </c>
      <c r="C23" s="107" t="s">
        <v>122</v>
      </c>
      <c r="D23" s="187" t="s">
        <v>122</v>
      </c>
      <c r="E23" s="188"/>
      <c r="F23" s="188"/>
      <c r="G23" s="189"/>
      <c r="H23" s="108"/>
      <c r="I23" s="110">
        <v>372070</v>
      </c>
      <c r="J23" s="110">
        <v>339494.37</v>
      </c>
    </row>
    <row r="24" spans="2:10" ht="15.75" customHeight="1">
      <c r="B24" s="106" t="s">
        <v>121</v>
      </c>
      <c r="C24" s="111" t="s">
        <v>120</v>
      </c>
      <c r="D24" s="184" t="s">
        <v>120</v>
      </c>
      <c r="E24" s="185"/>
      <c r="F24" s="185"/>
      <c r="G24" s="186"/>
      <c r="H24" s="108"/>
      <c r="I24" s="110">
        <v>615456.13</v>
      </c>
      <c r="J24" s="110">
        <v>519016.05</v>
      </c>
    </row>
    <row r="25" spans="2:10" ht="15.75" customHeight="1">
      <c r="B25" s="106" t="s">
        <v>119</v>
      </c>
      <c r="C25" s="107" t="s">
        <v>118</v>
      </c>
      <c r="D25" s="184" t="s">
        <v>118</v>
      </c>
      <c r="E25" s="185"/>
      <c r="F25" s="185"/>
      <c r="G25" s="186"/>
      <c r="H25" s="108"/>
      <c r="I25" s="110">
        <v>-237.78</v>
      </c>
      <c r="J25" s="110">
        <v>613.38</v>
      </c>
    </row>
    <row r="26" spans="2:10" ht="15.75" customHeight="1">
      <c r="B26" s="106" t="s">
        <v>117</v>
      </c>
      <c r="C26" s="111" t="s">
        <v>116</v>
      </c>
      <c r="D26" s="184" t="s">
        <v>116</v>
      </c>
      <c r="E26" s="185"/>
      <c r="F26" s="185"/>
      <c r="G26" s="186"/>
      <c r="H26" s="108"/>
      <c r="I26" s="110">
        <v>3398.39</v>
      </c>
      <c r="J26" s="110">
        <v>2386.34</v>
      </c>
    </row>
    <row r="27" spans="2:10" ht="15.75" customHeight="1">
      <c r="B27" s="106" t="s">
        <v>45</v>
      </c>
      <c r="C27" s="107" t="s">
        <v>115</v>
      </c>
      <c r="D27" s="184" t="s">
        <v>115</v>
      </c>
      <c r="E27" s="185"/>
      <c r="F27" s="185"/>
      <c r="G27" s="186"/>
      <c r="H27" s="108"/>
      <c r="I27" s="109"/>
      <c r="J27" s="112"/>
    </row>
    <row r="28" spans="2:10" ht="15.75" customHeight="1">
      <c r="B28" s="106" t="s">
        <v>103</v>
      </c>
      <c r="C28" s="107" t="s">
        <v>114</v>
      </c>
      <c r="D28" s="184" t="s">
        <v>114</v>
      </c>
      <c r="E28" s="185"/>
      <c r="F28" s="185"/>
      <c r="G28" s="186"/>
      <c r="H28" s="108" t="s">
        <v>277</v>
      </c>
      <c r="I28" s="109">
        <f>SUM(I29)+SUM(I30)</f>
        <v>67623.740000000005</v>
      </c>
      <c r="J28" s="109">
        <f>SUM(J29)+SUM(J30)</f>
        <v>63741.08</v>
      </c>
    </row>
    <row r="29" spans="2:10" ht="15.75" customHeight="1">
      <c r="B29" s="106" t="s">
        <v>113</v>
      </c>
      <c r="C29" s="111" t="s">
        <v>112</v>
      </c>
      <c r="D29" s="184" t="s">
        <v>112</v>
      </c>
      <c r="E29" s="185"/>
      <c r="F29" s="185"/>
      <c r="G29" s="186"/>
      <c r="H29" s="108"/>
      <c r="I29" s="110">
        <v>67623.740000000005</v>
      </c>
      <c r="J29" s="110">
        <v>63741.08</v>
      </c>
    </row>
    <row r="30" spans="2:10" ht="15.75" customHeight="1">
      <c r="B30" s="106" t="s">
        <v>111</v>
      </c>
      <c r="C30" s="111" t="s">
        <v>110</v>
      </c>
      <c r="D30" s="184" t="s">
        <v>110</v>
      </c>
      <c r="E30" s="185"/>
      <c r="F30" s="185"/>
      <c r="G30" s="186"/>
      <c r="H30" s="108"/>
      <c r="I30" s="110">
        <v>0</v>
      </c>
      <c r="J30" s="110">
        <v>0</v>
      </c>
    </row>
    <row r="31" spans="2:10" ht="15.75" customHeight="1">
      <c r="B31" s="102" t="s">
        <v>109</v>
      </c>
      <c r="C31" s="103" t="s">
        <v>108</v>
      </c>
      <c r="D31" s="173" t="s">
        <v>108</v>
      </c>
      <c r="E31" s="174"/>
      <c r="F31" s="174"/>
      <c r="G31" s="175"/>
      <c r="H31" s="104" t="s">
        <v>278</v>
      </c>
      <c r="I31" s="105">
        <f>SUM(I32:I45)</f>
        <v>1055178.6300000001</v>
      </c>
      <c r="J31" s="105">
        <f>SUM(J32:J45)</f>
        <v>925081.58</v>
      </c>
    </row>
    <row r="32" spans="2:10" ht="15.75" customHeight="1">
      <c r="B32" s="106" t="s">
        <v>47</v>
      </c>
      <c r="C32" s="107" t="s">
        <v>107</v>
      </c>
      <c r="D32" s="184" t="s">
        <v>106</v>
      </c>
      <c r="E32" s="185"/>
      <c r="F32" s="185"/>
      <c r="G32" s="186"/>
      <c r="H32" s="108"/>
      <c r="I32" s="110">
        <v>895257.03</v>
      </c>
      <c r="J32" s="110">
        <v>777333.69</v>
      </c>
    </row>
    <row r="33" spans="2:10" ht="15.75" customHeight="1">
      <c r="B33" s="106" t="s">
        <v>45</v>
      </c>
      <c r="C33" s="107" t="s">
        <v>105</v>
      </c>
      <c r="D33" s="184" t="s">
        <v>104</v>
      </c>
      <c r="E33" s="185"/>
      <c r="F33" s="185"/>
      <c r="G33" s="186"/>
      <c r="H33" s="108"/>
      <c r="I33" s="110">
        <v>8889.26</v>
      </c>
      <c r="J33" s="110">
        <v>9883.7900000000009</v>
      </c>
    </row>
    <row r="34" spans="2:10" ht="15.75" customHeight="1">
      <c r="B34" s="106" t="s">
        <v>103</v>
      </c>
      <c r="C34" s="107" t="s">
        <v>102</v>
      </c>
      <c r="D34" s="184" t="s">
        <v>101</v>
      </c>
      <c r="E34" s="185"/>
      <c r="F34" s="185"/>
      <c r="G34" s="186"/>
      <c r="H34" s="108"/>
      <c r="I34" s="110">
        <v>44068.81</v>
      </c>
      <c r="J34" s="110">
        <v>28029.96</v>
      </c>
    </row>
    <row r="35" spans="2:10" ht="15.75" customHeight="1">
      <c r="B35" s="106" t="s">
        <v>100</v>
      </c>
      <c r="C35" s="107" t="s">
        <v>99</v>
      </c>
      <c r="D35" s="187" t="s">
        <v>98</v>
      </c>
      <c r="E35" s="188"/>
      <c r="F35" s="188"/>
      <c r="G35" s="189"/>
      <c r="H35" s="108"/>
      <c r="I35" s="110">
        <v>62.04</v>
      </c>
      <c r="J35" s="110">
        <v>1486.79</v>
      </c>
    </row>
    <row r="36" spans="2:10" ht="15.75" customHeight="1">
      <c r="B36" s="106" t="s">
        <v>97</v>
      </c>
      <c r="C36" s="107" t="s">
        <v>96</v>
      </c>
      <c r="D36" s="187" t="s">
        <v>95</v>
      </c>
      <c r="E36" s="188"/>
      <c r="F36" s="188"/>
      <c r="G36" s="189"/>
      <c r="H36" s="108"/>
      <c r="I36" s="110">
        <v>576.07000000000005</v>
      </c>
      <c r="J36" s="110">
        <v>649.25</v>
      </c>
    </row>
    <row r="37" spans="2:10" ht="15.75" customHeight="1">
      <c r="B37" s="106" t="s">
        <v>94</v>
      </c>
      <c r="C37" s="107" t="s">
        <v>93</v>
      </c>
      <c r="D37" s="187" t="s">
        <v>92</v>
      </c>
      <c r="E37" s="188"/>
      <c r="F37" s="188"/>
      <c r="G37" s="189"/>
      <c r="H37" s="108"/>
      <c r="I37" s="110">
        <v>2065.34</v>
      </c>
      <c r="J37" s="110">
        <v>2447.5500000000002</v>
      </c>
    </row>
    <row r="38" spans="2:10" ht="15.75" customHeight="1">
      <c r="B38" s="106" t="s">
        <v>91</v>
      </c>
      <c r="C38" s="107" t="s">
        <v>90</v>
      </c>
      <c r="D38" s="187" t="s">
        <v>89</v>
      </c>
      <c r="E38" s="188"/>
      <c r="F38" s="188"/>
      <c r="G38" s="189"/>
      <c r="H38" s="108"/>
      <c r="I38" s="110">
        <v>281.73</v>
      </c>
      <c r="J38" s="110">
        <v>489.11</v>
      </c>
    </row>
    <row r="39" spans="2:10" ht="15.75" customHeight="1">
      <c r="B39" s="106" t="s">
        <v>88</v>
      </c>
      <c r="C39" s="107" t="s">
        <v>87</v>
      </c>
      <c r="D39" s="184" t="s">
        <v>87</v>
      </c>
      <c r="E39" s="185"/>
      <c r="F39" s="185"/>
      <c r="G39" s="186"/>
      <c r="H39" s="108"/>
      <c r="I39" s="110" t="s">
        <v>3</v>
      </c>
      <c r="J39" s="110" t="s">
        <v>3</v>
      </c>
    </row>
    <row r="40" spans="2:10" ht="15.75" customHeight="1">
      <c r="B40" s="106" t="s">
        <v>86</v>
      </c>
      <c r="C40" s="107" t="s">
        <v>85</v>
      </c>
      <c r="D40" s="187" t="s">
        <v>85</v>
      </c>
      <c r="E40" s="188"/>
      <c r="F40" s="188"/>
      <c r="G40" s="189"/>
      <c r="H40" s="108"/>
      <c r="I40" s="110">
        <v>75271.83</v>
      </c>
      <c r="J40" s="110">
        <v>80897.16</v>
      </c>
    </row>
    <row r="41" spans="2:10" ht="15.75" customHeight="1">
      <c r="B41" s="106" t="s">
        <v>84</v>
      </c>
      <c r="C41" s="107" t="s">
        <v>83</v>
      </c>
      <c r="D41" s="184" t="s">
        <v>82</v>
      </c>
      <c r="E41" s="185"/>
      <c r="F41" s="185"/>
      <c r="G41" s="186"/>
      <c r="H41" s="108"/>
      <c r="I41" s="110">
        <v>0</v>
      </c>
      <c r="J41" s="110">
        <v>1680</v>
      </c>
    </row>
    <row r="42" spans="2:10" ht="15.75" customHeight="1">
      <c r="B42" s="106" t="s">
        <v>81</v>
      </c>
      <c r="C42" s="107" t="s">
        <v>80</v>
      </c>
      <c r="D42" s="184" t="s">
        <v>79</v>
      </c>
      <c r="E42" s="185"/>
      <c r="F42" s="185"/>
      <c r="G42" s="186"/>
      <c r="H42" s="108"/>
      <c r="I42" s="110">
        <v>24743.4</v>
      </c>
      <c r="J42" s="110">
        <v>18424.46</v>
      </c>
    </row>
    <row r="43" spans="2:10" ht="15.75" customHeight="1">
      <c r="B43" s="106" t="s">
        <v>78</v>
      </c>
      <c r="C43" s="107" t="s">
        <v>77</v>
      </c>
      <c r="D43" s="184" t="s">
        <v>76</v>
      </c>
      <c r="E43" s="185"/>
      <c r="F43" s="185"/>
      <c r="G43" s="186"/>
      <c r="H43" s="108"/>
      <c r="I43" s="110" t="s">
        <v>3</v>
      </c>
      <c r="J43" s="110" t="s">
        <v>3</v>
      </c>
    </row>
    <row r="44" spans="2:10" ht="15.75" customHeight="1">
      <c r="B44" s="106" t="s">
        <v>75</v>
      </c>
      <c r="C44" s="107" t="s">
        <v>74</v>
      </c>
      <c r="D44" s="184" t="s">
        <v>73</v>
      </c>
      <c r="E44" s="185"/>
      <c r="F44" s="185"/>
      <c r="G44" s="186"/>
      <c r="H44" s="108"/>
      <c r="I44" s="110">
        <v>3963.12</v>
      </c>
      <c r="J44" s="110">
        <v>3759.82</v>
      </c>
    </row>
    <row r="45" spans="2:10" ht="15.75" customHeight="1">
      <c r="B45" s="106" t="s">
        <v>72</v>
      </c>
      <c r="C45" s="107" t="s">
        <v>71</v>
      </c>
      <c r="D45" s="190" t="s">
        <v>70</v>
      </c>
      <c r="E45" s="191"/>
      <c r="F45" s="191"/>
      <c r="G45" s="192"/>
      <c r="H45" s="108"/>
      <c r="I45" s="110">
        <v>0</v>
      </c>
      <c r="J45" s="110">
        <v>0</v>
      </c>
    </row>
    <row r="46" spans="2:10" ht="15.75" customHeight="1">
      <c r="B46" s="103" t="s">
        <v>69</v>
      </c>
      <c r="C46" s="113" t="s">
        <v>68</v>
      </c>
      <c r="D46" s="193" t="s">
        <v>68</v>
      </c>
      <c r="E46" s="194"/>
      <c r="F46" s="194"/>
      <c r="G46" s="195"/>
      <c r="H46" s="104"/>
      <c r="I46" s="105">
        <f>I21-I31</f>
        <v>3131.8499999998603</v>
      </c>
      <c r="J46" s="105">
        <f>J21-J31</f>
        <v>169.63999999989755</v>
      </c>
    </row>
    <row r="47" spans="2:10" ht="15.75" customHeight="1">
      <c r="B47" s="103" t="s">
        <v>67</v>
      </c>
      <c r="C47" s="103" t="s">
        <v>66</v>
      </c>
      <c r="D47" s="196" t="s">
        <v>66</v>
      </c>
      <c r="E47" s="197"/>
      <c r="F47" s="197"/>
      <c r="G47" s="198"/>
      <c r="H47" s="114"/>
      <c r="I47" s="105">
        <f>IF(TYPE(I48)=1,I48,0)+IF(TYPE(I49)=1,I49,0)-IF(TYPE(I50)=1,I50,0)</f>
        <v>636</v>
      </c>
      <c r="J47" s="105">
        <f>IF(TYPE(J48)=1,J48,0)+IF(TYPE(J49)=1,J49,0)-IF(TYPE(J50)=1,J50,0)</f>
        <v>0</v>
      </c>
    </row>
    <row r="48" spans="2:10" ht="15.75" customHeight="1">
      <c r="B48" s="111" t="s">
        <v>65</v>
      </c>
      <c r="C48" s="107" t="s">
        <v>64</v>
      </c>
      <c r="D48" s="190" t="s">
        <v>63</v>
      </c>
      <c r="E48" s="191"/>
      <c r="F48" s="191"/>
      <c r="G48" s="192"/>
      <c r="H48" s="115"/>
      <c r="I48" s="109">
        <v>636</v>
      </c>
      <c r="J48" s="110" t="s">
        <v>3</v>
      </c>
    </row>
    <row r="49" spans="2:10" ht="15.75" customHeight="1">
      <c r="B49" s="111" t="s">
        <v>45</v>
      </c>
      <c r="C49" s="107" t="s">
        <v>62</v>
      </c>
      <c r="D49" s="190" t="s">
        <v>62</v>
      </c>
      <c r="E49" s="191"/>
      <c r="F49" s="191"/>
      <c r="G49" s="192"/>
      <c r="H49" s="115"/>
      <c r="I49" s="110" t="s">
        <v>3</v>
      </c>
      <c r="J49" s="110" t="s">
        <v>3</v>
      </c>
    </row>
    <row r="50" spans="2:10" ht="15.75" customHeight="1">
      <c r="B50" s="111" t="s">
        <v>61</v>
      </c>
      <c r="C50" s="107" t="s">
        <v>60</v>
      </c>
      <c r="D50" s="190" t="s">
        <v>59</v>
      </c>
      <c r="E50" s="191"/>
      <c r="F50" s="191"/>
      <c r="G50" s="192"/>
      <c r="H50" s="115"/>
      <c r="I50" s="110">
        <v>0</v>
      </c>
      <c r="J50" s="110">
        <v>0</v>
      </c>
    </row>
    <row r="51" spans="2:10" ht="15.75" customHeight="1">
      <c r="B51" s="103" t="s">
        <v>58</v>
      </c>
      <c r="C51" s="113" t="s">
        <v>57</v>
      </c>
      <c r="D51" s="193" t="s">
        <v>57</v>
      </c>
      <c r="E51" s="194"/>
      <c r="F51" s="194"/>
      <c r="G51" s="195"/>
      <c r="H51" s="114"/>
      <c r="I51" s="110">
        <v>0</v>
      </c>
      <c r="J51" s="110">
        <v>0</v>
      </c>
    </row>
    <row r="52" spans="2:10" ht="30" customHeight="1">
      <c r="B52" s="103" t="s">
        <v>56</v>
      </c>
      <c r="C52" s="113" t="s">
        <v>55</v>
      </c>
      <c r="D52" s="199" t="s">
        <v>55</v>
      </c>
      <c r="E52" s="200"/>
      <c r="F52" s="200"/>
      <c r="G52" s="201"/>
      <c r="H52" s="114"/>
      <c r="I52" s="110" t="s">
        <v>3</v>
      </c>
      <c r="J52" s="110" t="s">
        <v>3</v>
      </c>
    </row>
    <row r="53" spans="2:10" ht="15.75" customHeight="1">
      <c r="B53" s="103" t="s">
        <v>54</v>
      </c>
      <c r="C53" s="113" t="s">
        <v>53</v>
      </c>
      <c r="D53" s="193" t="s">
        <v>53</v>
      </c>
      <c r="E53" s="194"/>
      <c r="F53" s="194"/>
      <c r="G53" s="195"/>
      <c r="H53" s="114"/>
      <c r="I53" s="110" t="s">
        <v>3</v>
      </c>
      <c r="J53" s="110" t="s">
        <v>3</v>
      </c>
    </row>
    <row r="54" spans="2:10" ht="27" customHeight="1">
      <c r="B54" s="103" t="s">
        <v>52</v>
      </c>
      <c r="C54" s="103" t="s">
        <v>51</v>
      </c>
      <c r="D54" s="173" t="s">
        <v>51</v>
      </c>
      <c r="E54" s="174"/>
      <c r="F54" s="174"/>
      <c r="G54" s="175"/>
      <c r="H54" s="114"/>
      <c r="I54" s="105">
        <f>SUM(I46,I47,I51,I52,I53)</f>
        <v>3767.8499999998603</v>
      </c>
      <c r="J54" s="105">
        <f>SUM(J46,J47,J51,J52,J53)</f>
        <v>169.63999999989755</v>
      </c>
    </row>
    <row r="55" spans="2:10" ht="15.75" customHeight="1">
      <c r="B55" s="103" t="s">
        <v>47</v>
      </c>
      <c r="C55" s="103" t="s">
        <v>50</v>
      </c>
      <c r="D55" s="196" t="s">
        <v>50</v>
      </c>
      <c r="E55" s="197"/>
      <c r="F55" s="197"/>
      <c r="G55" s="198"/>
      <c r="H55" s="114"/>
      <c r="I55" s="110" t="s">
        <v>3</v>
      </c>
      <c r="J55" s="110" t="s">
        <v>3</v>
      </c>
    </row>
    <row r="56" spans="2:10" ht="15.75" customHeight="1">
      <c r="B56" s="103" t="s">
        <v>49</v>
      </c>
      <c r="C56" s="113" t="s">
        <v>48</v>
      </c>
      <c r="D56" s="193" t="s">
        <v>48</v>
      </c>
      <c r="E56" s="194"/>
      <c r="F56" s="194"/>
      <c r="G56" s="195"/>
      <c r="H56" s="114"/>
      <c r="I56" s="105">
        <f>SUM(I54,I55)</f>
        <v>3767.8499999998603</v>
      </c>
      <c r="J56" s="105">
        <f>SUM(J54,J55)</f>
        <v>169.63999999989755</v>
      </c>
    </row>
    <row r="57" spans="2:10" ht="15.75" customHeight="1">
      <c r="B57" s="111" t="s">
        <v>47</v>
      </c>
      <c r="C57" s="107" t="s">
        <v>46</v>
      </c>
      <c r="D57" s="190" t="s">
        <v>46</v>
      </c>
      <c r="E57" s="191"/>
      <c r="F57" s="191"/>
      <c r="G57" s="192"/>
      <c r="H57" s="115"/>
      <c r="I57" s="109"/>
      <c r="J57" s="109"/>
    </row>
    <row r="58" spans="2:10" ht="15.75" customHeight="1">
      <c r="B58" s="111" t="s">
        <v>45</v>
      </c>
      <c r="C58" s="107" t="s">
        <v>44</v>
      </c>
      <c r="D58" s="190" t="s">
        <v>44</v>
      </c>
      <c r="E58" s="191"/>
      <c r="F58" s="191"/>
      <c r="G58" s="192"/>
      <c r="H58" s="115"/>
      <c r="I58" s="109"/>
      <c r="J58" s="109"/>
    </row>
    <row r="59" spans="2:10" ht="6" customHeight="1">
      <c r="B59" s="2"/>
      <c r="C59" s="2"/>
      <c r="D59" s="2"/>
      <c r="E59" s="2"/>
    </row>
    <row r="60" spans="2:10" ht="15.75" customHeight="1">
      <c r="B60" s="204" t="s">
        <v>261</v>
      </c>
      <c r="C60" s="204"/>
      <c r="D60" s="204"/>
      <c r="E60" s="204"/>
      <c r="F60" s="204"/>
      <c r="G60" s="204"/>
      <c r="H60" s="116"/>
      <c r="I60" s="205" t="s">
        <v>262</v>
      </c>
      <c r="J60" s="205"/>
    </row>
    <row r="61" spans="2:10" s="19" customFormat="1" ht="13.5" customHeight="1">
      <c r="B61" s="202" t="s">
        <v>256</v>
      </c>
      <c r="C61" s="202"/>
      <c r="D61" s="202"/>
      <c r="E61" s="202"/>
      <c r="F61" s="202"/>
      <c r="G61" s="202"/>
      <c r="H61" s="9" t="s">
        <v>43</v>
      </c>
      <c r="I61" s="203" t="s">
        <v>42</v>
      </c>
      <c r="J61" s="203"/>
    </row>
    <row r="62" spans="2:10" s="19" customFormat="1" ht="3" customHeight="1">
      <c r="B62" s="10"/>
      <c r="C62" s="10"/>
      <c r="D62" s="10"/>
      <c r="E62" s="10"/>
      <c r="F62" s="10"/>
      <c r="G62" s="10"/>
      <c r="H62" s="10"/>
      <c r="I62" s="11"/>
      <c r="J62" s="11"/>
    </row>
    <row r="63" spans="2:10" s="19" customFormat="1" ht="15" customHeight="1">
      <c r="B63" s="204" t="s">
        <v>263</v>
      </c>
      <c r="C63" s="204"/>
      <c r="D63" s="204"/>
      <c r="E63" s="204"/>
      <c r="F63" s="204"/>
      <c r="G63" s="204"/>
      <c r="H63" s="86"/>
      <c r="I63" s="205" t="s">
        <v>264</v>
      </c>
      <c r="J63" s="205"/>
    </row>
    <row r="64" spans="2:10" s="19" customFormat="1" ht="12" customHeight="1">
      <c r="B64" s="202" t="s">
        <v>257</v>
      </c>
      <c r="C64" s="202"/>
      <c r="D64" s="202"/>
      <c r="E64" s="202"/>
      <c r="F64" s="202"/>
      <c r="G64" s="202"/>
      <c r="H64" s="9" t="s">
        <v>258</v>
      </c>
      <c r="I64" s="203" t="s">
        <v>42</v>
      </c>
      <c r="J64" s="203"/>
    </row>
  </sheetData>
  <mergeCells count="63">
    <mergeCell ref="B64:G64"/>
    <mergeCell ref="I64:J64"/>
    <mergeCell ref="B63:G63"/>
    <mergeCell ref="I63:J63"/>
    <mergeCell ref="D58:G58"/>
    <mergeCell ref="B60:G60"/>
    <mergeCell ref="I60:J60"/>
    <mergeCell ref="B61:G61"/>
    <mergeCell ref="I61:J61"/>
    <mergeCell ref="D57:G57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45:G45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33:G33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21:G21"/>
    <mergeCell ref="B10:J10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B9:J9"/>
    <mergeCell ref="B1:J1"/>
    <mergeCell ref="B5:J5"/>
    <mergeCell ref="B6:J6"/>
    <mergeCell ref="B7:J7"/>
    <mergeCell ref="B8:J8"/>
  </mergeCells>
  <pageMargins left="0" right="7.874015748031496E-2" top="0" bottom="0" header="0" footer="0"/>
  <pageSetup paperSize="9" scale="8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3FB7C-0F29-4819-AAC3-333BC9196E98}">
  <dimension ref="A1:Z34"/>
  <sheetViews>
    <sheetView showGridLines="0" tabSelected="1" topLeftCell="B13" zoomScale="80" zoomScaleNormal="80" zoomScaleSheetLayoutView="75" workbookViewId="0">
      <selection activeCell="C32" sqref="C32"/>
    </sheetView>
  </sheetViews>
  <sheetFormatPr defaultRowHeight="15" customHeight="1"/>
  <cols>
    <col min="1" max="1" width="9.140625" style="6"/>
    <col min="2" max="2" width="6" style="117" customWidth="1"/>
    <col min="3" max="3" width="32.85546875" style="6" customWidth="1"/>
    <col min="4" max="11" width="15.7109375" style="6" customWidth="1"/>
    <col min="12" max="12" width="13.140625" style="6" customWidth="1"/>
    <col min="13" max="14" width="15.7109375" style="6" customWidth="1"/>
    <col min="15" max="15" width="20.28515625" style="6" customWidth="1"/>
    <col min="16" max="16" width="13.28515625" style="6" customWidth="1"/>
    <col min="17" max="17" width="22" style="6" customWidth="1"/>
    <col min="18" max="19" width="19.85546875" style="6" customWidth="1"/>
    <col min="20" max="20" width="43.140625" style="6" customWidth="1"/>
    <col min="21" max="21" width="20.140625" style="6" customWidth="1"/>
    <col min="22" max="22" width="46.7109375" style="6" customWidth="1"/>
    <col min="23" max="23" width="22" style="6" customWidth="1"/>
    <col min="24" max="24" width="49.7109375" style="6" customWidth="1"/>
    <col min="25" max="25" width="33.85546875" style="6" customWidth="1"/>
    <col min="26" max="16384" width="9.140625" style="6"/>
  </cols>
  <sheetData>
    <row r="1" spans="2:25" ht="3" customHeight="1">
      <c r="B1" s="211" t="s">
        <v>41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2:25" ht="15" customHeight="1">
      <c r="J2" s="6" t="s">
        <v>40</v>
      </c>
    </row>
    <row r="3" spans="2:25" ht="15.75" customHeight="1">
      <c r="J3" s="6" t="s">
        <v>39</v>
      </c>
    </row>
    <row r="4" spans="2:25" ht="5.25" customHeight="1"/>
    <row r="5" spans="2:25" ht="17.25" customHeight="1">
      <c r="B5" s="212" t="s">
        <v>38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2:25" ht="18" customHeight="1">
      <c r="B6" s="212" t="s">
        <v>37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</row>
    <row r="7" spans="2:25" ht="21.75" customHeight="1">
      <c r="D7" s="209" t="s">
        <v>266</v>
      </c>
      <c r="E7" s="209"/>
      <c r="F7" s="209"/>
      <c r="G7" s="209"/>
      <c r="H7" s="209"/>
      <c r="I7" s="209"/>
      <c r="J7" s="209"/>
      <c r="K7" s="209"/>
    </row>
    <row r="8" spans="2:25" ht="20.25" customHeight="1">
      <c r="B8" s="212" t="s">
        <v>36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</row>
    <row r="9" spans="2:25" ht="14.25" customHeight="1">
      <c r="B9" s="137"/>
      <c r="C9" s="137"/>
      <c r="D9" s="210" t="s">
        <v>267</v>
      </c>
      <c r="E9" s="210"/>
      <c r="F9" s="210"/>
      <c r="G9" s="210"/>
      <c r="H9" s="210"/>
      <c r="I9" s="210"/>
      <c r="J9" s="210"/>
      <c r="K9" s="210"/>
      <c r="L9" s="210"/>
      <c r="M9" s="137"/>
      <c r="N9" s="137"/>
    </row>
    <row r="10" spans="2:25" ht="6.75" customHeight="1"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</row>
    <row r="11" spans="2:25" ht="15" customHeight="1">
      <c r="B11" s="213" t="s">
        <v>35</v>
      </c>
      <c r="C11" s="213" t="s">
        <v>34</v>
      </c>
      <c r="D11" s="213" t="s">
        <v>32</v>
      </c>
      <c r="E11" s="215" t="s">
        <v>31</v>
      </c>
      <c r="F11" s="216"/>
      <c r="G11" s="216"/>
      <c r="H11" s="216"/>
      <c r="I11" s="216"/>
      <c r="J11" s="216"/>
      <c r="K11" s="216"/>
      <c r="L11" s="216"/>
      <c r="M11" s="217"/>
      <c r="N11" s="213" t="s">
        <v>33</v>
      </c>
      <c r="P11" s="206"/>
      <c r="Q11" s="206"/>
      <c r="R11" s="206"/>
      <c r="S11" s="206"/>
      <c r="T11" s="206"/>
      <c r="U11" s="206"/>
      <c r="V11" s="206"/>
      <c r="W11" s="206"/>
      <c r="X11" s="206"/>
      <c r="Y11" s="206"/>
    </row>
    <row r="12" spans="2:25" ht="123" customHeight="1">
      <c r="B12" s="214"/>
      <c r="C12" s="214"/>
      <c r="D12" s="214"/>
      <c r="E12" s="118" t="s">
        <v>248</v>
      </c>
      <c r="F12" s="118" t="s">
        <v>30</v>
      </c>
      <c r="G12" s="118" t="s">
        <v>29</v>
      </c>
      <c r="H12" s="118" t="s">
        <v>28</v>
      </c>
      <c r="I12" s="118" t="s">
        <v>27</v>
      </c>
      <c r="J12" s="12" t="s">
        <v>26</v>
      </c>
      <c r="K12" s="118" t="s">
        <v>25</v>
      </c>
      <c r="L12" s="118" t="s">
        <v>24</v>
      </c>
      <c r="M12" s="119" t="s">
        <v>23</v>
      </c>
      <c r="N12" s="214"/>
      <c r="P12" s="206"/>
      <c r="Q12" s="12"/>
      <c r="R12" s="12"/>
      <c r="S12" s="12"/>
      <c r="T12" s="12"/>
      <c r="U12" s="12"/>
      <c r="V12" s="12"/>
      <c r="W12" s="12"/>
      <c r="X12" s="12"/>
      <c r="Y12" s="12"/>
    </row>
    <row r="13" spans="2:25" ht="13.5" customHeight="1">
      <c r="B13" s="57">
        <v>1</v>
      </c>
      <c r="C13" s="57">
        <v>2</v>
      </c>
      <c r="D13" s="57">
        <v>3</v>
      </c>
      <c r="E13" s="57">
        <v>4</v>
      </c>
      <c r="F13" s="57">
        <v>5</v>
      </c>
      <c r="G13" s="57">
        <v>6</v>
      </c>
      <c r="H13" s="57">
        <v>7</v>
      </c>
      <c r="I13" s="57">
        <v>8</v>
      </c>
      <c r="J13" s="57">
        <v>9</v>
      </c>
      <c r="K13" s="57">
        <v>10</v>
      </c>
      <c r="L13" s="120" t="s">
        <v>22</v>
      </c>
      <c r="M13" s="57">
        <v>12</v>
      </c>
      <c r="N13" s="57">
        <v>13</v>
      </c>
      <c r="P13" s="130"/>
      <c r="Q13" s="130"/>
      <c r="R13" s="130"/>
      <c r="S13" s="130"/>
      <c r="T13" s="130"/>
      <c r="U13" s="130"/>
      <c r="V13" s="130"/>
      <c r="W13" s="130"/>
      <c r="X13" s="131"/>
      <c r="Y13" s="130"/>
    </row>
    <row r="14" spans="2:25" ht="79.5" customHeight="1">
      <c r="B14" s="121" t="s">
        <v>21</v>
      </c>
      <c r="C14" s="122" t="s">
        <v>20</v>
      </c>
      <c r="D14" s="123">
        <f t="shared" ref="D14:M14" si="0">SUM(D15:D16)</f>
        <v>993.18</v>
      </c>
      <c r="E14" s="123">
        <f t="shared" si="0"/>
        <v>374237.52</v>
      </c>
      <c r="F14" s="123">
        <f t="shared" si="0"/>
        <v>0</v>
      </c>
      <c r="G14" s="123">
        <f t="shared" si="0"/>
        <v>0</v>
      </c>
      <c r="H14" s="123">
        <f t="shared" si="0"/>
        <v>0</v>
      </c>
      <c r="I14" s="123">
        <f t="shared" si="0"/>
        <v>0</v>
      </c>
      <c r="J14" s="123">
        <f t="shared" si="0"/>
        <v>-372070</v>
      </c>
      <c r="K14" s="123">
        <f t="shared" si="0"/>
        <v>0</v>
      </c>
      <c r="L14" s="123">
        <f t="shared" si="0"/>
        <v>0</v>
      </c>
      <c r="M14" s="123">
        <f t="shared" si="0"/>
        <v>0</v>
      </c>
      <c r="N14" s="123">
        <f t="shared" ref="N14:N26" si="1">SUM(D14:M14)</f>
        <v>3160.7000000000116</v>
      </c>
      <c r="O14" s="124"/>
      <c r="P14" s="132"/>
      <c r="Q14" s="132"/>
      <c r="R14" s="132"/>
      <c r="S14" s="132"/>
      <c r="T14" s="132"/>
      <c r="U14" s="132"/>
      <c r="V14" s="132"/>
      <c r="W14" s="132"/>
      <c r="X14" s="132"/>
      <c r="Y14" s="132"/>
    </row>
    <row r="15" spans="2:25" ht="22.5" customHeight="1">
      <c r="B15" s="125" t="s">
        <v>19</v>
      </c>
      <c r="C15" s="126" t="s">
        <v>6</v>
      </c>
      <c r="D15" s="127">
        <v>993.18</v>
      </c>
      <c r="E15" s="127">
        <v>0</v>
      </c>
      <c r="F15" s="127">
        <v>5267.11</v>
      </c>
      <c r="G15" s="127" t="s">
        <v>3</v>
      </c>
      <c r="H15" s="127" t="s">
        <v>3</v>
      </c>
      <c r="I15" s="127" t="s">
        <v>3</v>
      </c>
      <c r="J15" s="127">
        <v>-3099.59</v>
      </c>
      <c r="K15" s="127" t="s">
        <v>3</v>
      </c>
      <c r="L15" s="127" t="s">
        <v>3</v>
      </c>
      <c r="M15" s="127">
        <v>0</v>
      </c>
      <c r="N15" s="127">
        <f t="shared" si="1"/>
        <v>3160.7</v>
      </c>
      <c r="O15" s="128"/>
      <c r="P15" s="133"/>
      <c r="Q15" s="133"/>
      <c r="R15" s="134"/>
      <c r="S15" s="134"/>
      <c r="T15" s="133"/>
      <c r="U15" s="134"/>
      <c r="V15" s="133"/>
      <c r="W15" s="134"/>
      <c r="X15" s="133"/>
      <c r="Y15" s="133"/>
    </row>
    <row r="16" spans="2:25" ht="21.75" customHeight="1">
      <c r="B16" s="125" t="s">
        <v>18</v>
      </c>
      <c r="C16" s="126" t="s">
        <v>4</v>
      </c>
      <c r="D16" s="127">
        <v>0</v>
      </c>
      <c r="E16" s="127">
        <v>374237.52</v>
      </c>
      <c r="F16" s="127">
        <v>-5267.11</v>
      </c>
      <c r="G16" s="127" t="s">
        <v>3</v>
      </c>
      <c r="H16" s="127" t="s">
        <v>3</v>
      </c>
      <c r="I16" s="127" t="s">
        <v>3</v>
      </c>
      <c r="J16" s="127">
        <v>-368970.41</v>
      </c>
      <c r="K16" s="127" t="s">
        <v>3</v>
      </c>
      <c r="L16" s="127" t="s">
        <v>3</v>
      </c>
      <c r="M16" s="127">
        <v>0</v>
      </c>
      <c r="N16" s="127">
        <f t="shared" si="1"/>
        <v>5.8207660913467407E-11</v>
      </c>
      <c r="O16" s="124"/>
      <c r="P16" s="133"/>
      <c r="Q16" s="133"/>
      <c r="R16" s="133"/>
      <c r="S16" s="134"/>
      <c r="T16" s="133"/>
      <c r="U16" s="134"/>
      <c r="V16" s="133"/>
      <c r="W16" s="133"/>
      <c r="X16" s="133"/>
      <c r="Y16" s="133"/>
    </row>
    <row r="17" spans="1:26" ht="75.75" customHeight="1">
      <c r="B17" s="121" t="s">
        <v>17</v>
      </c>
      <c r="C17" s="122" t="s">
        <v>16</v>
      </c>
      <c r="D17" s="123">
        <f t="shared" ref="D17:M17" si="2">SUM(D18:D19)</f>
        <v>403893.1</v>
      </c>
      <c r="E17" s="123">
        <f t="shared" si="2"/>
        <v>608921.59</v>
      </c>
      <c r="F17" s="123">
        <f t="shared" si="2"/>
        <v>0</v>
      </c>
      <c r="G17" s="123">
        <f t="shared" si="2"/>
        <v>0</v>
      </c>
      <c r="H17" s="123">
        <f t="shared" si="2"/>
        <v>0</v>
      </c>
      <c r="I17" s="123">
        <f t="shared" si="2"/>
        <v>0</v>
      </c>
      <c r="J17" s="123">
        <f t="shared" si="2"/>
        <v>-614140.86</v>
      </c>
      <c r="K17" s="123">
        <f t="shared" si="2"/>
        <v>0</v>
      </c>
      <c r="L17" s="123">
        <f t="shared" si="2"/>
        <v>0</v>
      </c>
      <c r="M17" s="123">
        <f t="shared" si="2"/>
        <v>0</v>
      </c>
      <c r="N17" s="123">
        <f t="shared" si="1"/>
        <v>398673.82999999996</v>
      </c>
      <c r="O17" s="124"/>
      <c r="P17" s="132"/>
      <c r="Q17" s="132"/>
      <c r="R17" s="132"/>
      <c r="S17" s="132"/>
      <c r="T17" s="132"/>
      <c r="U17" s="132"/>
      <c r="V17" s="132"/>
      <c r="W17" s="132"/>
      <c r="X17" s="132"/>
      <c r="Y17" s="135"/>
    </row>
    <row r="18" spans="1:26" ht="24.75" customHeight="1">
      <c r="B18" s="125" t="s">
        <v>15</v>
      </c>
      <c r="C18" s="126" t="s">
        <v>6</v>
      </c>
      <c r="D18" s="127">
        <v>403890.72</v>
      </c>
      <c r="E18" s="127">
        <v>20371.439999999999</v>
      </c>
      <c r="F18" s="127" t="s">
        <v>3</v>
      </c>
      <c r="G18" s="127" t="s">
        <v>3</v>
      </c>
      <c r="H18" s="127" t="s">
        <v>3</v>
      </c>
      <c r="I18" s="127" t="s">
        <v>3</v>
      </c>
      <c r="J18" s="127">
        <v>-25844.94</v>
      </c>
      <c r="K18" s="127" t="s">
        <v>3</v>
      </c>
      <c r="L18" s="127" t="s">
        <v>3</v>
      </c>
      <c r="M18" s="127">
        <v>0</v>
      </c>
      <c r="N18" s="127">
        <f t="shared" si="1"/>
        <v>398417.22</v>
      </c>
      <c r="O18" s="124"/>
      <c r="P18" s="133"/>
      <c r="Q18" s="133"/>
      <c r="R18" s="134"/>
      <c r="S18" s="134"/>
      <c r="T18" s="133"/>
      <c r="U18" s="134"/>
      <c r="V18" s="133"/>
      <c r="W18" s="134"/>
      <c r="X18" s="133"/>
      <c r="Y18" s="133"/>
    </row>
    <row r="19" spans="1:26" ht="21" customHeight="1">
      <c r="B19" s="125" t="s">
        <v>14</v>
      </c>
      <c r="C19" s="126" t="s">
        <v>4</v>
      </c>
      <c r="D19" s="127">
        <v>2.38</v>
      </c>
      <c r="E19" s="127">
        <v>588550.15</v>
      </c>
      <c r="F19" s="127" t="s">
        <v>3</v>
      </c>
      <c r="G19" s="127" t="s">
        <v>3</v>
      </c>
      <c r="H19" s="127" t="s">
        <v>3</v>
      </c>
      <c r="I19" s="127" t="s">
        <v>3</v>
      </c>
      <c r="J19" s="127">
        <v>-588295.92000000004</v>
      </c>
      <c r="K19" s="127" t="s">
        <v>3</v>
      </c>
      <c r="L19" s="127" t="s">
        <v>3</v>
      </c>
      <c r="M19" s="127">
        <v>0</v>
      </c>
      <c r="N19" s="127">
        <f t="shared" si="1"/>
        <v>256.60999999998603</v>
      </c>
      <c r="O19" s="124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1:26" ht="114.75" customHeight="1">
      <c r="B20" s="121" t="s">
        <v>13</v>
      </c>
      <c r="C20" s="122" t="s">
        <v>12</v>
      </c>
      <c r="D20" s="123">
        <f t="shared" ref="D20:M20" si="3">SUM(D21:D22)</f>
        <v>107815.67999999999</v>
      </c>
      <c r="E20" s="123">
        <f t="shared" si="3"/>
        <v>0</v>
      </c>
      <c r="F20" s="123">
        <f t="shared" si="3"/>
        <v>0</v>
      </c>
      <c r="G20" s="123">
        <f t="shared" si="3"/>
        <v>0</v>
      </c>
      <c r="H20" s="123">
        <f t="shared" si="3"/>
        <v>0</v>
      </c>
      <c r="I20" s="123">
        <f t="shared" si="3"/>
        <v>0</v>
      </c>
      <c r="J20" s="123">
        <f t="shared" si="3"/>
        <v>237.78</v>
      </c>
      <c r="K20" s="123">
        <f t="shared" si="3"/>
        <v>0</v>
      </c>
      <c r="L20" s="123">
        <f t="shared" si="3"/>
        <v>0</v>
      </c>
      <c r="M20" s="123">
        <f t="shared" si="3"/>
        <v>0</v>
      </c>
      <c r="N20" s="123">
        <f t="shared" si="1"/>
        <v>108053.45999999999</v>
      </c>
      <c r="O20" s="124"/>
      <c r="P20" s="132"/>
      <c r="Q20" s="132"/>
      <c r="R20" s="132"/>
      <c r="S20" s="132"/>
      <c r="T20" s="132"/>
      <c r="U20" s="132"/>
      <c r="V20" s="132"/>
      <c r="W20" s="132"/>
      <c r="X20" s="132"/>
      <c r="Y20" s="135"/>
    </row>
    <row r="21" spans="1:26" ht="21" customHeight="1">
      <c r="B21" s="125" t="s">
        <v>11</v>
      </c>
      <c r="C21" s="126" t="s">
        <v>6</v>
      </c>
      <c r="D21" s="127">
        <v>107815.67999999999</v>
      </c>
      <c r="E21" s="127" t="s">
        <v>3</v>
      </c>
      <c r="F21" s="127" t="s">
        <v>3</v>
      </c>
      <c r="G21" s="127" t="s">
        <v>3</v>
      </c>
      <c r="H21" s="127" t="s">
        <v>3</v>
      </c>
      <c r="I21" s="127" t="s">
        <v>3</v>
      </c>
      <c r="J21" s="127">
        <v>237.78</v>
      </c>
      <c r="K21" s="127" t="s">
        <v>3</v>
      </c>
      <c r="L21" s="127" t="s">
        <v>3</v>
      </c>
      <c r="M21" s="127" t="s">
        <v>3</v>
      </c>
      <c r="N21" s="127">
        <f t="shared" si="1"/>
        <v>108053.45999999999</v>
      </c>
      <c r="O21" s="124"/>
      <c r="P21" s="133"/>
      <c r="Q21" s="133"/>
      <c r="R21" s="134"/>
      <c r="S21" s="134"/>
      <c r="T21" s="133"/>
      <c r="U21" s="134"/>
      <c r="V21" s="133"/>
      <c r="W21" s="134"/>
      <c r="X21" s="133"/>
      <c r="Y21" s="133"/>
    </row>
    <row r="22" spans="1:26" ht="19.5" customHeight="1">
      <c r="B22" s="125" t="s">
        <v>10</v>
      </c>
      <c r="C22" s="126" t="s">
        <v>4</v>
      </c>
      <c r="D22" s="127" t="s">
        <v>3</v>
      </c>
      <c r="E22" s="127" t="s">
        <v>3</v>
      </c>
      <c r="F22" s="127" t="s">
        <v>3</v>
      </c>
      <c r="G22" s="127" t="s">
        <v>3</v>
      </c>
      <c r="H22" s="127" t="s">
        <v>3</v>
      </c>
      <c r="I22" s="127" t="s">
        <v>3</v>
      </c>
      <c r="J22" s="127" t="s">
        <v>3</v>
      </c>
      <c r="K22" s="127" t="s">
        <v>3</v>
      </c>
      <c r="L22" s="127" t="s">
        <v>3</v>
      </c>
      <c r="M22" s="127" t="s">
        <v>3</v>
      </c>
      <c r="N22" s="127">
        <f t="shared" si="1"/>
        <v>0</v>
      </c>
      <c r="O22" s="124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  <row r="23" spans="1:26" ht="23.25" customHeight="1">
      <c r="B23" s="121" t="s">
        <v>9</v>
      </c>
      <c r="C23" s="122" t="s">
        <v>8</v>
      </c>
      <c r="D23" s="123">
        <f t="shared" ref="D23:M23" si="4">SUM(D24:D25)</f>
        <v>22372.25</v>
      </c>
      <c r="E23" s="123">
        <f t="shared" si="4"/>
        <v>1991.55</v>
      </c>
      <c r="F23" s="123">
        <f t="shared" si="4"/>
        <v>0</v>
      </c>
      <c r="G23" s="123">
        <f t="shared" si="4"/>
        <v>3029.27</v>
      </c>
      <c r="H23" s="123">
        <f t="shared" si="4"/>
        <v>0</v>
      </c>
      <c r="I23" s="123">
        <f t="shared" si="4"/>
        <v>0</v>
      </c>
      <c r="J23" s="123">
        <f t="shared" si="4"/>
        <v>-3398.39</v>
      </c>
      <c r="K23" s="123">
        <f t="shared" si="4"/>
        <v>0</v>
      </c>
      <c r="L23" s="123">
        <f t="shared" si="4"/>
        <v>0</v>
      </c>
      <c r="M23" s="123">
        <f t="shared" si="4"/>
        <v>0</v>
      </c>
      <c r="N23" s="123">
        <f t="shared" si="1"/>
        <v>23994.68</v>
      </c>
      <c r="O23" s="124"/>
      <c r="P23" s="132"/>
      <c r="Q23" s="132"/>
      <c r="R23" s="132"/>
      <c r="S23" s="132"/>
      <c r="T23" s="132"/>
      <c r="U23" s="132"/>
      <c r="V23" s="132"/>
      <c r="W23" s="132"/>
      <c r="X23" s="132"/>
      <c r="Y23" s="135"/>
    </row>
    <row r="24" spans="1:26" ht="17.25" customHeight="1">
      <c r="B24" s="125" t="s">
        <v>7</v>
      </c>
      <c r="C24" s="126" t="s">
        <v>6</v>
      </c>
      <c r="D24" s="127">
        <v>17883.919999999998</v>
      </c>
      <c r="E24" s="127">
        <v>0</v>
      </c>
      <c r="F24" s="127" t="s">
        <v>3</v>
      </c>
      <c r="G24" s="127">
        <v>3029.27</v>
      </c>
      <c r="H24" s="127" t="s">
        <v>3</v>
      </c>
      <c r="I24" s="127" t="s">
        <v>3</v>
      </c>
      <c r="J24" s="127">
        <v>-3398.39</v>
      </c>
      <c r="K24" s="127" t="s">
        <v>3</v>
      </c>
      <c r="L24" s="127" t="s">
        <v>3</v>
      </c>
      <c r="M24" s="127" t="s">
        <v>3</v>
      </c>
      <c r="N24" s="127">
        <f t="shared" si="1"/>
        <v>17514.8</v>
      </c>
      <c r="O24" s="124"/>
      <c r="P24" s="133"/>
      <c r="Q24" s="133"/>
      <c r="R24" s="134"/>
      <c r="S24" s="134"/>
      <c r="T24" s="133"/>
      <c r="U24" s="134"/>
      <c r="V24" s="133"/>
      <c r="W24" s="134"/>
      <c r="X24" s="133"/>
      <c r="Y24" s="133"/>
    </row>
    <row r="25" spans="1:26" ht="15" customHeight="1">
      <c r="B25" s="125" t="s">
        <v>5</v>
      </c>
      <c r="C25" s="126" t="s">
        <v>4</v>
      </c>
      <c r="D25" s="127">
        <v>4488.33</v>
      </c>
      <c r="E25" s="127">
        <v>1991.55</v>
      </c>
      <c r="F25" s="127" t="s">
        <v>3</v>
      </c>
      <c r="G25" s="127" t="s">
        <v>3</v>
      </c>
      <c r="H25" s="127" t="s">
        <v>3</v>
      </c>
      <c r="I25" s="127" t="s">
        <v>3</v>
      </c>
      <c r="J25" s="127" t="s">
        <v>3</v>
      </c>
      <c r="K25" s="127" t="s">
        <v>3</v>
      </c>
      <c r="L25" s="127" t="s">
        <v>3</v>
      </c>
      <c r="M25" s="127" t="s">
        <v>3</v>
      </c>
      <c r="N25" s="127">
        <f t="shared" si="1"/>
        <v>6479.88</v>
      </c>
      <c r="O25" s="124"/>
      <c r="P25" s="133"/>
      <c r="Q25" s="133"/>
      <c r="R25" s="133"/>
      <c r="S25" s="133"/>
      <c r="T25" s="133"/>
      <c r="U25" s="133"/>
      <c r="V25" s="133"/>
      <c r="W25" s="133"/>
      <c r="X25" s="133"/>
      <c r="Y25" s="133"/>
    </row>
    <row r="26" spans="1:26" ht="23.25" customHeight="1">
      <c r="B26" s="121" t="s">
        <v>2</v>
      </c>
      <c r="C26" s="122" t="s">
        <v>1</v>
      </c>
      <c r="D26" s="123">
        <f t="shared" ref="D26:M26" si="5">SUM(D14,D17,D20,D23)</f>
        <v>535074.21</v>
      </c>
      <c r="E26" s="123">
        <f t="shared" si="5"/>
        <v>985150.66</v>
      </c>
      <c r="F26" s="123">
        <f t="shared" si="5"/>
        <v>0</v>
      </c>
      <c r="G26" s="123">
        <f t="shared" si="5"/>
        <v>3029.27</v>
      </c>
      <c r="H26" s="123">
        <f t="shared" si="5"/>
        <v>0</v>
      </c>
      <c r="I26" s="123">
        <f t="shared" si="5"/>
        <v>0</v>
      </c>
      <c r="J26" s="123">
        <f t="shared" si="5"/>
        <v>-989371.47</v>
      </c>
      <c r="K26" s="123">
        <f t="shared" si="5"/>
        <v>0</v>
      </c>
      <c r="L26" s="123">
        <f t="shared" si="5"/>
        <v>0</v>
      </c>
      <c r="M26" s="123">
        <f t="shared" si="5"/>
        <v>0</v>
      </c>
      <c r="N26" s="123">
        <f t="shared" si="1"/>
        <v>533882.67000000016</v>
      </c>
      <c r="O26" s="124"/>
      <c r="P26" s="132"/>
      <c r="Q26" s="132"/>
      <c r="R26" s="132"/>
      <c r="S26" s="132"/>
      <c r="T26" s="132"/>
      <c r="U26" s="132"/>
      <c r="V26" s="132"/>
      <c r="W26" s="132"/>
      <c r="X26" s="132"/>
      <c r="Y26" s="136"/>
    </row>
    <row r="27" spans="1:26" ht="27.75" customHeight="1">
      <c r="B27" s="207" t="s">
        <v>0</v>
      </c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</row>
    <row r="28" spans="1:26" customFormat="1" ht="15" customHeight="1">
      <c r="A28" s="129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</row>
    <row r="29" spans="1:26" customFormat="1" ht="15" customHeight="1">
      <c r="A29" s="129"/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Z29" s="129"/>
    </row>
    <row r="30" spans="1:26" s="17" customFormat="1" ht="28.5" customHeight="1">
      <c r="A30" s="129"/>
    </row>
    <row r="34" ht="12.75" customHeight="1"/>
  </sheetData>
  <mergeCells count="14">
    <mergeCell ref="B1:N1"/>
    <mergeCell ref="B5:N5"/>
    <mergeCell ref="B6:N6"/>
    <mergeCell ref="B8:N8"/>
    <mergeCell ref="B11:B12"/>
    <mergeCell ref="C11:C12"/>
    <mergeCell ref="D11:D12"/>
    <mergeCell ref="E11:M11"/>
    <mergeCell ref="N11:N12"/>
    <mergeCell ref="P11:P12"/>
    <mergeCell ref="Q11:Y11"/>
    <mergeCell ref="B27:N29"/>
    <mergeCell ref="D7:K7"/>
    <mergeCell ref="D9:L9"/>
  </mergeCells>
  <printOptions horizontalCentered="1"/>
  <pageMargins left="0" right="0" top="0.11811023622047245" bottom="0.23622047244094491" header="0" footer="0"/>
  <pageSetup paperSize="9" scale="60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sumos 4 priedas</vt:lpstr>
      <vt:lpstr>'Finansavimo sumos 4 priedas'!Print_Area</vt:lpstr>
      <vt:lpstr>'Finansavimo sumos 4 priedas'!Print_Titles</vt:lpstr>
      <vt:lpstr>'Finansinės būklės ataskaita'!Print_Titles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Agnė Šatovaitė</dc:creator>
  <cp:lastModifiedBy>user</cp:lastModifiedBy>
  <cp:lastPrinted>2024-07-30T05:34:53Z</cp:lastPrinted>
  <dcterms:created xsi:type="dcterms:W3CDTF">2015-06-05T18:19:34Z</dcterms:created>
  <dcterms:modified xsi:type="dcterms:W3CDTF">2024-07-30T05:35:19Z</dcterms:modified>
</cp:coreProperties>
</file>